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RELAZIONI\2016\TRIMESTRALI - SEMESTRALI - MENSILI 2016\I trimestre 2016\"/>
    </mc:Choice>
  </mc:AlternateContent>
  <bookViews>
    <workbookView xWindow="1290" yWindow="15" windowWidth="15750" windowHeight="10935" tabRatio="820"/>
  </bookViews>
  <sheets>
    <sheet name="Risultati economici " sheetId="151" r:id="rId1"/>
    <sheet name="Dati operativi" sheetId="14" r:id="rId2"/>
    <sheet name="Sintesi risultati" sheetId="158" r:id="rId3"/>
    <sheet name="Indicatori di mercato" sheetId="98" r:id="rId4"/>
    <sheet name="SP riclassificato" sheetId="37" r:id="rId5"/>
    <sheet name="RF riclassificato" sheetId="41" r:id="rId6"/>
    <sheet name="E&amp;P risultati" sheetId="71" r:id="rId7"/>
    <sheet name="G&amp;P risultati" sheetId="68" r:id="rId8"/>
    <sheet name="Vendite G&amp;P per mercato" sheetId="53" r:id="rId9"/>
    <sheet name="R&amp;M risultati" sheetId="69" r:id="rId10"/>
    <sheet name="Conto economico" sheetId="11" r:id="rId11"/>
    <sheet name="tabella disclaimer" sheetId="138" r:id="rId12"/>
    <sheet name="tabella disclaimer (3)" sheetId="163" r:id="rId13"/>
    <sheet name="Ricond. I trim 2016" sheetId="141" r:id="rId14"/>
    <sheet name="Ricond. I trim. 2015" sheetId="145" r:id="rId15"/>
    <sheet name="Ricond. IVQ 2015" sheetId="146" r:id="rId16"/>
    <sheet name="Riconduzione FCF" sheetId="161" r:id="rId17"/>
    <sheet name="Analisi special item" sheetId="86" r:id="rId18"/>
    <sheet name="Ricavi della gest. car." sheetId="74" r:id="rId19"/>
    <sheet name="Costi operativi" sheetId="77" r:id="rId20"/>
    <sheet name="Ammortamenti e svalutazioni" sheetId="70" r:id="rId21"/>
    <sheet name="Prov. su partec." sheetId="79" r:id="rId22"/>
    <sheet name="Imposte" sheetId="119" r:id="rId23"/>
    <sheet name="UN adjusted " sheetId="120" r:id="rId24"/>
    <sheet name="Indebitamento" sheetId="39" r:id="rId25"/>
    <sheet name="Prestiti obbligazionari" sheetId="58" r:id="rId26"/>
    <sheet name="SP statutory" sheetId="131" r:id="rId27"/>
    <sheet name="CE statutory" sheetId="88" r:id="rId28"/>
    <sheet name="Prospetto utile complessivo" sheetId="83" r:id="rId29"/>
    <sheet name="Patrimonio Netto" sheetId="84" r:id="rId30"/>
    <sheet name="RF statutory" sheetId="90" r:id="rId31"/>
    <sheet name="RF statutory (segue)" sheetId="91" r:id="rId32"/>
    <sheet name="RF statutory (segue) " sheetId="92" r:id="rId33"/>
    <sheet name="Investimenti" sheetId="75" r:id="rId34"/>
    <sheet name="Produzioni E&amp;P" sheetId="73" r:id="rId35"/>
    <sheet name="disc operations Chimica" sheetId="152" r:id="rId36"/>
    <sheet name="DO Chimica" sheetId="154" r:id="rId37"/>
    <sheet name="tabella disclaimer restated SEM" sheetId="165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 localSheetId="20">#REF!</definedName>
    <definedName name="\a" localSheetId="17">#REF!</definedName>
    <definedName name="\a" localSheetId="27">#REF!</definedName>
    <definedName name="\a" localSheetId="19">#REF!</definedName>
    <definedName name="\a" localSheetId="22">#REF!</definedName>
    <definedName name="\a" localSheetId="24">#REF!</definedName>
    <definedName name="\a" localSheetId="3">#REF!</definedName>
    <definedName name="\a" localSheetId="29">#REF!</definedName>
    <definedName name="\a" localSheetId="28">#REF!</definedName>
    <definedName name="\a" localSheetId="21">#REF!</definedName>
    <definedName name="\a" localSheetId="5">#REF!</definedName>
    <definedName name="\a" localSheetId="16">#REF!</definedName>
    <definedName name="\a" localSheetId="2">#REF!</definedName>
    <definedName name="\a" localSheetId="4">#REF!</definedName>
    <definedName name="\a" localSheetId="26">#REF!</definedName>
    <definedName name="\a" localSheetId="37">#REF!</definedName>
    <definedName name="\a" localSheetId="23">#REF!</definedName>
    <definedName name="\a" localSheetId="8">#REF!</definedName>
    <definedName name="\a">#REF!</definedName>
    <definedName name="\b" localSheetId="20">#REF!</definedName>
    <definedName name="\b" localSheetId="17">#REF!</definedName>
    <definedName name="\b" localSheetId="27">#REF!</definedName>
    <definedName name="\b" localSheetId="19">#REF!</definedName>
    <definedName name="\b" localSheetId="35">#REF!</definedName>
    <definedName name="\b" localSheetId="22">#REF!</definedName>
    <definedName name="\b" localSheetId="24">#REF!</definedName>
    <definedName name="\b" localSheetId="3">#REF!</definedName>
    <definedName name="\b" localSheetId="29">#REF!</definedName>
    <definedName name="\b" localSheetId="28">#REF!</definedName>
    <definedName name="\b" localSheetId="21">#REF!</definedName>
    <definedName name="\b" localSheetId="5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4">#REF!</definedName>
    <definedName name="\b" localSheetId="26">#REF!</definedName>
    <definedName name="\b" localSheetId="37">#REF!</definedName>
    <definedName name="\b" localSheetId="23">#REF!</definedName>
    <definedName name="\b" localSheetId="8">#REF!</definedName>
    <definedName name="\b">#REF!</definedName>
    <definedName name="\c" localSheetId="20">#REF!</definedName>
    <definedName name="\c" localSheetId="17">#REF!</definedName>
    <definedName name="\c" localSheetId="27">#REF!</definedName>
    <definedName name="\c" localSheetId="19">#REF!</definedName>
    <definedName name="\c" localSheetId="22">#REF!</definedName>
    <definedName name="\c" localSheetId="24">#REF!</definedName>
    <definedName name="\c" localSheetId="3">#REF!</definedName>
    <definedName name="\c" localSheetId="29">#REF!</definedName>
    <definedName name="\c" localSheetId="28">#REF!</definedName>
    <definedName name="\c" localSheetId="21">#REF!</definedName>
    <definedName name="\c" localSheetId="5">#REF!</definedName>
    <definedName name="\c" localSheetId="16">#REF!</definedName>
    <definedName name="\c" localSheetId="2">#REF!</definedName>
    <definedName name="\c" localSheetId="4">#REF!</definedName>
    <definedName name="\c" localSheetId="26">#REF!</definedName>
    <definedName name="\c" localSheetId="37">#REF!</definedName>
    <definedName name="\c" localSheetId="23">#REF!</definedName>
    <definedName name="\c" localSheetId="8">#REF!</definedName>
    <definedName name="\c">#REF!</definedName>
    <definedName name="\d" localSheetId="20">#REF!</definedName>
    <definedName name="\d" localSheetId="17">#REF!</definedName>
    <definedName name="\d" localSheetId="27">#REF!</definedName>
    <definedName name="\d" localSheetId="19">#REF!</definedName>
    <definedName name="\d" localSheetId="35">#REF!</definedName>
    <definedName name="\d" localSheetId="22">#REF!</definedName>
    <definedName name="\d" localSheetId="24">#REF!</definedName>
    <definedName name="\d" localSheetId="3">#REF!</definedName>
    <definedName name="\d" localSheetId="29">#REF!</definedName>
    <definedName name="\d" localSheetId="28">#REF!</definedName>
    <definedName name="\d" localSheetId="21">#REF!</definedName>
    <definedName name="\d" localSheetId="5">#REF!</definedName>
    <definedName name="\d" localSheetId="14">#REF!</definedName>
    <definedName name="\d" localSheetId="15">#REF!</definedName>
    <definedName name="\d" localSheetId="16">#REF!</definedName>
    <definedName name="\d" localSheetId="2">#REF!</definedName>
    <definedName name="\d" localSheetId="4">#REF!</definedName>
    <definedName name="\d" localSheetId="26">#REF!</definedName>
    <definedName name="\d" localSheetId="37">#REF!</definedName>
    <definedName name="\d" localSheetId="23">#REF!</definedName>
    <definedName name="\d" localSheetId="8">#REF!</definedName>
    <definedName name="\d">#REF!</definedName>
    <definedName name="\e" localSheetId="20">#REF!</definedName>
    <definedName name="\e" localSheetId="17">#REF!</definedName>
    <definedName name="\e" localSheetId="27">#REF!</definedName>
    <definedName name="\e" localSheetId="19">#REF!</definedName>
    <definedName name="\e" localSheetId="22">#REF!</definedName>
    <definedName name="\e" localSheetId="24">#REF!</definedName>
    <definedName name="\e" localSheetId="3">#REF!</definedName>
    <definedName name="\e" localSheetId="29">#REF!</definedName>
    <definedName name="\e" localSheetId="28">#REF!</definedName>
    <definedName name="\e" localSheetId="21">#REF!</definedName>
    <definedName name="\e" localSheetId="5">#REF!</definedName>
    <definedName name="\e" localSheetId="16">#REF!</definedName>
    <definedName name="\e" localSheetId="2">#REF!</definedName>
    <definedName name="\e" localSheetId="4">#REF!</definedName>
    <definedName name="\e" localSheetId="26">#REF!</definedName>
    <definedName name="\e" localSheetId="37">#REF!</definedName>
    <definedName name="\e" localSheetId="23">#REF!</definedName>
    <definedName name="\e" localSheetId="8">#REF!</definedName>
    <definedName name="\e">#REF!</definedName>
    <definedName name="\h" localSheetId="20">#REF!</definedName>
    <definedName name="\h" localSheetId="17">#REF!</definedName>
    <definedName name="\h" localSheetId="27">#REF!</definedName>
    <definedName name="\h" localSheetId="19">#REF!</definedName>
    <definedName name="\h" localSheetId="22">#REF!</definedName>
    <definedName name="\h" localSheetId="24">#REF!</definedName>
    <definedName name="\h" localSheetId="3">#REF!</definedName>
    <definedName name="\h" localSheetId="29">#REF!</definedName>
    <definedName name="\h" localSheetId="28">#REF!</definedName>
    <definedName name="\h" localSheetId="21">#REF!</definedName>
    <definedName name="\h" localSheetId="5">#REF!</definedName>
    <definedName name="\h" localSheetId="16">#REF!</definedName>
    <definedName name="\h" localSheetId="2">#REF!</definedName>
    <definedName name="\h" localSheetId="4">#REF!</definedName>
    <definedName name="\h" localSheetId="26">#REF!</definedName>
    <definedName name="\h" localSheetId="37">#REF!</definedName>
    <definedName name="\h" localSheetId="23">#REF!</definedName>
    <definedName name="\h" localSheetId="8">#REF!</definedName>
    <definedName name="\h">#REF!</definedName>
    <definedName name="\k" localSheetId="20">#REF!</definedName>
    <definedName name="\k" localSheetId="17">#REF!</definedName>
    <definedName name="\k" localSheetId="27">#REF!</definedName>
    <definedName name="\k" localSheetId="19">#REF!</definedName>
    <definedName name="\k" localSheetId="22">#REF!</definedName>
    <definedName name="\k" localSheetId="24">#REF!</definedName>
    <definedName name="\k" localSheetId="3">#REF!</definedName>
    <definedName name="\k" localSheetId="29">#REF!</definedName>
    <definedName name="\k" localSheetId="28">#REF!</definedName>
    <definedName name="\k" localSheetId="21">#REF!</definedName>
    <definedName name="\k" localSheetId="5">#REF!</definedName>
    <definedName name="\k" localSheetId="16">#REF!</definedName>
    <definedName name="\k" localSheetId="2">#REF!</definedName>
    <definedName name="\k" localSheetId="4">#REF!</definedName>
    <definedName name="\k" localSheetId="26">#REF!</definedName>
    <definedName name="\k" localSheetId="37">#REF!</definedName>
    <definedName name="\k" localSheetId="23">#REF!</definedName>
    <definedName name="\k" localSheetId="8">#REF!</definedName>
    <definedName name="\k">#REF!</definedName>
    <definedName name="\p" localSheetId="35">[1]MACRO!#REF!</definedName>
    <definedName name="\p" localSheetId="7">[2]MACRO!#REF!</definedName>
    <definedName name="\p" localSheetId="24">[1]MACRO!#REF!</definedName>
    <definedName name="\p" localSheetId="29">[1]MACRO!#REF!</definedName>
    <definedName name="\p" localSheetId="28">[1]MACRO!#REF!</definedName>
    <definedName name="\p" localSheetId="5">[1]MACRO!#REF!</definedName>
    <definedName name="\p" localSheetId="14">[1]MACRO!#REF!</definedName>
    <definedName name="\p" localSheetId="15">[1]MACRO!#REF!</definedName>
    <definedName name="\p" localSheetId="16">[1]MACRO!#REF!</definedName>
    <definedName name="\p" localSheetId="2">[1]MACRO!#REF!</definedName>
    <definedName name="\p" localSheetId="4">[1]MACRO!#REF!</definedName>
    <definedName name="\p" localSheetId="37">[1]MACRO!#REF!</definedName>
    <definedName name="\p">[1]MACRO!#REF!</definedName>
    <definedName name="\PRINTA1" localSheetId="37">#REF!</definedName>
    <definedName name="\PRINTA1">#REF!</definedName>
    <definedName name="\PRINTB1" localSheetId="35">#REF!</definedName>
    <definedName name="\PRINTB1" localSheetId="14">#REF!</definedName>
    <definedName name="\PRINTB1" localSheetId="15">#REF!</definedName>
    <definedName name="\PRINTB1" localSheetId="16">#REF!</definedName>
    <definedName name="\PRINTB1" localSheetId="2">#REF!</definedName>
    <definedName name="\PRINTB1" localSheetId="37">#REF!</definedName>
    <definedName name="\PRINTB1">#REF!</definedName>
    <definedName name="\PRINTB2" localSheetId="35">#REF!</definedName>
    <definedName name="\PRINTB2" localSheetId="14">#REF!</definedName>
    <definedName name="\PRINTB2" localSheetId="15">#REF!</definedName>
    <definedName name="\PRINTB2" localSheetId="16">#REF!</definedName>
    <definedName name="\PRINTB2" localSheetId="2">#REF!</definedName>
    <definedName name="\PRINTB2" localSheetId="37">#REF!</definedName>
    <definedName name="\PRINTB2">#REF!</definedName>
    <definedName name="\PRINTB3" localSheetId="37">#REF!</definedName>
    <definedName name="\PRINTB3">#REF!</definedName>
    <definedName name="\PRINTB4" localSheetId="37">#REF!</definedName>
    <definedName name="\PRINTB4">#REF!</definedName>
    <definedName name="\PRINTC1" localSheetId="35">#REF!</definedName>
    <definedName name="\PRINTC1" localSheetId="14">#REF!</definedName>
    <definedName name="\PRINTC1" localSheetId="15">#REF!</definedName>
    <definedName name="\PRINTC1" localSheetId="16">#REF!</definedName>
    <definedName name="\PRINTC1" localSheetId="2">#REF!</definedName>
    <definedName name="\PRINTC1" localSheetId="37">#REF!</definedName>
    <definedName name="\PRINTC1">#REF!</definedName>
    <definedName name="\PRINTC2" localSheetId="35">#REF!</definedName>
    <definedName name="\PRINTC2" localSheetId="14">#REF!</definedName>
    <definedName name="\PRINTC2" localSheetId="15">#REF!</definedName>
    <definedName name="\PRINTC2" localSheetId="16">#REF!</definedName>
    <definedName name="\PRINTC2" localSheetId="2">#REF!</definedName>
    <definedName name="\PRINTC2" localSheetId="37">#REF!</definedName>
    <definedName name="\PRINTC2">#REF!</definedName>
    <definedName name="\PRINTD1" localSheetId="35">#REF!</definedName>
    <definedName name="\PRINTD1" localSheetId="14">#REF!</definedName>
    <definedName name="\PRINTD1" localSheetId="15">#REF!</definedName>
    <definedName name="\PRINTD1" localSheetId="16">#REF!</definedName>
    <definedName name="\PRINTD1" localSheetId="2">#REF!</definedName>
    <definedName name="\PRINTD1" localSheetId="37">#REF!</definedName>
    <definedName name="\PRINTD1">#REF!</definedName>
    <definedName name="\PRINTD2" localSheetId="35">#REF!</definedName>
    <definedName name="\PRINTD2" localSheetId="14">#REF!</definedName>
    <definedName name="\PRINTD2" localSheetId="15">#REF!</definedName>
    <definedName name="\PRINTD2" localSheetId="16">#REF!</definedName>
    <definedName name="\PRINTD2" localSheetId="2">#REF!</definedName>
    <definedName name="\PRINTD2" localSheetId="37">#REF!</definedName>
    <definedName name="\PRINTD2">#REF!</definedName>
    <definedName name="\PRINTD3" localSheetId="37">#REF!</definedName>
    <definedName name="\PRINTD3">#REF!</definedName>
    <definedName name="\PRINTE1" localSheetId="35">#REF!</definedName>
    <definedName name="\PRINTE1" localSheetId="14">#REF!</definedName>
    <definedName name="\PRINTE1" localSheetId="15">#REF!</definedName>
    <definedName name="\PRINTE1" localSheetId="16">#REF!</definedName>
    <definedName name="\PRINTE1" localSheetId="2">#REF!</definedName>
    <definedName name="\PRINTE1" localSheetId="37">#REF!</definedName>
    <definedName name="\PRINTE1">#REF!</definedName>
    <definedName name="\PRINTE2" localSheetId="35">#REF!</definedName>
    <definedName name="\PRINTE2" localSheetId="14">#REF!</definedName>
    <definedName name="\PRINTE2" localSheetId="15">#REF!</definedName>
    <definedName name="\PRINTE2" localSheetId="16">#REF!</definedName>
    <definedName name="\PRINTE2" localSheetId="2">#REF!</definedName>
    <definedName name="\PRINTE2" localSheetId="37">#REF!</definedName>
    <definedName name="\PRINTE2">#REF!</definedName>
    <definedName name="\PRINTF1" localSheetId="37">#REF!</definedName>
    <definedName name="\PRINTF1">#REF!</definedName>
    <definedName name="\PRINTG1" localSheetId="37">#REF!</definedName>
    <definedName name="\PRINTG1">#REF!</definedName>
    <definedName name="\PRINTH1" localSheetId="37">#REF!</definedName>
    <definedName name="\PRINTH1">#REF!</definedName>
    <definedName name="\PRINTI1" localSheetId="37">#REF!</definedName>
    <definedName name="\PRINTI1">#REF!</definedName>
    <definedName name="\Q" localSheetId="37">#REF!</definedName>
    <definedName name="\Q">#REF!</definedName>
    <definedName name="\s" localSheetId="20">#REF!</definedName>
    <definedName name="\s" localSheetId="17">#REF!</definedName>
    <definedName name="\s" localSheetId="27">#REF!</definedName>
    <definedName name="\s" localSheetId="19">#REF!</definedName>
    <definedName name="\s" localSheetId="22">#REF!</definedName>
    <definedName name="\s" localSheetId="24">#REF!</definedName>
    <definedName name="\s" localSheetId="3">#REF!</definedName>
    <definedName name="\s" localSheetId="29">#REF!</definedName>
    <definedName name="\s" localSheetId="28">#REF!</definedName>
    <definedName name="\s" localSheetId="21">#REF!</definedName>
    <definedName name="\s" localSheetId="5">#REF!</definedName>
    <definedName name="\s" localSheetId="16">#REF!</definedName>
    <definedName name="\s" localSheetId="2">#REF!</definedName>
    <definedName name="\s" localSheetId="4">#REF!</definedName>
    <definedName name="\s" localSheetId="26">#REF!</definedName>
    <definedName name="\s" localSheetId="37">#REF!</definedName>
    <definedName name="\s" localSheetId="23">#REF!</definedName>
    <definedName name="\s" localSheetId="8">#REF!</definedName>
    <definedName name="\s">#REF!</definedName>
    <definedName name="\w" localSheetId="20">#REF!</definedName>
    <definedName name="\w" localSheetId="17">#REF!</definedName>
    <definedName name="\w" localSheetId="27">#REF!</definedName>
    <definedName name="\w" localSheetId="19">#REF!</definedName>
    <definedName name="\w" localSheetId="22">#REF!</definedName>
    <definedName name="\w" localSheetId="24">#REF!</definedName>
    <definedName name="\w" localSheetId="3">#REF!</definedName>
    <definedName name="\w" localSheetId="29">#REF!</definedName>
    <definedName name="\w" localSheetId="28">#REF!</definedName>
    <definedName name="\w" localSheetId="21">#REF!</definedName>
    <definedName name="\w" localSheetId="5">#REF!</definedName>
    <definedName name="\w" localSheetId="16">#REF!</definedName>
    <definedName name="\w" localSheetId="2">#REF!</definedName>
    <definedName name="\w" localSheetId="4">#REF!</definedName>
    <definedName name="\w" localSheetId="26">#REF!</definedName>
    <definedName name="\w" localSheetId="37">#REF!</definedName>
    <definedName name="\w" localSheetId="23">#REF!</definedName>
    <definedName name="\w" localSheetId="8">#REF!</definedName>
    <definedName name="\w">#REF!</definedName>
    <definedName name="\z" localSheetId="20">#REF!</definedName>
    <definedName name="\z" localSheetId="17">#REF!</definedName>
    <definedName name="\z" localSheetId="27">#REF!</definedName>
    <definedName name="\z" localSheetId="19">#REF!</definedName>
    <definedName name="\z" localSheetId="35">#REF!</definedName>
    <definedName name="\z" localSheetId="22">#REF!</definedName>
    <definedName name="\z" localSheetId="24">#REF!</definedName>
    <definedName name="\z" localSheetId="3">#REF!</definedName>
    <definedName name="\z" localSheetId="29">#REF!</definedName>
    <definedName name="\z" localSheetId="28">#REF!</definedName>
    <definedName name="\z" localSheetId="21">#REF!</definedName>
    <definedName name="\z" localSheetId="5">#REF!</definedName>
    <definedName name="\z" localSheetId="14">#REF!</definedName>
    <definedName name="\z" localSheetId="15">#REF!</definedName>
    <definedName name="\z" localSheetId="16">#REF!</definedName>
    <definedName name="\z" localSheetId="2">#REF!</definedName>
    <definedName name="\z" localSheetId="4">#REF!</definedName>
    <definedName name="\z" localSheetId="26">#REF!</definedName>
    <definedName name="\z" localSheetId="37">#REF!</definedName>
    <definedName name="\z" localSheetId="23">#REF!</definedName>
    <definedName name="\z" localSheetId="8">#REF!</definedName>
    <definedName name="\z">#REF!</definedName>
    <definedName name="__123Graph_C" localSheetId="35" hidden="1">#REF!</definedName>
    <definedName name="__123Graph_C" localSheetId="7" hidden="1">#REF!</definedName>
    <definedName name="__123Graph_C" localSheetId="24" hidden="1">#REF!</definedName>
    <definedName name="__123Graph_C" localSheetId="29" hidden="1">#REF!</definedName>
    <definedName name="__123Graph_C" localSheetId="28" hidden="1">#REF!</definedName>
    <definedName name="__123Graph_C" localSheetId="5" hidden="1">#REF!</definedName>
    <definedName name="__123Graph_C" localSheetId="14" hidden="1">#REF!</definedName>
    <definedName name="__123Graph_C" localSheetId="15" hidden="1">#REF!</definedName>
    <definedName name="__123Graph_C" localSheetId="16" hidden="1">#REF!</definedName>
    <definedName name="__123Graph_C" localSheetId="2" hidden="1">#REF!</definedName>
    <definedName name="__123Graph_C" localSheetId="4" hidden="1">#REF!</definedName>
    <definedName name="__123Graph_C" localSheetId="37" hidden="1">#REF!</definedName>
    <definedName name="__123Graph_C" hidden="1">#REF!</definedName>
    <definedName name="_11__123Graph_AGRAFICO_1" localSheetId="15" hidden="1">#REF!</definedName>
    <definedName name="_12__123Graph_AGRAFICO_1" localSheetId="16" hidden="1">#REF!</definedName>
    <definedName name="_13__123Graph_AGRAFICO_1" localSheetId="2" hidden="1">#REF!</definedName>
    <definedName name="_14__123Graph_AGRAFICO_1" localSheetId="4" hidden="1">#REF!</definedName>
    <definedName name="_16__123Graph_AGRAFICO_1" localSheetId="37" hidden="1">#REF!</definedName>
    <definedName name="_16__123Graph_AGRAFICO_1" hidden="1">#REF!</definedName>
    <definedName name="_18__123Graph_BGRAFICO_1" localSheetId="35" hidden="1">#REF!</definedName>
    <definedName name="_19__123Graph_BGRAFICO_1" localSheetId="7" hidden="1">#REF!</definedName>
    <definedName name="_2__123Graph_AGRAFICO_1" localSheetId="35" hidden="1">#REF!</definedName>
    <definedName name="_20__123Graph_BGRAFICO_1" localSheetId="24" hidden="1">#REF!</definedName>
    <definedName name="_21__123Graph_BGRAFICO_1" localSheetId="29" hidden="1">#REF!</definedName>
    <definedName name="_22__123Graph_BGRAFICO_1" localSheetId="28" hidden="1">#REF!</definedName>
    <definedName name="_23__123Graph_BGRAFICO_1" localSheetId="5" hidden="1">#REF!</definedName>
    <definedName name="_24__123Graph_BGRAFICO_1" localSheetId="14" hidden="1">#REF!</definedName>
    <definedName name="_27__123Graph_BGRAFICO_1" localSheetId="15" hidden="1">#REF!</definedName>
    <definedName name="_28__123Graph_BGRAFICO_1" localSheetId="16" hidden="1">#REF!</definedName>
    <definedName name="_29__123Graph_BGRAFICO_1" localSheetId="2" hidden="1">#REF!</definedName>
    <definedName name="_3__123Graph_AGRAFICO_1" localSheetId="7" hidden="1">#REF!</definedName>
    <definedName name="_3__Escluso_costo_lavoro_da_acquisizioni">"ANALISI"</definedName>
    <definedName name="_30__123Graph_BGRAFICO_1" localSheetId="4" hidden="1">#REF!</definedName>
    <definedName name="_32__123Graph_BGRAFICO_1" localSheetId="37" hidden="1">#REF!</definedName>
    <definedName name="_32__123Graph_BGRAFICO_1" hidden="1">#REF!</definedName>
    <definedName name="_34__123Graph_LBL_AGRAFICO_1" localSheetId="35" hidden="1">#REF!</definedName>
    <definedName name="_35__123Graph_LBL_AGRAFICO_1" localSheetId="7" hidden="1">#REF!</definedName>
    <definedName name="_36__123Graph_LBL_AGRAFICO_1" localSheetId="24" hidden="1">#REF!</definedName>
    <definedName name="_37__123Graph_LBL_AGRAFICO_1" localSheetId="29" hidden="1">#REF!</definedName>
    <definedName name="_38__123Graph_LBL_AGRAFICO_1" localSheetId="28" hidden="1">#REF!</definedName>
    <definedName name="_39__123Graph_LBL_AGRAFICO_1" localSheetId="5" hidden="1">#REF!</definedName>
    <definedName name="_4__123Graph_AGRAFICO_1" localSheetId="24" hidden="1">#REF!</definedName>
    <definedName name="_40__123Graph_LBL_AGRAFICO_1" localSheetId="14" hidden="1">#REF!</definedName>
    <definedName name="_43__123Graph_LBL_AGRAFICO_1" localSheetId="15" hidden="1">#REF!</definedName>
    <definedName name="_44__123Graph_LBL_AGRAFICO_1" localSheetId="16" hidden="1">#REF!</definedName>
    <definedName name="_45__123Graph_LBL_AGRAFICO_1" localSheetId="2" hidden="1">#REF!</definedName>
    <definedName name="_46__123Graph_LBL_AGRAFICO_1" localSheetId="4" hidden="1">#REF!</definedName>
    <definedName name="_48__123Graph_LBL_AGRAFICO_1" localSheetId="37" hidden="1">#REF!</definedName>
    <definedName name="_48__123Graph_LBL_AGRAFICO_1" hidden="1">#REF!</definedName>
    <definedName name="_5__123Graph_AGRAFICO_1" localSheetId="29" hidden="1">#REF!</definedName>
    <definedName name="_50__123Graph_LBL_BGRAFICO_1" localSheetId="35" hidden="1">#REF!</definedName>
    <definedName name="_51__123Graph_LBL_BGRAFICO_1" localSheetId="7" hidden="1">#REF!</definedName>
    <definedName name="_52__123Graph_LBL_BGRAFICO_1" localSheetId="24" hidden="1">#REF!</definedName>
    <definedName name="_53__123Graph_LBL_BGRAFICO_1" localSheetId="29" hidden="1">#REF!</definedName>
    <definedName name="_54__123Graph_LBL_BGRAFICO_1" localSheetId="28" hidden="1">#REF!</definedName>
    <definedName name="_55__123Graph_LBL_BGRAFICO_1" localSheetId="5" hidden="1">#REF!</definedName>
    <definedName name="_56__123Graph_LBL_BGRAFICO_1" localSheetId="14" hidden="1">#REF!</definedName>
    <definedName name="_59__123Graph_LBL_BGRAFICO_1" localSheetId="15" hidden="1">#REF!</definedName>
    <definedName name="_6__123Graph_AGRAFICO_1" localSheetId="28" hidden="1">#REF!</definedName>
    <definedName name="_60__123Graph_LBL_BGRAFICO_1" localSheetId="16" hidden="1">#REF!</definedName>
    <definedName name="_61__123Graph_LBL_BGRAFICO_1" localSheetId="2" hidden="1">#REF!</definedName>
    <definedName name="_62__123Graph_LBL_BGRAFICO_1" localSheetId="4" hidden="1">#REF!</definedName>
    <definedName name="_64__123Graph_LBL_BGRAFICO_1" localSheetId="37" hidden="1">#REF!</definedName>
    <definedName name="_64__123Graph_LBL_BGRAFICO_1" hidden="1">#REF!</definedName>
    <definedName name="_7__123Graph_AGRAFICO_1" localSheetId="5" hidden="1">#REF!</definedName>
    <definedName name="_8__123Graph_AGRAFICO_1" localSheetId="14" hidden="1">#REF!</definedName>
    <definedName name="_ECO96" localSheetId="35">#REF!</definedName>
    <definedName name="_ECO96" localSheetId="14">#REF!</definedName>
    <definedName name="_ECO96" localSheetId="15">#REF!</definedName>
    <definedName name="_ECO96" localSheetId="16">#REF!</definedName>
    <definedName name="_ECO96" localSheetId="2">#REF!</definedName>
    <definedName name="_ECO96" localSheetId="37">#REF!</definedName>
    <definedName name="_ECO96">#REF!</definedName>
    <definedName name="_Key1" localSheetId="35" hidden="1">#REF!</definedName>
    <definedName name="_Key1" localSheetId="7" hidden="1">#REF!</definedName>
    <definedName name="_Key1" localSheetId="24" hidden="1">#REF!</definedName>
    <definedName name="_Key1" localSheetId="29" hidden="1">#REF!</definedName>
    <definedName name="_Key1" localSheetId="28" hidden="1">#REF!</definedName>
    <definedName name="_Key1" localSheetId="5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2" hidden="1">#REF!</definedName>
    <definedName name="_Key1" localSheetId="4" hidden="1">#REF!</definedName>
    <definedName name="_Key1" localSheetId="37" hidden="1">#REF!</definedName>
    <definedName name="_Key1" hidden="1">#REF!</definedName>
    <definedName name="_Order1" hidden="1">255</definedName>
    <definedName name="_SOC1" localSheetId="20">#REF!</definedName>
    <definedName name="_SOC1" localSheetId="17">#REF!</definedName>
    <definedName name="_SOC1" localSheetId="27">#REF!</definedName>
    <definedName name="_SOC1" localSheetId="19">#REF!</definedName>
    <definedName name="_SOC1" localSheetId="35">#REF!</definedName>
    <definedName name="_SOC1" localSheetId="22">#REF!</definedName>
    <definedName name="_SOC1" localSheetId="24">#REF!</definedName>
    <definedName name="_SOC1" localSheetId="3">#REF!</definedName>
    <definedName name="_SOC1" localSheetId="29">#REF!</definedName>
    <definedName name="_SOC1" localSheetId="28">#REF!</definedName>
    <definedName name="_SOC1" localSheetId="21">#REF!</definedName>
    <definedName name="_SOC1" localSheetId="5">#REF!</definedName>
    <definedName name="_SOC1" localSheetId="14">#REF!</definedName>
    <definedName name="_SOC1" localSheetId="15">#REF!</definedName>
    <definedName name="_SOC1" localSheetId="16">#REF!</definedName>
    <definedName name="_SOC1" localSheetId="2">#REF!</definedName>
    <definedName name="_SOC1" localSheetId="4">#REF!</definedName>
    <definedName name="_SOC1" localSheetId="26">#REF!</definedName>
    <definedName name="_SOC1" localSheetId="37">#REF!</definedName>
    <definedName name="_SOC1" localSheetId="23">#REF!</definedName>
    <definedName name="_SOC1" localSheetId="8">#REF!</definedName>
    <definedName name="_SOC1">#REF!</definedName>
    <definedName name="_SOC2" localSheetId="20">#REF!</definedName>
    <definedName name="_SOC2" localSheetId="17">#REF!</definedName>
    <definedName name="_SOC2" localSheetId="27">#REF!</definedName>
    <definedName name="_SOC2" localSheetId="19">#REF!</definedName>
    <definedName name="_SOC2" localSheetId="22">#REF!</definedName>
    <definedName name="_SOC2" localSheetId="24">#REF!</definedName>
    <definedName name="_SOC2" localSheetId="3">#REF!</definedName>
    <definedName name="_SOC2" localSheetId="29">#REF!</definedName>
    <definedName name="_SOC2" localSheetId="28">#REF!</definedName>
    <definedName name="_SOC2" localSheetId="21">#REF!</definedName>
    <definedName name="_SOC2" localSheetId="5">#REF!</definedName>
    <definedName name="_SOC2" localSheetId="16">#REF!</definedName>
    <definedName name="_SOC2" localSheetId="2">#REF!</definedName>
    <definedName name="_SOC2" localSheetId="4">#REF!</definedName>
    <definedName name="_SOC2" localSheetId="26">#REF!</definedName>
    <definedName name="_SOC2" localSheetId="37">#REF!</definedName>
    <definedName name="_SOC2" localSheetId="23">#REF!</definedName>
    <definedName name="_SOC2" localSheetId="8">#REF!</definedName>
    <definedName name="_SOC2">#REF!</definedName>
    <definedName name="_Sort" localSheetId="7" hidden="1">#REF!</definedName>
    <definedName name="_Sort" localSheetId="24" hidden="1">#REF!</definedName>
    <definedName name="_Sort" localSheetId="29" hidden="1">#REF!</definedName>
    <definedName name="_Sort" localSheetId="28" hidden="1">#REF!</definedName>
    <definedName name="_Sort" localSheetId="5" hidden="1">#REF!</definedName>
    <definedName name="_Sort" localSheetId="4" hidden="1">#REF!</definedName>
    <definedName name="_Sort" localSheetId="37" hidden="1">#REF!</definedName>
    <definedName name="_Sort" hidden="1">#REF!</definedName>
    <definedName name="_SP1" localSheetId="7">#REF!</definedName>
    <definedName name="_SP1" localSheetId="24">#REF!</definedName>
    <definedName name="_SP1" localSheetId="29">#REF!</definedName>
    <definedName name="_SP1" localSheetId="28">#REF!</definedName>
    <definedName name="_SP1" localSheetId="5">#REF!</definedName>
    <definedName name="_SP1" localSheetId="4">#REF!</definedName>
    <definedName name="_SP1" localSheetId="37">#REF!</definedName>
    <definedName name="_SP1">#REF!</definedName>
    <definedName name="_SP2" localSheetId="7">#REF!</definedName>
    <definedName name="_SP2" localSheetId="24">#REF!</definedName>
    <definedName name="_SP2" localSheetId="29">#REF!</definedName>
    <definedName name="_SP2" localSheetId="28">#REF!</definedName>
    <definedName name="_SP2" localSheetId="5">#REF!</definedName>
    <definedName name="_SP2" localSheetId="4">#REF!</definedName>
    <definedName name="_SP2" localSheetId="37">#REF!</definedName>
    <definedName name="_SP2">#REF!</definedName>
    <definedName name="_SP3" localSheetId="7">#REF!</definedName>
    <definedName name="_SP3" localSheetId="24">#REF!</definedName>
    <definedName name="_SP3" localSheetId="29">#REF!</definedName>
    <definedName name="_SP3" localSheetId="28">#REF!</definedName>
    <definedName name="_SP3" localSheetId="5">#REF!</definedName>
    <definedName name="_SP3" localSheetId="4">#REF!</definedName>
    <definedName name="_SP3" localSheetId="37">#REF!</definedName>
    <definedName name="_SP3">#REF!</definedName>
    <definedName name="_SP4" localSheetId="7">#REF!</definedName>
    <definedName name="_SP4" localSheetId="24">#REF!</definedName>
    <definedName name="_SP4" localSheetId="29">#REF!</definedName>
    <definedName name="_SP4" localSheetId="28">#REF!</definedName>
    <definedName name="_SP4" localSheetId="5">#REF!</definedName>
    <definedName name="_SP4" localSheetId="4">#REF!</definedName>
    <definedName name="_SP4" localSheetId="37">#REF!</definedName>
    <definedName name="_SP4">#REF!</definedName>
    <definedName name="_tab1" localSheetId="20">#REF!</definedName>
    <definedName name="_tab1" localSheetId="17">#REF!</definedName>
    <definedName name="_tab1" localSheetId="27">#REF!</definedName>
    <definedName name="_tab1" localSheetId="19">#REF!</definedName>
    <definedName name="_tab1" localSheetId="22">#REF!</definedName>
    <definedName name="_tab1" localSheetId="24">#REF!</definedName>
    <definedName name="_tab1" localSheetId="3">#REF!</definedName>
    <definedName name="_tab1" localSheetId="29">#REF!</definedName>
    <definedName name="_tab1" localSheetId="28">#REF!</definedName>
    <definedName name="_tab1" localSheetId="21">#REF!</definedName>
    <definedName name="_tab1" localSheetId="5">#REF!</definedName>
    <definedName name="_tab1" localSheetId="16">#REF!</definedName>
    <definedName name="_tab1" localSheetId="2">#REF!</definedName>
    <definedName name="_tab1" localSheetId="4">#REF!</definedName>
    <definedName name="_tab1" localSheetId="26">#REF!</definedName>
    <definedName name="_tab1" localSheetId="37">#REF!</definedName>
    <definedName name="_tab1" localSheetId="23">#REF!</definedName>
    <definedName name="_tab1" localSheetId="8">#REF!</definedName>
    <definedName name="_tab1">#REF!</definedName>
    <definedName name="_tab2" localSheetId="20">#REF!</definedName>
    <definedName name="_tab2" localSheetId="17">#REF!</definedName>
    <definedName name="_tab2" localSheetId="27">#REF!</definedName>
    <definedName name="_tab2" localSheetId="19">#REF!</definedName>
    <definedName name="_tab2" localSheetId="22">#REF!</definedName>
    <definedName name="_tab2" localSheetId="24">#REF!</definedName>
    <definedName name="_tab2" localSheetId="3">#REF!</definedName>
    <definedName name="_tab2" localSheetId="29">#REF!</definedName>
    <definedName name="_tab2" localSheetId="28">#REF!</definedName>
    <definedName name="_tab2" localSheetId="21">#REF!</definedName>
    <definedName name="_tab2" localSheetId="5">#REF!</definedName>
    <definedName name="_tab2" localSheetId="16">#REF!</definedName>
    <definedName name="_tab2" localSheetId="2">#REF!</definedName>
    <definedName name="_tab2" localSheetId="4">#REF!</definedName>
    <definedName name="_tab2" localSheetId="26">#REF!</definedName>
    <definedName name="_tab2" localSheetId="37">#REF!</definedName>
    <definedName name="_tab2" localSheetId="23">#REF!</definedName>
    <definedName name="_tab2" localSheetId="8">#REF!</definedName>
    <definedName name="_tab2">#REF!</definedName>
    <definedName name="_tab3" localSheetId="20">#REF!</definedName>
    <definedName name="_tab3" localSheetId="17">#REF!</definedName>
    <definedName name="_tab3" localSheetId="27">#REF!</definedName>
    <definedName name="_tab3" localSheetId="19">#REF!</definedName>
    <definedName name="_tab3" localSheetId="22">#REF!</definedName>
    <definedName name="_tab3" localSheetId="24">#REF!</definedName>
    <definedName name="_tab3" localSheetId="3">#REF!</definedName>
    <definedName name="_tab3" localSheetId="29">#REF!</definedName>
    <definedName name="_tab3" localSheetId="28">#REF!</definedName>
    <definedName name="_tab3" localSheetId="21">#REF!</definedName>
    <definedName name="_tab3" localSheetId="5">#REF!</definedName>
    <definedName name="_tab3" localSheetId="16">#REF!</definedName>
    <definedName name="_tab3" localSheetId="2">#REF!</definedName>
    <definedName name="_tab3" localSheetId="4">#REF!</definedName>
    <definedName name="_tab3" localSheetId="26">#REF!</definedName>
    <definedName name="_tab3" localSheetId="37">#REF!</definedName>
    <definedName name="_tab3" localSheetId="23">#REF!</definedName>
    <definedName name="_tab3" localSheetId="8">#REF!</definedName>
    <definedName name="_tab3">#REF!</definedName>
    <definedName name="_tab4" localSheetId="20">#REF!</definedName>
    <definedName name="_tab4" localSheetId="17">#REF!</definedName>
    <definedName name="_tab4" localSheetId="27">#REF!</definedName>
    <definedName name="_tab4" localSheetId="19">#REF!</definedName>
    <definedName name="_tab4" localSheetId="22">#REF!</definedName>
    <definedName name="_tab4" localSheetId="24">#REF!</definedName>
    <definedName name="_tab4" localSheetId="3">#REF!</definedName>
    <definedName name="_tab4" localSheetId="29">#REF!</definedName>
    <definedName name="_tab4" localSheetId="28">#REF!</definedName>
    <definedName name="_tab4" localSheetId="21">#REF!</definedName>
    <definedName name="_tab4" localSheetId="5">#REF!</definedName>
    <definedName name="_tab4" localSheetId="16">#REF!</definedName>
    <definedName name="_tab4" localSheetId="2">#REF!</definedName>
    <definedName name="_tab4" localSheetId="4">#REF!</definedName>
    <definedName name="_tab4" localSheetId="26">#REF!</definedName>
    <definedName name="_tab4" localSheetId="37">#REF!</definedName>
    <definedName name="_tab4" localSheetId="23">#REF!</definedName>
    <definedName name="_tab4" localSheetId="8">#REF!</definedName>
    <definedName name="_tab4">#REF!</definedName>
    <definedName name="_tab5" localSheetId="20">#REF!</definedName>
    <definedName name="_tab5" localSheetId="17">#REF!</definedName>
    <definedName name="_tab5" localSheetId="27">#REF!</definedName>
    <definedName name="_tab5" localSheetId="19">#REF!</definedName>
    <definedName name="_tab5" localSheetId="22">#REF!</definedName>
    <definedName name="_tab5" localSheetId="24">#REF!</definedName>
    <definedName name="_tab5" localSheetId="3">#REF!</definedName>
    <definedName name="_tab5" localSheetId="29">#REF!</definedName>
    <definedName name="_tab5" localSheetId="28">#REF!</definedName>
    <definedName name="_tab5" localSheetId="21">#REF!</definedName>
    <definedName name="_tab5" localSheetId="5">#REF!</definedName>
    <definedName name="_tab5" localSheetId="16">#REF!</definedName>
    <definedName name="_tab5" localSheetId="2">#REF!</definedName>
    <definedName name="_tab5" localSheetId="4">#REF!</definedName>
    <definedName name="_tab5" localSheetId="26">#REF!</definedName>
    <definedName name="_tab5" localSheetId="37">#REF!</definedName>
    <definedName name="_tab5" localSheetId="23">#REF!</definedName>
    <definedName name="_tab5" localSheetId="8">#REF!</definedName>
    <definedName name="_tab5">#REF!</definedName>
    <definedName name="_tab6" localSheetId="20">#REF!</definedName>
    <definedName name="_tab6" localSheetId="17">#REF!</definedName>
    <definedName name="_tab6" localSheetId="27">#REF!</definedName>
    <definedName name="_tab6" localSheetId="19">#REF!</definedName>
    <definedName name="_tab6" localSheetId="22">#REF!</definedName>
    <definedName name="_tab6" localSheetId="24">#REF!</definedName>
    <definedName name="_tab6" localSheetId="3">#REF!</definedName>
    <definedName name="_tab6" localSheetId="29">#REF!</definedName>
    <definedName name="_tab6" localSheetId="28">#REF!</definedName>
    <definedName name="_tab6" localSheetId="21">#REF!</definedName>
    <definedName name="_tab6" localSheetId="5">#REF!</definedName>
    <definedName name="_tab6" localSheetId="16">#REF!</definedName>
    <definedName name="_tab6" localSheetId="2">#REF!</definedName>
    <definedName name="_tab6" localSheetId="4">#REF!</definedName>
    <definedName name="_tab6" localSheetId="26">#REF!</definedName>
    <definedName name="_tab6" localSheetId="37">#REF!</definedName>
    <definedName name="_tab6" localSheetId="23">#REF!</definedName>
    <definedName name="_tab6" localSheetId="8">#REF!</definedName>
    <definedName name="_tab6">#REF!</definedName>
    <definedName name="_tab7" localSheetId="20">#REF!</definedName>
    <definedName name="_tab7" localSheetId="17">#REF!</definedName>
    <definedName name="_tab7" localSheetId="27">#REF!</definedName>
    <definedName name="_tab7" localSheetId="19">#REF!</definedName>
    <definedName name="_tab7" localSheetId="22">#REF!</definedName>
    <definedName name="_tab7" localSheetId="24">#REF!</definedName>
    <definedName name="_tab7" localSheetId="3">#REF!</definedName>
    <definedName name="_tab7" localSheetId="29">#REF!</definedName>
    <definedName name="_tab7" localSheetId="28">#REF!</definedName>
    <definedName name="_tab7" localSheetId="21">#REF!</definedName>
    <definedName name="_tab7" localSheetId="5">#REF!</definedName>
    <definedName name="_tab7" localSheetId="16">#REF!</definedName>
    <definedName name="_tab7" localSheetId="2">#REF!</definedName>
    <definedName name="_tab7" localSheetId="4">#REF!</definedName>
    <definedName name="_tab7" localSheetId="26">#REF!</definedName>
    <definedName name="_tab7" localSheetId="37">#REF!</definedName>
    <definedName name="_tab7" localSheetId="23">#REF!</definedName>
    <definedName name="_tab7" localSheetId="8">#REF!</definedName>
    <definedName name="_tab7">#REF!</definedName>
    <definedName name="_tab8" localSheetId="20">#REF!</definedName>
    <definedName name="_tab8" localSheetId="17">#REF!</definedName>
    <definedName name="_tab8" localSheetId="27">#REF!</definedName>
    <definedName name="_tab8" localSheetId="19">#REF!</definedName>
    <definedName name="_tab8" localSheetId="22">#REF!</definedName>
    <definedName name="_tab8" localSheetId="24">#REF!</definedName>
    <definedName name="_tab8" localSheetId="3">#REF!</definedName>
    <definedName name="_tab8" localSheetId="29">#REF!</definedName>
    <definedName name="_tab8" localSheetId="28">#REF!</definedName>
    <definedName name="_tab8" localSheetId="21">#REF!</definedName>
    <definedName name="_tab8" localSheetId="5">#REF!</definedName>
    <definedName name="_tab8" localSheetId="16">#REF!</definedName>
    <definedName name="_tab8" localSheetId="2">#REF!</definedName>
    <definedName name="_tab8" localSheetId="4">#REF!</definedName>
    <definedName name="_tab8" localSheetId="26">#REF!</definedName>
    <definedName name="_tab8" localSheetId="37">#REF!</definedName>
    <definedName name="_tab8" localSheetId="23">#REF!</definedName>
    <definedName name="_tab8" localSheetId="8">#REF!</definedName>
    <definedName name="_tab8">#REF!</definedName>
    <definedName name="_TIT1" localSheetId="20">#REF!</definedName>
    <definedName name="_TIT1" localSheetId="17">#REF!</definedName>
    <definedName name="_TIT1" localSheetId="27">#REF!</definedName>
    <definedName name="_TIT1" localSheetId="19">#REF!</definedName>
    <definedName name="_TIT1" localSheetId="22">#REF!</definedName>
    <definedName name="_TIT1" localSheetId="24">#REF!</definedName>
    <definedName name="_TIT1" localSheetId="3">#REF!</definedName>
    <definedName name="_TIT1" localSheetId="29">#REF!</definedName>
    <definedName name="_TIT1" localSheetId="28">#REF!</definedName>
    <definedName name="_TIT1" localSheetId="21">#REF!</definedName>
    <definedName name="_TIT1" localSheetId="5">#REF!</definedName>
    <definedName name="_TIT1" localSheetId="16">#REF!</definedName>
    <definedName name="_TIT1" localSheetId="2">#REF!</definedName>
    <definedName name="_TIT1" localSheetId="4">#REF!</definedName>
    <definedName name="_TIT1" localSheetId="26">#REF!</definedName>
    <definedName name="_TIT1" localSheetId="37">#REF!</definedName>
    <definedName name="_TIT1" localSheetId="23">#REF!</definedName>
    <definedName name="_TIT1" localSheetId="8">#REF!</definedName>
    <definedName name="_TIT1">#REF!</definedName>
    <definedName name="_TIT10" localSheetId="20">#REF!</definedName>
    <definedName name="_TIT10" localSheetId="17">#REF!</definedName>
    <definedName name="_TIT10" localSheetId="27">#REF!</definedName>
    <definedName name="_TIT10" localSheetId="19">#REF!</definedName>
    <definedName name="_TIT10" localSheetId="22">#REF!</definedName>
    <definedName name="_TIT10" localSheetId="24">#REF!</definedName>
    <definedName name="_TIT10" localSheetId="3">#REF!</definedName>
    <definedName name="_TIT10" localSheetId="29">#REF!</definedName>
    <definedName name="_TIT10" localSheetId="28">#REF!</definedName>
    <definedName name="_TIT10" localSheetId="21">#REF!</definedName>
    <definedName name="_TIT10" localSheetId="5">#REF!</definedName>
    <definedName name="_TIT10" localSheetId="16">#REF!</definedName>
    <definedName name="_TIT10" localSheetId="2">#REF!</definedName>
    <definedName name="_TIT10" localSheetId="4">#REF!</definedName>
    <definedName name="_TIT10" localSheetId="26">#REF!</definedName>
    <definedName name="_TIT10" localSheetId="37">#REF!</definedName>
    <definedName name="_TIT10" localSheetId="23">#REF!</definedName>
    <definedName name="_TIT10" localSheetId="8">#REF!</definedName>
    <definedName name="_TIT10">#REF!</definedName>
    <definedName name="_TIT11" localSheetId="20">#REF!</definedName>
    <definedName name="_TIT11" localSheetId="17">#REF!</definedName>
    <definedName name="_TIT11" localSheetId="27">#REF!</definedName>
    <definedName name="_TIT11" localSheetId="19">#REF!</definedName>
    <definedName name="_TIT11" localSheetId="22">#REF!</definedName>
    <definedName name="_TIT11" localSheetId="24">#REF!</definedName>
    <definedName name="_TIT11" localSheetId="3">#REF!</definedName>
    <definedName name="_TIT11" localSheetId="29">#REF!</definedName>
    <definedName name="_TIT11" localSheetId="28">#REF!</definedName>
    <definedName name="_TIT11" localSheetId="21">#REF!</definedName>
    <definedName name="_TIT11" localSheetId="5">#REF!</definedName>
    <definedName name="_TIT11" localSheetId="16">#REF!</definedName>
    <definedName name="_TIT11" localSheetId="2">#REF!</definedName>
    <definedName name="_TIT11" localSheetId="4">#REF!</definedName>
    <definedName name="_TIT11" localSheetId="26">#REF!</definedName>
    <definedName name="_TIT11" localSheetId="37">#REF!</definedName>
    <definedName name="_TIT11" localSheetId="23">#REF!</definedName>
    <definedName name="_TIT11" localSheetId="8">#REF!</definedName>
    <definedName name="_TIT11">#REF!</definedName>
    <definedName name="_TIT12" localSheetId="20">#REF!</definedName>
    <definedName name="_TIT12" localSheetId="17">#REF!</definedName>
    <definedName name="_TIT12" localSheetId="27">#REF!</definedName>
    <definedName name="_TIT12" localSheetId="19">#REF!</definedName>
    <definedName name="_TIT12" localSheetId="22">#REF!</definedName>
    <definedName name="_TIT12" localSheetId="24">#REF!</definedName>
    <definedName name="_TIT12" localSheetId="3">#REF!</definedName>
    <definedName name="_TIT12" localSheetId="29">#REF!</definedName>
    <definedName name="_TIT12" localSheetId="28">#REF!</definedName>
    <definedName name="_TIT12" localSheetId="21">#REF!</definedName>
    <definedName name="_TIT12" localSheetId="5">#REF!</definedName>
    <definedName name="_TIT12" localSheetId="16">#REF!</definedName>
    <definedName name="_TIT12" localSheetId="2">#REF!</definedName>
    <definedName name="_TIT12" localSheetId="4">#REF!</definedName>
    <definedName name="_TIT12" localSheetId="26">#REF!</definedName>
    <definedName name="_TIT12" localSheetId="37">#REF!</definedName>
    <definedName name="_TIT12" localSheetId="23">#REF!</definedName>
    <definedName name="_TIT12" localSheetId="8">#REF!</definedName>
    <definedName name="_TIT12">#REF!</definedName>
    <definedName name="_TIT13" localSheetId="20">#REF!</definedName>
    <definedName name="_TIT13" localSheetId="17">#REF!</definedName>
    <definedName name="_TIT13" localSheetId="27">#REF!</definedName>
    <definedName name="_TIT13" localSheetId="19">#REF!</definedName>
    <definedName name="_TIT13" localSheetId="22">#REF!</definedName>
    <definedName name="_TIT13" localSheetId="24">#REF!</definedName>
    <definedName name="_TIT13" localSheetId="3">#REF!</definedName>
    <definedName name="_TIT13" localSheetId="29">#REF!</definedName>
    <definedName name="_TIT13" localSheetId="28">#REF!</definedName>
    <definedName name="_TIT13" localSheetId="21">#REF!</definedName>
    <definedName name="_TIT13" localSheetId="5">#REF!</definedName>
    <definedName name="_TIT13" localSheetId="16">#REF!</definedName>
    <definedName name="_TIT13" localSheetId="2">#REF!</definedName>
    <definedName name="_TIT13" localSheetId="4">#REF!</definedName>
    <definedName name="_TIT13" localSheetId="26">#REF!</definedName>
    <definedName name="_TIT13" localSheetId="37">#REF!</definedName>
    <definedName name="_TIT13" localSheetId="23">#REF!</definedName>
    <definedName name="_TIT13" localSheetId="8">#REF!</definedName>
    <definedName name="_TIT13">#REF!</definedName>
    <definedName name="_TIT14" localSheetId="20">#REF!</definedName>
    <definedName name="_TIT14" localSheetId="17">#REF!</definedName>
    <definedName name="_TIT14" localSheetId="27">#REF!</definedName>
    <definedName name="_TIT14" localSheetId="19">#REF!</definedName>
    <definedName name="_TIT14" localSheetId="22">#REF!</definedName>
    <definedName name="_TIT14" localSheetId="24">#REF!</definedName>
    <definedName name="_TIT14" localSheetId="3">#REF!</definedName>
    <definedName name="_TIT14" localSheetId="29">#REF!</definedName>
    <definedName name="_TIT14" localSheetId="28">#REF!</definedName>
    <definedName name="_TIT14" localSheetId="21">#REF!</definedName>
    <definedName name="_TIT14" localSheetId="5">#REF!</definedName>
    <definedName name="_TIT14" localSheetId="16">#REF!</definedName>
    <definedName name="_TIT14" localSheetId="2">#REF!</definedName>
    <definedName name="_TIT14" localSheetId="4">#REF!</definedName>
    <definedName name="_TIT14" localSheetId="26">#REF!</definedName>
    <definedName name="_TIT14" localSheetId="37">#REF!</definedName>
    <definedName name="_TIT14" localSheetId="23">#REF!</definedName>
    <definedName name="_TIT14" localSheetId="8">#REF!</definedName>
    <definedName name="_TIT14">#REF!</definedName>
    <definedName name="_TIT15" localSheetId="20">#REF!</definedName>
    <definedName name="_TIT15" localSheetId="17">#REF!</definedName>
    <definedName name="_TIT15" localSheetId="27">#REF!</definedName>
    <definedName name="_TIT15" localSheetId="19">#REF!</definedName>
    <definedName name="_TIT15" localSheetId="22">#REF!</definedName>
    <definedName name="_TIT15" localSheetId="24">#REF!</definedName>
    <definedName name="_TIT15" localSheetId="3">#REF!</definedName>
    <definedName name="_TIT15" localSheetId="29">#REF!</definedName>
    <definedName name="_TIT15" localSheetId="28">#REF!</definedName>
    <definedName name="_TIT15" localSheetId="21">#REF!</definedName>
    <definedName name="_TIT15" localSheetId="5">#REF!</definedName>
    <definedName name="_TIT15" localSheetId="16">#REF!</definedName>
    <definedName name="_TIT15" localSheetId="2">#REF!</definedName>
    <definedName name="_TIT15" localSheetId="4">#REF!</definedName>
    <definedName name="_TIT15" localSheetId="26">#REF!</definedName>
    <definedName name="_TIT15" localSheetId="37">#REF!</definedName>
    <definedName name="_TIT15" localSheetId="23">#REF!</definedName>
    <definedName name="_TIT15" localSheetId="8">#REF!</definedName>
    <definedName name="_TIT15">#REF!</definedName>
    <definedName name="_TIT16" localSheetId="20">#REF!</definedName>
    <definedName name="_TIT16" localSheetId="17">#REF!</definedName>
    <definedName name="_TIT16" localSheetId="27">#REF!</definedName>
    <definedName name="_TIT16" localSheetId="19">#REF!</definedName>
    <definedName name="_TIT16" localSheetId="22">#REF!</definedName>
    <definedName name="_TIT16" localSheetId="24">#REF!</definedName>
    <definedName name="_TIT16" localSheetId="3">#REF!</definedName>
    <definedName name="_TIT16" localSheetId="29">#REF!</definedName>
    <definedName name="_TIT16" localSheetId="28">#REF!</definedName>
    <definedName name="_TIT16" localSheetId="21">#REF!</definedName>
    <definedName name="_TIT16" localSheetId="5">#REF!</definedName>
    <definedName name="_TIT16" localSheetId="16">#REF!</definedName>
    <definedName name="_TIT16" localSheetId="2">#REF!</definedName>
    <definedName name="_TIT16" localSheetId="4">#REF!</definedName>
    <definedName name="_TIT16" localSheetId="26">#REF!</definedName>
    <definedName name="_TIT16" localSheetId="37">#REF!</definedName>
    <definedName name="_TIT16" localSheetId="23">#REF!</definedName>
    <definedName name="_TIT16" localSheetId="8">#REF!</definedName>
    <definedName name="_TIT16">#REF!</definedName>
    <definedName name="_TIT18" localSheetId="20">#REF!</definedName>
    <definedName name="_TIT18" localSheetId="17">#REF!</definedName>
    <definedName name="_TIT18" localSheetId="27">#REF!</definedName>
    <definedName name="_TIT18" localSheetId="19">#REF!</definedName>
    <definedName name="_TIT18" localSheetId="22">#REF!</definedName>
    <definedName name="_TIT18" localSheetId="24">#REF!</definedName>
    <definedName name="_TIT18" localSheetId="3">#REF!</definedName>
    <definedName name="_TIT18" localSheetId="29">#REF!</definedName>
    <definedName name="_TIT18" localSheetId="28">#REF!</definedName>
    <definedName name="_TIT18" localSheetId="21">#REF!</definedName>
    <definedName name="_TIT18" localSheetId="5">#REF!</definedName>
    <definedName name="_TIT18" localSheetId="16">#REF!</definedName>
    <definedName name="_TIT18" localSheetId="2">#REF!</definedName>
    <definedName name="_TIT18" localSheetId="4">#REF!</definedName>
    <definedName name="_TIT18" localSheetId="26">#REF!</definedName>
    <definedName name="_TIT18" localSheetId="37">#REF!</definedName>
    <definedName name="_TIT18" localSheetId="23">#REF!</definedName>
    <definedName name="_TIT18" localSheetId="8">#REF!</definedName>
    <definedName name="_TIT18">#REF!</definedName>
    <definedName name="_tit19" localSheetId="20">#REF!</definedName>
    <definedName name="_tit19" localSheetId="17">#REF!</definedName>
    <definedName name="_tit19" localSheetId="27">#REF!</definedName>
    <definedName name="_tit19" localSheetId="19">#REF!</definedName>
    <definedName name="_tit19" localSheetId="22">#REF!</definedName>
    <definedName name="_tit19" localSheetId="24">#REF!</definedName>
    <definedName name="_tit19" localSheetId="3">#REF!</definedName>
    <definedName name="_tit19" localSheetId="29">#REF!</definedName>
    <definedName name="_tit19" localSheetId="28">#REF!</definedName>
    <definedName name="_tit19" localSheetId="21">#REF!</definedName>
    <definedName name="_tit19" localSheetId="5">#REF!</definedName>
    <definedName name="_tit19" localSheetId="16">#REF!</definedName>
    <definedName name="_tit19" localSheetId="2">#REF!</definedName>
    <definedName name="_tit19" localSheetId="4">#REF!</definedName>
    <definedName name="_tit19" localSheetId="26">#REF!</definedName>
    <definedName name="_tit19" localSheetId="37">#REF!</definedName>
    <definedName name="_tit19" localSheetId="23">#REF!</definedName>
    <definedName name="_tit19" localSheetId="8">#REF!</definedName>
    <definedName name="_tit19">#REF!</definedName>
    <definedName name="_TIT2" localSheetId="20">#REF!</definedName>
    <definedName name="_TIT2" localSheetId="17">#REF!</definedName>
    <definedName name="_TIT2" localSheetId="27">#REF!</definedName>
    <definedName name="_TIT2" localSheetId="19">#REF!</definedName>
    <definedName name="_TIT2" localSheetId="22">#REF!</definedName>
    <definedName name="_TIT2" localSheetId="24">#REF!</definedName>
    <definedName name="_TIT2" localSheetId="3">#REF!</definedName>
    <definedName name="_TIT2" localSheetId="29">#REF!</definedName>
    <definedName name="_TIT2" localSheetId="28">#REF!</definedName>
    <definedName name="_TIT2" localSheetId="21">#REF!</definedName>
    <definedName name="_TIT2" localSheetId="5">#REF!</definedName>
    <definedName name="_TIT2" localSheetId="16">#REF!</definedName>
    <definedName name="_TIT2" localSheetId="2">#REF!</definedName>
    <definedName name="_TIT2" localSheetId="4">#REF!</definedName>
    <definedName name="_TIT2" localSheetId="26">#REF!</definedName>
    <definedName name="_TIT2" localSheetId="37">#REF!</definedName>
    <definedName name="_TIT2" localSheetId="23">#REF!</definedName>
    <definedName name="_TIT2" localSheetId="8">#REF!</definedName>
    <definedName name="_TIT2">#REF!</definedName>
    <definedName name="_tit20" localSheetId="20">#REF!</definedName>
    <definedName name="_tit20" localSheetId="17">#REF!</definedName>
    <definedName name="_tit20" localSheetId="27">#REF!</definedName>
    <definedName name="_tit20" localSheetId="19">#REF!</definedName>
    <definedName name="_tit20" localSheetId="22">#REF!</definedName>
    <definedName name="_tit20" localSheetId="24">#REF!</definedName>
    <definedName name="_tit20" localSheetId="3">#REF!</definedName>
    <definedName name="_tit20" localSheetId="29">#REF!</definedName>
    <definedName name="_tit20" localSheetId="28">#REF!</definedName>
    <definedName name="_tit20" localSheetId="21">#REF!</definedName>
    <definedName name="_tit20" localSheetId="5">#REF!</definedName>
    <definedName name="_tit20" localSheetId="16">#REF!</definedName>
    <definedName name="_tit20" localSheetId="2">#REF!</definedName>
    <definedName name="_tit20" localSheetId="4">#REF!</definedName>
    <definedName name="_tit20" localSheetId="26">#REF!</definedName>
    <definedName name="_tit20" localSheetId="37">#REF!</definedName>
    <definedName name="_tit20" localSheetId="23">#REF!</definedName>
    <definedName name="_tit20" localSheetId="8">#REF!</definedName>
    <definedName name="_tit20">#REF!</definedName>
    <definedName name="_TIT21" localSheetId="20">#REF!</definedName>
    <definedName name="_TIT21" localSheetId="17">#REF!</definedName>
    <definedName name="_TIT21" localSheetId="27">#REF!</definedName>
    <definedName name="_TIT21" localSheetId="19">#REF!</definedName>
    <definedName name="_TIT21" localSheetId="22">#REF!</definedName>
    <definedName name="_TIT21" localSheetId="24">#REF!</definedName>
    <definedName name="_TIT21" localSheetId="3">#REF!</definedName>
    <definedName name="_TIT21" localSheetId="29">#REF!</definedName>
    <definedName name="_TIT21" localSheetId="28">#REF!</definedName>
    <definedName name="_TIT21" localSheetId="21">#REF!</definedName>
    <definedName name="_TIT21" localSheetId="5">#REF!</definedName>
    <definedName name="_TIT21" localSheetId="16">#REF!</definedName>
    <definedName name="_TIT21" localSheetId="2">#REF!</definedName>
    <definedName name="_TIT21" localSheetId="4">#REF!</definedName>
    <definedName name="_TIT21" localSheetId="26">#REF!</definedName>
    <definedName name="_TIT21" localSheetId="37">#REF!</definedName>
    <definedName name="_TIT21" localSheetId="23">#REF!</definedName>
    <definedName name="_TIT21" localSheetId="8">#REF!</definedName>
    <definedName name="_TIT21">#REF!</definedName>
    <definedName name="_TIT22" localSheetId="20">#REF!</definedName>
    <definedName name="_TIT22" localSheetId="17">#REF!</definedName>
    <definedName name="_TIT22" localSheetId="27">#REF!</definedName>
    <definedName name="_TIT22" localSheetId="19">#REF!</definedName>
    <definedName name="_TIT22" localSheetId="22">#REF!</definedName>
    <definedName name="_TIT22" localSheetId="24">#REF!</definedName>
    <definedName name="_TIT22" localSheetId="3">#REF!</definedName>
    <definedName name="_TIT22" localSheetId="29">#REF!</definedName>
    <definedName name="_TIT22" localSheetId="28">#REF!</definedName>
    <definedName name="_TIT22" localSheetId="21">#REF!</definedName>
    <definedName name="_TIT22" localSheetId="5">#REF!</definedName>
    <definedName name="_TIT22" localSheetId="16">#REF!</definedName>
    <definedName name="_TIT22" localSheetId="2">#REF!</definedName>
    <definedName name="_TIT22" localSheetId="4">#REF!</definedName>
    <definedName name="_TIT22" localSheetId="26">#REF!</definedName>
    <definedName name="_TIT22" localSheetId="37">#REF!</definedName>
    <definedName name="_TIT22" localSheetId="23">#REF!</definedName>
    <definedName name="_TIT22" localSheetId="8">#REF!</definedName>
    <definedName name="_TIT22">#REF!</definedName>
    <definedName name="_TIT23" localSheetId="20">#REF!</definedName>
    <definedName name="_TIT23" localSheetId="17">#REF!</definedName>
    <definedName name="_TIT23" localSheetId="27">#REF!</definedName>
    <definedName name="_TIT23" localSheetId="19">#REF!</definedName>
    <definedName name="_TIT23" localSheetId="22">#REF!</definedName>
    <definedName name="_TIT23" localSheetId="24">#REF!</definedName>
    <definedName name="_TIT23" localSheetId="3">#REF!</definedName>
    <definedName name="_TIT23" localSheetId="29">#REF!</definedName>
    <definedName name="_TIT23" localSheetId="28">#REF!</definedName>
    <definedName name="_TIT23" localSheetId="21">#REF!</definedName>
    <definedName name="_TIT23" localSheetId="5">#REF!</definedName>
    <definedName name="_TIT23" localSheetId="16">#REF!</definedName>
    <definedName name="_TIT23" localSheetId="2">#REF!</definedName>
    <definedName name="_TIT23" localSheetId="4">#REF!</definedName>
    <definedName name="_TIT23" localSheetId="26">#REF!</definedName>
    <definedName name="_TIT23" localSheetId="37">#REF!</definedName>
    <definedName name="_TIT23" localSheetId="23">#REF!</definedName>
    <definedName name="_TIT23" localSheetId="8">#REF!</definedName>
    <definedName name="_TIT23">#REF!</definedName>
    <definedName name="_TIT24" localSheetId="20">#REF!</definedName>
    <definedName name="_TIT24" localSheetId="17">#REF!</definedName>
    <definedName name="_TIT24" localSheetId="27">#REF!</definedName>
    <definedName name="_TIT24" localSheetId="19">#REF!</definedName>
    <definedName name="_TIT24" localSheetId="22">#REF!</definedName>
    <definedName name="_TIT24" localSheetId="24">#REF!</definedName>
    <definedName name="_TIT24" localSheetId="3">#REF!</definedName>
    <definedName name="_TIT24" localSheetId="29">#REF!</definedName>
    <definedName name="_TIT24" localSheetId="28">#REF!</definedName>
    <definedName name="_TIT24" localSheetId="21">#REF!</definedName>
    <definedName name="_TIT24" localSheetId="5">#REF!</definedName>
    <definedName name="_TIT24" localSheetId="16">#REF!</definedName>
    <definedName name="_TIT24" localSheetId="2">#REF!</definedName>
    <definedName name="_TIT24" localSheetId="4">#REF!</definedName>
    <definedName name="_TIT24" localSheetId="26">#REF!</definedName>
    <definedName name="_TIT24" localSheetId="37">#REF!</definedName>
    <definedName name="_TIT24" localSheetId="23">#REF!</definedName>
    <definedName name="_TIT24" localSheetId="8">#REF!</definedName>
    <definedName name="_TIT24">#REF!</definedName>
    <definedName name="_TIT25" localSheetId="20">#REF!</definedName>
    <definedName name="_TIT25" localSheetId="17">#REF!</definedName>
    <definedName name="_TIT25" localSheetId="27">#REF!</definedName>
    <definedName name="_TIT25" localSheetId="19">#REF!</definedName>
    <definedName name="_TIT25" localSheetId="22">#REF!</definedName>
    <definedName name="_TIT25" localSheetId="24">#REF!</definedName>
    <definedName name="_TIT25" localSheetId="3">#REF!</definedName>
    <definedName name="_TIT25" localSheetId="29">#REF!</definedName>
    <definedName name="_TIT25" localSheetId="28">#REF!</definedName>
    <definedName name="_TIT25" localSheetId="21">#REF!</definedName>
    <definedName name="_TIT25" localSheetId="5">#REF!</definedName>
    <definedName name="_TIT25" localSheetId="16">#REF!</definedName>
    <definedName name="_TIT25" localSheetId="2">#REF!</definedName>
    <definedName name="_TIT25" localSheetId="4">#REF!</definedName>
    <definedName name="_TIT25" localSheetId="26">#REF!</definedName>
    <definedName name="_TIT25" localSheetId="37">#REF!</definedName>
    <definedName name="_TIT25" localSheetId="23">#REF!</definedName>
    <definedName name="_TIT25" localSheetId="8">#REF!</definedName>
    <definedName name="_TIT25">#REF!</definedName>
    <definedName name="_TIT26" localSheetId="20">#REF!</definedName>
    <definedName name="_TIT26" localSheetId="17">#REF!</definedName>
    <definedName name="_TIT26" localSheetId="27">#REF!</definedName>
    <definedName name="_TIT26" localSheetId="19">#REF!</definedName>
    <definedName name="_TIT26" localSheetId="22">#REF!</definedName>
    <definedName name="_TIT26" localSheetId="24">#REF!</definedName>
    <definedName name="_TIT26" localSheetId="3">#REF!</definedName>
    <definedName name="_TIT26" localSheetId="29">#REF!</definedName>
    <definedName name="_TIT26" localSheetId="28">#REF!</definedName>
    <definedName name="_TIT26" localSheetId="21">#REF!</definedName>
    <definedName name="_TIT26" localSheetId="5">#REF!</definedName>
    <definedName name="_TIT26" localSheetId="16">#REF!</definedName>
    <definedName name="_TIT26" localSheetId="2">#REF!</definedName>
    <definedName name="_TIT26" localSheetId="4">#REF!</definedName>
    <definedName name="_TIT26" localSheetId="26">#REF!</definedName>
    <definedName name="_TIT26" localSheetId="37">#REF!</definedName>
    <definedName name="_TIT26" localSheetId="23">#REF!</definedName>
    <definedName name="_TIT26" localSheetId="8">#REF!</definedName>
    <definedName name="_TIT26">#REF!</definedName>
    <definedName name="_TIT27" localSheetId="20">#REF!</definedName>
    <definedName name="_TIT27" localSheetId="17">#REF!</definedName>
    <definedName name="_TIT27" localSheetId="27">#REF!</definedName>
    <definedName name="_TIT27" localSheetId="19">#REF!</definedName>
    <definedName name="_TIT27" localSheetId="22">#REF!</definedName>
    <definedName name="_TIT27" localSheetId="24">#REF!</definedName>
    <definedName name="_TIT27" localSheetId="3">#REF!</definedName>
    <definedName name="_TIT27" localSheetId="29">#REF!</definedName>
    <definedName name="_TIT27" localSheetId="28">#REF!</definedName>
    <definedName name="_TIT27" localSheetId="21">#REF!</definedName>
    <definedName name="_TIT27" localSheetId="5">#REF!</definedName>
    <definedName name="_TIT27" localSheetId="16">#REF!</definedName>
    <definedName name="_TIT27" localSheetId="2">#REF!</definedName>
    <definedName name="_TIT27" localSheetId="4">#REF!</definedName>
    <definedName name="_TIT27" localSheetId="26">#REF!</definedName>
    <definedName name="_TIT27" localSheetId="37">#REF!</definedName>
    <definedName name="_TIT27" localSheetId="23">#REF!</definedName>
    <definedName name="_TIT27" localSheetId="8">#REF!</definedName>
    <definedName name="_TIT27">#REF!</definedName>
    <definedName name="_TIT3" localSheetId="20">#REF!</definedName>
    <definedName name="_TIT3" localSheetId="17">#REF!</definedName>
    <definedName name="_TIT3" localSheetId="27">#REF!</definedName>
    <definedName name="_TIT3" localSheetId="19">#REF!</definedName>
    <definedName name="_TIT3" localSheetId="22">#REF!</definedName>
    <definedName name="_TIT3" localSheetId="24">#REF!</definedName>
    <definedName name="_TIT3" localSheetId="3">#REF!</definedName>
    <definedName name="_TIT3" localSheetId="29">#REF!</definedName>
    <definedName name="_TIT3" localSheetId="28">#REF!</definedName>
    <definedName name="_TIT3" localSheetId="21">#REF!</definedName>
    <definedName name="_TIT3" localSheetId="5">#REF!</definedName>
    <definedName name="_TIT3" localSheetId="16">#REF!</definedName>
    <definedName name="_TIT3" localSheetId="2">#REF!</definedName>
    <definedName name="_TIT3" localSheetId="4">#REF!</definedName>
    <definedName name="_TIT3" localSheetId="26">#REF!</definedName>
    <definedName name="_TIT3" localSheetId="37">#REF!</definedName>
    <definedName name="_TIT3" localSheetId="23">#REF!</definedName>
    <definedName name="_TIT3" localSheetId="8">#REF!</definedName>
    <definedName name="_TIT3">#REF!</definedName>
    <definedName name="_TIT4" localSheetId="20">#REF!</definedName>
    <definedName name="_TIT4" localSheetId="17">#REF!</definedName>
    <definedName name="_TIT4" localSheetId="27">#REF!</definedName>
    <definedName name="_TIT4" localSheetId="19">#REF!</definedName>
    <definedName name="_TIT4" localSheetId="22">#REF!</definedName>
    <definedName name="_TIT4" localSheetId="24">#REF!</definedName>
    <definedName name="_TIT4" localSheetId="3">#REF!</definedName>
    <definedName name="_TIT4" localSheetId="29">#REF!</definedName>
    <definedName name="_TIT4" localSheetId="28">#REF!</definedName>
    <definedName name="_TIT4" localSheetId="21">#REF!</definedName>
    <definedName name="_TIT4" localSheetId="5">#REF!</definedName>
    <definedName name="_TIT4" localSheetId="16">#REF!</definedName>
    <definedName name="_TIT4" localSheetId="2">#REF!</definedName>
    <definedName name="_TIT4" localSheetId="4">#REF!</definedName>
    <definedName name="_TIT4" localSheetId="26">#REF!</definedName>
    <definedName name="_TIT4" localSheetId="37">#REF!</definedName>
    <definedName name="_TIT4" localSheetId="23">#REF!</definedName>
    <definedName name="_TIT4" localSheetId="8">#REF!</definedName>
    <definedName name="_TIT4">#REF!</definedName>
    <definedName name="_TIT5" localSheetId="20">#REF!</definedName>
    <definedName name="_TIT5" localSheetId="17">#REF!</definedName>
    <definedName name="_TIT5" localSheetId="27">#REF!</definedName>
    <definedName name="_TIT5" localSheetId="19">#REF!</definedName>
    <definedName name="_TIT5" localSheetId="22">#REF!</definedName>
    <definedName name="_TIT5" localSheetId="24">#REF!</definedName>
    <definedName name="_TIT5" localSheetId="3">#REF!</definedName>
    <definedName name="_TIT5" localSheetId="29">#REF!</definedName>
    <definedName name="_TIT5" localSheetId="28">#REF!</definedName>
    <definedName name="_TIT5" localSheetId="21">#REF!</definedName>
    <definedName name="_TIT5" localSheetId="5">#REF!</definedName>
    <definedName name="_TIT5" localSheetId="16">#REF!</definedName>
    <definedName name="_TIT5" localSheetId="2">#REF!</definedName>
    <definedName name="_TIT5" localSheetId="4">#REF!</definedName>
    <definedName name="_TIT5" localSheetId="26">#REF!</definedName>
    <definedName name="_TIT5" localSheetId="37">#REF!</definedName>
    <definedName name="_TIT5" localSheetId="23">#REF!</definedName>
    <definedName name="_TIT5" localSheetId="8">#REF!</definedName>
    <definedName name="_TIT5">#REF!</definedName>
    <definedName name="_TIT6" localSheetId="20">#REF!</definedName>
    <definedName name="_TIT6" localSheetId="17">#REF!</definedName>
    <definedName name="_TIT6" localSheetId="27">#REF!</definedName>
    <definedName name="_TIT6" localSheetId="19">#REF!</definedName>
    <definedName name="_TIT6" localSheetId="22">#REF!</definedName>
    <definedName name="_TIT6" localSheetId="24">#REF!</definedName>
    <definedName name="_TIT6" localSheetId="3">#REF!</definedName>
    <definedName name="_TIT6" localSheetId="29">#REF!</definedName>
    <definedName name="_TIT6" localSheetId="28">#REF!</definedName>
    <definedName name="_TIT6" localSheetId="21">#REF!</definedName>
    <definedName name="_TIT6" localSheetId="5">#REF!</definedName>
    <definedName name="_TIT6" localSheetId="16">#REF!</definedName>
    <definedName name="_TIT6" localSheetId="2">#REF!</definedName>
    <definedName name="_TIT6" localSheetId="4">#REF!</definedName>
    <definedName name="_TIT6" localSheetId="26">#REF!</definedName>
    <definedName name="_TIT6" localSheetId="37">#REF!</definedName>
    <definedName name="_TIT6" localSheetId="23">#REF!</definedName>
    <definedName name="_TIT6" localSheetId="8">#REF!</definedName>
    <definedName name="_TIT6">#REF!</definedName>
    <definedName name="_TIT7" localSheetId="20">#REF!</definedName>
    <definedName name="_TIT7" localSheetId="17">#REF!</definedName>
    <definedName name="_TIT7" localSheetId="27">#REF!</definedName>
    <definedName name="_TIT7" localSheetId="19">#REF!</definedName>
    <definedName name="_TIT7" localSheetId="22">#REF!</definedName>
    <definedName name="_TIT7" localSheetId="24">#REF!</definedName>
    <definedName name="_TIT7" localSheetId="3">#REF!</definedName>
    <definedName name="_TIT7" localSheetId="29">#REF!</definedName>
    <definedName name="_TIT7" localSheetId="28">#REF!</definedName>
    <definedName name="_TIT7" localSheetId="21">#REF!</definedName>
    <definedName name="_TIT7" localSheetId="5">#REF!</definedName>
    <definedName name="_TIT7" localSheetId="16">#REF!</definedName>
    <definedName name="_TIT7" localSheetId="2">#REF!</definedName>
    <definedName name="_TIT7" localSheetId="4">#REF!</definedName>
    <definedName name="_TIT7" localSheetId="26">#REF!</definedName>
    <definedName name="_TIT7" localSheetId="37">#REF!</definedName>
    <definedName name="_TIT7" localSheetId="23">#REF!</definedName>
    <definedName name="_TIT7" localSheetId="8">#REF!</definedName>
    <definedName name="_TIT7">#REF!</definedName>
    <definedName name="_TIT8" localSheetId="20">#REF!</definedName>
    <definedName name="_TIT8" localSheetId="17">#REF!</definedName>
    <definedName name="_TIT8" localSheetId="27">#REF!</definedName>
    <definedName name="_TIT8" localSheetId="19">#REF!</definedName>
    <definedName name="_TIT8" localSheetId="22">#REF!</definedName>
    <definedName name="_TIT8" localSheetId="24">#REF!</definedName>
    <definedName name="_TIT8" localSheetId="3">#REF!</definedName>
    <definedName name="_TIT8" localSheetId="29">#REF!</definedName>
    <definedName name="_TIT8" localSheetId="28">#REF!</definedName>
    <definedName name="_TIT8" localSheetId="21">#REF!</definedName>
    <definedName name="_TIT8" localSheetId="5">#REF!</definedName>
    <definedName name="_TIT8" localSheetId="16">#REF!</definedName>
    <definedName name="_TIT8" localSheetId="2">#REF!</definedName>
    <definedName name="_TIT8" localSheetId="4">#REF!</definedName>
    <definedName name="_TIT8" localSheetId="26">#REF!</definedName>
    <definedName name="_TIT8" localSheetId="37">#REF!</definedName>
    <definedName name="_TIT8" localSheetId="23">#REF!</definedName>
    <definedName name="_TIT8" localSheetId="8">#REF!</definedName>
    <definedName name="_TIT8">#REF!</definedName>
    <definedName name="_TIT9" localSheetId="20">#REF!</definedName>
    <definedName name="_TIT9" localSheetId="17">#REF!</definedName>
    <definedName name="_TIT9" localSheetId="27">#REF!</definedName>
    <definedName name="_TIT9" localSheetId="19">#REF!</definedName>
    <definedName name="_TIT9" localSheetId="22">#REF!</definedName>
    <definedName name="_TIT9" localSheetId="24">#REF!</definedName>
    <definedName name="_TIT9" localSheetId="3">#REF!</definedName>
    <definedName name="_TIT9" localSheetId="29">#REF!</definedName>
    <definedName name="_TIT9" localSheetId="28">#REF!</definedName>
    <definedName name="_TIT9" localSheetId="21">#REF!</definedName>
    <definedName name="_TIT9" localSheetId="5">#REF!</definedName>
    <definedName name="_TIT9" localSheetId="16">#REF!</definedName>
    <definedName name="_TIT9" localSheetId="2">#REF!</definedName>
    <definedName name="_TIT9" localSheetId="4">#REF!</definedName>
    <definedName name="_TIT9" localSheetId="26">#REF!</definedName>
    <definedName name="_TIT9" localSheetId="37">#REF!</definedName>
    <definedName name="_TIT9" localSheetId="23">#REF!</definedName>
    <definedName name="_TIT9" localSheetId="8">#REF!</definedName>
    <definedName name="_TIT9">#REF!</definedName>
    <definedName name="a" localSheetId="7">#REF!</definedName>
    <definedName name="a" localSheetId="24">#REF!</definedName>
    <definedName name="a" localSheetId="29">#REF!</definedName>
    <definedName name="a" localSheetId="28">#REF!</definedName>
    <definedName name="a" localSheetId="5">#REF!</definedName>
    <definedName name="a" localSheetId="4">#REF!</definedName>
    <definedName name="a" localSheetId="37">#REF!</definedName>
    <definedName name="a">#REF!</definedName>
    <definedName name="aa" localSheetId="7">#REF!</definedName>
    <definedName name="aa" localSheetId="24">#REF!</definedName>
    <definedName name="aa" localSheetId="29">#REF!</definedName>
    <definedName name="aa" localSheetId="28">#REF!</definedName>
    <definedName name="aa" localSheetId="5">#REF!</definedName>
    <definedName name="aa" localSheetId="4">#REF!</definedName>
    <definedName name="aa" localSheetId="37">#REF!</definedName>
    <definedName name="aa">#REF!</definedName>
    <definedName name="ACQ_GAS_ESTERO">[3]riepilogo!$A$4:$O$116</definedName>
    <definedName name="agg_forecast" localSheetId="20">#REF!</definedName>
    <definedName name="agg_forecast" localSheetId="17">#REF!</definedName>
    <definedName name="agg_forecast" localSheetId="27">#REF!</definedName>
    <definedName name="agg_forecast" localSheetId="19">#REF!</definedName>
    <definedName name="agg_forecast" localSheetId="22">#REF!</definedName>
    <definedName name="agg_forecast" localSheetId="24">#REF!</definedName>
    <definedName name="agg_forecast" localSheetId="3">#REF!</definedName>
    <definedName name="agg_forecast" localSheetId="29">#REF!</definedName>
    <definedName name="agg_forecast" localSheetId="28">#REF!</definedName>
    <definedName name="agg_forecast" localSheetId="21">#REF!</definedName>
    <definedName name="agg_forecast" localSheetId="5">#REF!</definedName>
    <definedName name="agg_forecast" localSheetId="16">#REF!</definedName>
    <definedName name="agg_forecast" localSheetId="2">#REF!</definedName>
    <definedName name="agg_forecast" localSheetId="4">#REF!</definedName>
    <definedName name="agg_forecast" localSheetId="26">#REF!</definedName>
    <definedName name="agg_forecast" localSheetId="37">#REF!</definedName>
    <definedName name="agg_forecast" localSheetId="23">#REF!</definedName>
    <definedName name="agg_forecast" localSheetId="8">#REF!</definedName>
    <definedName name="agg_forecast">#REF!</definedName>
    <definedName name="AGGIUSTAM" localSheetId="20">#REF!</definedName>
    <definedName name="AGGIUSTAM" localSheetId="17">#REF!</definedName>
    <definedName name="AGGIUSTAM" localSheetId="27">#REF!</definedName>
    <definedName name="AGGIUSTAM" localSheetId="19">#REF!</definedName>
    <definedName name="AGGIUSTAM" localSheetId="22">#REF!</definedName>
    <definedName name="AGGIUSTAM" localSheetId="24">#REF!</definedName>
    <definedName name="AGGIUSTAM" localSheetId="3">#REF!</definedName>
    <definedName name="AGGIUSTAM" localSheetId="29">#REF!</definedName>
    <definedName name="AGGIUSTAM" localSheetId="28">#REF!</definedName>
    <definedName name="AGGIUSTAM" localSheetId="21">#REF!</definedName>
    <definedName name="AGGIUSTAM" localSheetId="5">#REF!</definedName>
    <definedName name="AGGIUSTAM" localSheetId="16">#REF!</definedName>
    <definedName name="AGGIUSTAM" localSheetId="2">#REF!</definedName>
    <definedName name="AGGIUSTAM" localSheetId="4">#REF!</definedName>
    <definedName name="AGGIUSTAM" localSheetId="26">#REF!</definedName>
    <definedName name="AGGIUSTAM" localSheetId="37">#REF!</definedName>
    <definedName name="AGGIUSTAM" localSheetId="23">#REF!</definedName>
    <definedName name="AGGIUSTAM" localSheetId="8">#REF!</definedName>
    <definedName name="AGGIUSTAM">#REF!</definedName>
    <definedName name="agip" localSheetId="37">#REF!</definedName>
    <definedName name="agip">#REF!</definedName>
    <definedName name="Agip_mdc" localSheetId="37">#REF!</definedName>
    <definedName name="Agip_mdc">#REF!</definedName>
    <definedName name="AgipSnam" localSheetId="37">#REF!</definedName>
    <definedName name="AgipSnam">#REF!</definedName>
    <definedName name="AL" localSheetId="35">#REF!</definedName>
    <definedName name="AL" localSheetId="14">#REF!</definedName>
    <definedName name="AL" localSheetId="15">#REF!</definedName>
    <definedName name="AL" localSheetId="16">#REF!</definedName>
    <definedName name="AL" localSheetId="2">#REF!</definedName>
    <definedName name="AL" localSheetId="37">#REF!</definedName>
    <definedName name="AL">#REF!</definedName>
    <definedName name="AL_1" localSheetId="35">#REF!</definedName>
    <definedName name="AL_1" localSheetId="14">#REF!</definedName>
    <definedName name="AL_1" localSheetId="15">#REF!</definedName>
    <definedName name="AL_1" localSheetId="16">#REF!</definedName>
    <definedName name="AL_1" localSheetId="2">#REF!</definedName>
    <definedName name="AL_1" localSheetId="37">#REF!</definedName>
    <definedName name="AL_1">#REF!</definedName>
    <definedName name="Altro" localSheetId="20">#REF!</definedName>
    <definedName name="Altro" localSheetId="17">#REF!</definedName>
    <definedName name="Altro" localSheetId="27">#REF!</definedName>
    <definedName name="Altro" localSheetId="19">#REF!</definedName>
    <definedName name="Altro" localSheetId="22">#REF!</definedName>
    <definedName name="Altro" localSheetId="24">#REF!</definedName>
    <definedName name="Altro" localSheetId="3">#REF!</definedName>
    <definedName name="Altro" localSheetId="29">#REF!</definedName>
    <definedName name="Altro" localSheetId="28">#REF!</definedName>
    <definedName name="Altro" localSheetId="21">#REF!</definedName>
    <definedName name="Altro" localSheetId="5">#REF!</definedName>
    <definedName name="Altro" localSheetId="16">#REF!</definedName>
    <definedName name="Altro" localSheetId="2">#REF!</definedName>
    <definedName name="Altro" localSheetId="4">#REF!</definedName>
    <definedName name="Altro" localSheetId="26">#REF!</definedName>
    <definedName name="Altro" localSheetId="37">#REF!</definedName>
    <definedName name="Altro" localSheetId="23">#REF!</definedName>
    <definedName name="Altro" localSheetId="8">#REF!</definedName>
    <definedName name="Altro">#REF!</definedName>
    <definedName name="ANNO_ESERCIZIO" localSheetId="7">[4]Parametri!$B$5</definedName>
    <definedName name="ANNO_ESERCIZIO" localSheetId="24">[5]Parametri!$B$5</definedName>
    <definedName name="ANNO_ESERCIZIO" localSheetId="29">[5]Parametri!$B$5</definedName>
    <definedName name="ANNO_ESERCIZIO" localSheetId="28">[5]Parametri!$B$5</definedName>
    <definedName name="ANNO_ESERCIZIO" localSheetId="5">[5]Parametri!$B$5</definedName>
    <definedName name="ANNO_ESERCIZIO" localSheetId="4">[5]Parametri!$B$5</definedName>
    <definedName name="ANNO_ESERCIZIO">[5]Parametri!$B$5</definedName>
    <definedName name="area" localSheetId="7">#REF!</definedName>
    <definedName name="area" localSheetId="24">#REF!</definedName>
    <definedName name="area" localSheetId="29">#REF!</definedName>
    <definedName name="area" localSheetId="28">#REF!</definedName>
    <definedName name="area" localSheetId="5">#REF!</definedName>
    <definedName name="area" localSheetId="4">#REF!</definedName>
    <definedName name="area" localSheetId="37">#REF!</definedName>
    <definedName name="area">#REF!</definedName>
    <definedName name="Area_Dati" localSheetId="24">#REF!</definedName>
    <definedName name="Area_Dati" localSheetId="29">#REF!</definedName>
    <definedName name="Area_Dati" localSheetId="28">#REF!</definedName>
    <definedName name="Area_Dati" localSheetId="5">#REF!</definedName>
    <definedName name="Area_Dati" localSheetId="4">#REF!</definedName>
    <definedName name="Area_Dati" localSheetId="37">#REF!</definedName>
    <definedName name="Area_Dati">#REF!</definedName>
    <definedName name="AREA_ORRIZ" localSheetId="20">#REF!</definedName>
    <definedName name="AREA_ORRIZ" localSheetId="27">#REF!</definedName>
    <definedName name="AREA_ORRIZ" localSheetId="19">#REF!</definedName>
    <definedName name="AREA_ORRIZ" localSheetId="35">#REF!</definedName>
    <definedName name="AREA_ORRIZ" localSheetId="7">#REF!</definedName>
    <definedName name="AREA_ORRIZ" localSheetId="22">#REF!</definedName>
    <definedName name="AREA_ORRIZ" localSheetId="21">#REF!</definedName>
    <definedName name="AREA_ORRIZ" localSheetId="14">#REF!</definedName>
    <definedName name="AREA_ORRIZ" localSheetId="15">#REF!</definedName>
    <definedName name="AREA_ORRIZ" localSheetId="16">#REF!</definedName>
    <definedName name="AREA_ORRIZ" localSheetId="2">#REF!</definedName>
    <definedName name="AREA_ORRIZ" localSheetId="26">#REF!</definedName>
    <definedName name="AREA_ORRIZ" localSheetId="37">#REF!</definedName>
    <definedName name="AREA_ORRIZ">#REF!</definedName>
    <definedName name="Area_print" localSheetId="7">#REF!</definedName>
    <definedName name="Area_print" localSheetId="24">#REF!</definedName>
    <definedName name="Area_print" localSheetId="29">#REF!</definedName>
    <definedName name="Area_print" localSheetId="28">#REF!</definedName>
    <definedName name="Area_print" localSheetId="5">#REF!</definedName>
    <definedName name="Area_print" localSheetId="4">#REF!</definedName>
    <definedName name="Area_print" localSheetId="37">#REF!</definedName>
    <definedName name="Area_print">#REF!</definedName>
    <definedName name="_xlnm.Print_Area" localSheetId="20">'Ammortamenti e svalutazioni'!$A$1:$E$14</definedName>
    <definedName name="_xlnm.Print_Area" localSheetId="17">'Analisi special item'!$A$1:$D$40</definedName>
    <definedName name="_xlnm.Print_Area" localSheetId="27">'CE statutory'!$A$1:$D$48</definedName>
    <definedName name="_xlnm.Print_Area" localSheetId="10">'Conto economico'!$A$1:$E$34</definedName>
    <definedName name="_xlnm.Print_Area" localSheetId="19">'Costi operativi'!$A$1:$E$11</definedName>
    <definedName name="_xlnm.Print_Area" localSheetId="1">'Dati operativi'!$A$2:$F$12</definedName>
    <definedName name="_xlnm.Print_Area" localSheetId="6">'E&amp;P risultati'!$A$1:$F$50</definedName>
    <definedName name="_xlnm.Print_Area" localSheetId="7">'G&amp;P risultati'!$A$1:$F$43</definedName>
    <definedName name="_xlnm.Print_Area" localSheetId="22">Imposte!$A$1:$F$18</definedName>
    <definedName name="_xlnm.Print_Area" localSheetId="24">Indebitamento!$A$1:$D$12</definedName>
    <definedName name="_xlnm.Print_Area" localSheetId="3">'Indicatori di mercato'!$A$2:$E$16</definedName>
    <definedName name="_xlnm.Print_Area" localSheetId="33">Investimenti!$A$1:$E$36</definedName>
    <definedName name="_xlnm.Print_Area" localSheetId="29">'Patrimonio Netto'!$A$1:$D$16</definedName>
    <definedName name="_xlnm.Print_Area" localSheetId="25">'Prestiti obbligazionari'!$A$1:$G$20</definedName>
    <definedName name="_xlnm.Print_Area" localSheetId="34">'Produzioni E&amp;P'!$A$1:$E$44</definedName>
    <definedName name="_xlnm.Print_Area" localSheetId="28">'Prospetto utile complessivo'!$A$1:$C$29</definedName>
    <definedName name="_xlnm.Print_Area" localSheetId="21">'Prov. su partec.'!$A$1:$F$9</definedName>
    <definedName name="_xlnm.Print_Area" localSheetId="9">'R&amp;M risultati'!$A$1:$F$42</definedName>
    <definedName name="_xlnm.Print_Area" localSheetId="5">'RF riclassificato'!$A$1:$E$39</definedName>
    <definedName name="_xlnm.Print_Area" localSheetId="30">'RF statutory'!$A$1:$D$52</definedName>
    <definedName name="_xlnm.Print_Area" localSheetId="31">'RF statutory (segue)'!$A$1:$D$39</definedName>
    <definedName name="_xlnm.Print_Area" localSheetId="32">'RF statutory (segue) '!$A$1:$D$37</definedName>
    <definedName name="_xlnm.Print_Area" localSheetId="18">'Ricavi della gest. car.'!$A$1:$E$15</definedName>
    <definedName name="_xlnm.Print_Area" localSheetId="13">'Ricond. I trim 2016'!$A$1:$P$39</definedName>
    <definedName name="_xlnm.Print_Area" localSheetId="14">'Ricond. I trim. 2015'!$A$1:$N$38</definedName>
    <definedName name="_xlnm.Print_Area" localSheetId="15">'Ricond. IVQ 2015'!$A$1:$P$38</definedName>
    <definedName name="_xlnm.Print_Area" localSheetId="16">'Riconduzione FCF'!$A$1:$D$10</definedName>
    <definedName name="_xlnm.Print_Area" localSheetId="0">'Risultati economici '!$A$1:$F$24</definedName>
    <definedName name="_xlnm.Print_Area" localSheetId="2">'Sintesi risultati'!$A$1:$D$52</definedName>
    <definedName name="_xlnm.Print_Area" localSheetId="4">'SP riclassificato'!$A$1:$D$29</definedName>
    <definedName name="_xlnm.Print_Area" localSheetId="26">'SP statutory'!$B$1:$C$57</definedName>
    <definedName name="_xlnm.Print_Area" localSheetId="11">'tabella disclaimer'!$A$3:$R$48</definedName>
    <definedName name="_xlnm.Print_Area" localSheetId="12">'tabella disclaimer (3)'!$A$4:$V$49</definedName>
    <definedName name="_xlnm.Print_Area" localSheetId="37">'tabella disclaimer restated SEM'!$A$3:$A$15</definedName>
    <definedName name="_xlnm.Print_Area" localSheetId="23">'UN adjusted '!$A$1:$E$16</definedName>
    <definedName name="_xlnm.Print_Area" localSheetId="8">'Vendite G&amp;P per mercato'!$A$1:$E$28</definedName>
    <definedName name="_xlnm.Print_Area">#REF!</definedName>
    <definedName name="AREA1" localSheetId="20">#REF!</definedName>
    <definedName name="AREA1" localSheetId="17">#REF!</definedName>
    <definedName name="AREA1" localSheetId="27">#REF!</definedName>
    <definedName name="AREA1" localSheetId="19">#REF!</definedName>
    <definedName name="AREA1" localSheetId="22">#REF!</definedName>
    <definedName name="AREA1" localSheetId="24">#REF!</definedName>
    <definedName name="AREA1" localSheetId="3">#REF!</definedName>
    <definedName name="AREA1" localSheetId="29">#REF!</definedName>
    <definedName name="AREA1" localSheetId="28">#REF!</definedName>
    <definedName name="AREA1" localSheetId="21">#REF!</definedName>
    <definedName name="AREA1" localSheetId="5">#REF!</definedName>
    <definedName name="AREA1" localSheetId="16">#REF!</definedName>
    <definedName name="AREA1" localSheetId="2">#REF!</definedName>
    <definedName name="AREA1" localSheetId="4">#REF!</definedName>
    <definedName name="AREA1" localSheetId="26">#REF!</definedName>
    <definedName name="AREA1" localSheetId="37">#REF!</definedName>
    <definedName name="AREA1" localSheetId="23">#REF!</definedName>
    <definedName name="AREA1" localSheetId="8">#REF!</definedName>
    <definedName name="AREA1">#REF!</definedName>
    <definedName name="AREA2" localSheetId="20">#REF!</definedName>
    <definedName name="AREA2" localSheetId="17">#REF!</definedName>
    <definedName name="AREA2" localSheetId="27">#REF!</definedName>
    <definedName name="AREA2" localSheetId="19">#REF!</definedName>
    <definedName name="AREA2" localSheetId="22">#REF!</definedName>
    <definedName name="AREA2" localSheetId="24">#REF!</definedName>
    <definedName name="AREA2" localSheetId="3">#REF!</definedName>
    <definedName name="AREA2" localSheetId="29">#REF!</definedName>
    <definedName name="AREA2" localSheetId="28">#REF!</definedName>
    <definedName name="AREA2" localSheetId="21">#REF!</definedName>
    <definedName name="AREA2" localSheetId="5">#REF!</definedName>
    <definedName name="AREA2" localSheetId="16">#REF!</definedName>
    <definedName name="AREA2" localSheetId="2">#REF!</definedName>
    <definedName name="AREA2" localSheetId="4">#REF!</definedName>
    <definedName name="AREA2" localSheetId="26">#REF!</definedName>
    <definedName name="AREA2" localSheetId="37">#REF!</definedName>
    <definedName name="AREA2" localSheetId="23">#REF!</definedName>
    <definedName name="AREA2" localSheetId="8">#REF!</definedName>
    <definedName name="AREA2">#REF!</definedName>
    <definedName name="area3" localSheetId="20">#REF!</definedName>
    <definedName name="area3" localSheetId="17">#REF!</definedName>
    <definedName name="area3" localSheetId="27">#REF!</definedName>
    <definedName name="area3" localSheetId="19">#REF!</definedName>
    <definedName name="area3" localSheetId="22">#REF!</definedName>
    <definedName name="area3" localSheetId="24">#REF!</definedName>
    <definedName name="area3" localSheetId="3">#REF!</definedName>
    <definedName name="area3" localSheetId="29">#REF!</definedName>
    <definedName name="area3" localSheetId="28">#REF!</definedName>
    <definedName name="area3" localSheetId="21">#REF!</definedName>
    <definedName name="area3" localSheetId="5">#REF!</definedName>
    <definedName name="area3" localSheetId="16">#REF!</definedName>
    <definedName name="area3" localSheetId="2">#REF!</definedName>
    <definedName name="area3" localSheetId="4">#REF!</definedName>
    <definedName name="area3" localSheetId="26">#REF!</definedName>
    <definedName name="area3" localSheetId="37">#REF!</definedName>
    <definedName name="area3" localSheetId="23">#REF!</definedName>
    <definedName name="area3" localSheetId="8">#REF!</definedName>
    <definedName name="area3">#REF!</definedName>
    <definedName name="area4" localSheetId="20">#REF!</definedName>
    <definedName name="area4" localSheetId="17">#REF!</definedName>
    <definedName name="area4" localSheetId="27">#REF!</definedName>
    <definedName name="area4" localSheetId="19">#REF!</definedName>
    <definedName name="area4" localSheetId="22">#REF!</definedName>
    <definedName name="area4" localSheetId="24">#REF!</definedName>
    <definedName name="area4" localSheetId="3">#REF!</definedName>
    <definedName name="area4" localSheetId="29">#REF!</definedName>
    <definedName name="area4" localSheetId="28">#REF!</definedName>
    <definedName name="area4" localSheetId="21">#REF!</definedName>
    <definedName name="area4" localSheetId="5">#REF!</definedName>
    <definedName name="area4" localSheetId="16">#REF!</definedName>
    <definedName name="area4" localSheetId="2">#REF!</definedName>
    <definedName name="area4" localSheetId="4">#REF!</definedName>
    <definedName name="area4" localSheetId="26">#REF!</definedName>
    <definedName name="area4" localSheetId="37">#REF!</definedName>
    <definedName name="area4" localSheetId="23">#REF!</definedName>
    <definedName name="area4" localSheetId="8">#REF!</definedName>
    <definedName name="area4">#REF!</definedName>
    <definedName name="AREA5" localSheetId="20">#REF!</definedName>
    <definedName name="AREA5" localSheetId="17">#REF!</definedName>
    <definedName name="AREA5" localSheetId="27">#REF!</definedName>
    <definedName name="AREA5" localSheetId="19">#REF!</definedName>
    <definedName name="AREA5" localSheetId="22">#REF!</definedName>
    <definedName name="AREA5" localSheetId="24">#REF!</definedName>
    <definedName name="AREA5" localSheetId="3">#REF!</definedName>
    <definedName name="AREA5" localSheetId="29">#REF!</definedName>
    <definedName name="AREA5" localSheetId="28">#REF!</definedName>
    <definedName name="AREA5" localSheetId="21">#REF!</definedName>
    <definedName name="AREA5" localSheetId="5">#REF!</definedName>
    <definedName name="AREA5" localSheetId="16">#REF!</definedName>
    <definedName name="AREA5" localSheetId="2">#REF!</definedName>
    <definedName name="AREA5" localSheetId="4">#REF!</definedName>
    <definedName name="AREA5" localSheetId="26">#REF!</definedName>
    <definedName name="AREA5" localSheetId="37">#REF!</definedName>
    <definedName name="AREA5" localSheetId="23">#REF!</definedName>
    <definedName name="AREA5" localSheetId="8">#REF!</definedName>
    <definedName name="AREA5">#REF!</definedName>
    <definedName name="AREA6" localSheetId="20">#REF!</definedName>
    <definedName name="AREA6" localSheetId="17">#REF!</definedName>
    <definedName name="AREA6" localSheetId="27">#REF!</definedName>
    <definedName name="AREA6" localSheetId="19">#REF!</definedName>
    <definedName name="AREA6" localSheetId="22">#REF!</definedName>
    <definedName name="AREA6" localSheetId="24">#REF!</definedName>
    <definedName name="AREA6" localSheetId="3">#REF!</definedName>
    <definedName name="AREA6" localSheetId="29">#REF!</definedName>
    <definedName name="AREA6" localSheetId="28">#REF!</definedName>
    <definedName name="AREA6" localSheetId="21">#REF!</definedName>
    <definedName name="AREA6" localSheetId="5">#REF!</definedName>
    <definedName name="AREA6" localSheetId="16">#REF!</definedName>
    <definedName name="AREA6" localSheetId="2">#REF!</definedName>
    <definedName name="AREA6" localSheetId="4">#REF!</definedName>
    <definedName name="AREA6" localSheetId="26">#REF!</definedName>
    <definedName name="AREA6" localSheetId="37">#REF!</definedName>
    <definedName name="AREA6" localSheetId="23">#REF!</definedName>
    <definedName name="AREA6" localSheetId="8">#REF!</definedName>
    <definedName name="AREA6">#REF!</definedName>
    <definedName name="AREATRIM" localSheetId="35">[6]RFUEL!#REF!</definedName>
    <definedName name="AREATRIM" localSheetId="24">[7]RFUEL!#REF!</definedName>
    <definedName name="AREATRIM" localSheetId="29">[7]RFUEL!#REF!</definedName>
    <definedName name="AREATRIM" localSheetId="28">[7]RFUEL!#REF!</definedName>
    <definedName name="AREATRIM" localSheetId="5">[7]RFUEL!#REF!</definedName>
    <definedName name="AREATRIM" localSheetId="14">[6]RFUEL!#REF!</definedName>
    <definedName name="AREATRIM" localSheetId="15">[6]RFUEL!#REF!</definedName>
    <definedName name="AREATRIM" localSheetId="16">[6]RFUEL!#REF!</definedName>
    <definedName name="AREATRIM" localSheetId="2">[6]RFUEL!#REF!</definedName>
    <definedName name="AREATRIM" localSheetId="4">[7]RFUEL!#REF!</definedName>
    <definedName name="AREATRIM" localSheetId="37">[6]RFUEL!#REF!</definedName>
    <definedName name="AREATRIM">[6]RFUEL!#REF!</definedName>
    <definedName name="as" localSheetId="37">#REF!</definedName>
    <definedName name="as">#REF!</definedName>
    <definedName name="B" localSheetId="7">#REF!</definedName>
    <definedName name="B" localSheetId="24">#REF!</definedName>
    <definedName name="B" localSheetId="29">#REF!</definedName>
    <definedName name="B" localSheetId="28">#REF!</definedName>
    <definedName name="B" localSheetId="5">#REF!</definedName>
    <definedName name="B" localSheetId="4">#REF!</definedName>
    <definedName name="B" localSheetId="37">#REF!</definedName>
    <definedName name="B">#REF!</definedName>
    <definedName name="bbb" localSheetId="35">#REF!</definedName>
    <definedName name="bbb" localSheetId="7">#REF!</definedName>
    <definedName name="bbb" localSheetId="24">#REF!</definedName>
    <definedName name="bbb" localSheetId="29">#REF!</definedName>
    <definedName name="bbb" localSheetId="28">#REF!</definedName>
    <definedName name="bbb" localSheetId="5">#REF!</definedName>
    <definedName name="bbb" localSheetId="14">#REF!</definedName>
    <definedName name="bbb" localSheetId="15">#REF!</definedName>
    <definedName name="bbb" localSheetId="16">#REF!</definedName>
    <definedName name="bbb" localSheetId="2">#REF!</definedName>
    <definedName name="bbb" localSheetId="4">#REF!</definedName>
    <definedName name="bbb" localSheetId="37">#REF!</definedName>
    <definedName name="bbb">#REF!</definedName>
    <definedName name="bgas328" localSheetId="20">#REF!</definedName>
    <definedName name="bgas328" localSheetId="17">#REF!</definedName>
    <definedName name="bgas328" localSheetId="27">#REF!</definedName>
    <definedName name="bgas328" localSheetId="19">#REF!</definedName>
    <definedName name="bgas328" localSheetId="22">#REF!</definedName>
    <definedName name="bgas328" localSheetId="24">#REF!</definedName>
    <definedName name="bgas328" localSheetId="3">#REF!</definedName>
    <definedName name="bgas328" localSheetId="29">#REF!</definedName>
    <definedName name="bgas328" localSheetId="28">#REF!</definedName>
    <definedName name="bgas328" localSheetId="21">#REF!</definedName>
    <definedName name="bgas328" localSheetId="5">#REF!</definedName>
    <definedName name="bgas328" localSheetId="16">#REF!</definedName>
    <definedName name="bgas328" localSheetId="2">#REF!</definedName>
    <definedName name="bgas328" localSheetId="4">#REF!</definedName>
    <definedName name="bgas328" localSheetId="26">#REF!</definedName>
    <definedName name="bgas328" localSheetId="37">#REF!</definedName>
    <definedName name="bgas328" localSheetId="23">#REF!</definedName>
    <definedName name="bgas328" localSheetId="8">#REF!</definedName>
    <definedName name="bgas328">#REF!</definedName>
    <definedName name="bgas330" localSheetId="20">#REF!</definedName>
    <definedName name="bgas330" localSheetId="17">#REF!</definedName>
    <definedName name="bgas330" localSheetId="27">#REF!</definedName>
    <definedName name="bgas330" localSheetId="19">#REF!</definedName>
    <definedName name="bgas330" localSheetId="22">#REF!</definedName>
    <definedName name="bgas330" localSheetId="24">#REF!</definedName>
    <definedName name="bgas330" localSheetId="3">#REF!</definedName>
    <definedName name="bgas330" localSheetId="29">#REF!</definedName>
    <definedName name="bgas330" localSheetId="28">#REF!</definedName>
    <definedName name="bgas330" localSheetId="21">#REF!</definedName>
    <definedName name="bgas330" localSheetId="5">#REF!</definedName>
    <definedName name="bgas330" localSheetId="16">#REF!</definedName>
    <definedName name="bgas330" localSheetId="2">#REF!</definedName>
    <definedName name="bgas330" localSheetId="4">#REF!</definedName>
    <definedName name="bgas330" localSheetId="26">#REF!</definedName>
    <definedName name="bgas330" localSheetId="37">#REF!</definedName>
    <definedName name="bgas330" localSheetId="23">#REF!</definedName>
    <definedName name="bgas330" localSheetId="8">#REF!</definedName>
    <definedName name="bgas330">#REF!</definedName>
    <definedName name="bgas332" localSheetId="20">#REF!</definedName>
    <definedName name="bgas332" localSheetId="17">#REF!</definedName>
    <definedName name="bgas332" localSheetId="27">#REF!</definedName>
    <definedName name="bgas332" localSheetId="19">#REF!</definedName>
    <definedName name="bgas332" localSheetId="22">#REF!</definedName>
    <definedName name="bgas332" localSheetId="24">#REF!</definedName>
    <definedName name="bgas332" localSheetId="3">#REF!</definedName>
    <definedName name="bgas332" localSheetId="29">#REF!</definedName>
    <definedName name="bgas332" localSheetId="28">#REF!</definedName>
    <definedName name="bgas332" localSheetId="21">#REF!</definedName>
    <definedName name="bgas332" localSheetId="5">#REF!</definedName>
    <definedName name="bgas332" localSheetId="16">#REF!</definedName>
    <definedName name="bgas332" localSheetId="2">#REF!</definedName>
    <definedName name="bgas332" localSheetId="4">#REF!</definedName>
    <definedName name="bgas332" localSheetId="26">#REF!</definedName>
    <definedName name="bgas332" localSheetId="37">#REF!</definedName>
    <definedName name="bgas332" localSheetId="23">#REF!</definedName>
    <definedName name="bgas332" localSheetId="8">#REF!</definedName>
    <definedName name="bgas332">#REF!</definedName>
    <definedName name="bgpl328" localSheetId="20">#REF!</definedName>
    <definedName name="bgpl328" localSheetId="17">#REF!</definedName>
    <definedName name="bgpl328" localSheetId="27">#REF!</definedName>
    <definedName name="bgpl328" localSheetId="19">#REF!</definedName>
    <definedName name="bgpl328" localSheetId="22">#REF!</definedName>
    <definedName name="bgpl328" localSheetId="24">#REF!</definedName>
    <definedName name="bgpl328" localSheetId="3">#REF!</definedName>
    <definedName name="bgpl328" localSheetId="29">#REF!</definedName>
    <definedName name="bgpl328" localSheetId="28">#REF!</definedName>
    <definedName name="bgpl328" localSheetId="21">#REF!</definedName>
    <definedName name="bgpl328" localSheetId="5">#REF!</definedName>
    <definedName name="bgpl328" localSheetId="16">#REF!</definedName>
    <definedName name="bgpl328" localSheetId="2">#REF!</definedName>
    <definedName name="bgpl328" localSheetId="4">#REF!</definedName>
    <definedName name="bgpl328" localSheetId="26">#REF!</definedName>
    <definedName name="bgpl328" localSheetId="37">#REF!</definedName>
    <definedName name="bgpl328" localSheetId="23">#REF!</definedName>
    <definedName name="bgpl328" localSheetId="8">#REF!</definedName>
    <definedName name="bgpl328">#REF!</definedName>
    <definedName name="bgpl330" localSheetId="20">#REF!</definedName>
    <definedName name="bgpl330" localSheetId="17">#REF!</definedName>
    <definedName name="bgpl330" localSheetId="27">#REF!</definedName>
    <definedName name="bgpl330" localSheetId="19">#REF!</definedName>
    <definedName name="bgpl330" localSheetId="22">#REF!</definedName>
    <definedName name="bgpl330" localSheetId="24">#REF!</definedName>
    <definedName name="bgpl330" localSheetId="3">#REF!</definedName>
    <definedName name="bgpl330" localSheetId="29">#REF!</definedName>
    <definedName name="bgpl330" localSheetId="28">#REF!</definedName>
    <definedName name="bgpl330" localSheetId="21">#REF!</definedName>
    <definedName name="bgpl330" localSheetId="5">#REF!</definedName>
    <definedName name="bgpl330" localSheetId="16">#REF!</definedName>
    <definedName name="bgpl330" localSheetId="2">#REF!</definedName>
    <definedName name="bgpl330" localSheetId="4">#REF!</definedName>
    <definedName name="bgpl330" localSheetId="26">#REF!</definedName>
    <definedName name="bgpl330" localSheetId="37">#REF!</definedName>
    <definedName name="bgpl330" localSheetId="23">#REF!</definedName>
    <definedName name="bgpl330" localSheetId="8">#REF!</definedName>
    <definedName name="bgpl330">#REF!</definedName>
    <definedName name="bgpl332" localSheetId="20">#REF!</definedName>
    <definedName name="bgpl332" localSheetId="17">#REF!</definedName>
    <definedName name="bgpl332" localSheetId="27">#REF!</definedName>
    <definedName name="bgpl332" localSheetId="19">#REF!</definedName>
    <definedName name="bgpl332" localSheetId="22">#REF!</definedName>
    <definedName name="bgpl332" localSheetId="24">#REF!</definedName>
    <definedName name="bgpl332" localSheetId="3">#REF!</definedName>
    <definedName name="bgpl332" localSheetId="29">#REF!</definedName>
    <definedName name="bgpl332" localSheetId="28">#REF!</definedName>
    <definedName name="bgpl332" localSheetId="21">#REF!</definedName>
    <definedName name="bgpl332" localSheetId="5">#REF!</definedName>
    <definedName name="bgpl332" localSheetId="16">#REF!</definedName>
    <definedName name="bgpl332" localSheetId="2">#REF!</definedName>
    <definedName name="bgpl332" localSheetId="4">#REF!</definedName>
    <definedName name="bgpl332" localSheetId="26">#REF!</definedName>
    <definedName name="bgpl332" localSheetId="37">#REF!</definedName>
    <definedName name="bgpl332" localSheetId="23">#REF!</definedName>
    <definedName name="bgpl332" localSheetId="8">#REF!</definedName>
    <definedName name="bgpl332">#REF!</definedName>
    <definedName name="bs0p328" localSheetId="20">#REF!</definedName>
    <definedName name="bs0p328" localSheetId="17">#REF!</definedName>
    <definedName name="bs0p328" localSheetId="27">#REF!</definedName>
    <definedName name="bs0p328" localSheetId="19">#REF!</definedName>
    <definedName name="bs0p328" localSheetId="22">#REF!</definedName>
    <definedName name="bs0p328" localSheetId="24">#REF!</definedName>
    <definedName name="bs0p328" localSheetId="3">#REF!</definedName>
    <definedName name="bs0p328" localSheetId="29">#REF!</definedName>
    <definedName name="bs0p328" localSheetId="28">#REF!</definedName>
    <definedName name="bs0p328" localSheetId="21">#REF!</definedName>
    <definedName name="bs0p328" localSheetId="5">#REF!</definedName>
    <definedName name="bs0p328" localSheetId="16">#REF!</definedName>
    <definedName name="bs0p328" localSheetId="2">#REF!</definedName>
    <definedName name="bs0p328" localSheetId="4">#REF!</definedName>
    <definedName name="bs0p328" localSheetId="26">#REF!</definedName>
    <definedName name="bs0p328" localSheetId="37">#REF!</definedName>
    <definedName name="bs0p328" localSheetId="23">#REF!</definedName>
    <definedName name="bs0p328" localSheetId="8">#REF!</definedName>
    <definedName name="bs0p328">#REF!</definedName>
    <definedName name="bs0p330" localSheetId="20">#REF!</definedName>
    <definedName name="bs0p330" localSheetId="17">#REF!</definedName>
    <definedName name="bs0p330" localSheetId="27">#REF!</definedName>
    <definedName name="bs0p330" localSheetId="19">#REF!</definedName>
    <definedName name="bs0p330" localSheetId="22">#REF!</definedName>
    <definedName name="bs0p330" localSheetId="24">#REF!</definedName>
    <definedName name="bs0p330" localSheetId="3">#REF!</definedName>
    <definedName name="bs0p330" localSheetId="29">#REF!</definedName>
    <definedName name="bs0p330" localSheetId="28">#REF!</definedName>
    <definedName name="bs0p330" localSheetId="21">#REF!</definedName>
    <definedName name="bs0p330" localSheetId="5">#REF!</definedName>
    <definedName name="bs0p330" localSheetId="16">#REF!</definedName>
    <definedName name="bs0p330" localSheetId="2">#REF!</definedName>
    <definedName name="bs0p330" localSheetId="4">#REF!</definedName>
    <definedName name="bs0p330" localSheetId="26">#REF!</definedName>
    <definedName name="bs0p330" localSheetId="37">#REF!</definedName>
    <definedName name="bs0p330" localSheetId="23">#REF!</definedName>
    <definedName name="bs0p330" localSheetId="8">#REF!</definedName>
    <definedName name="bs0p330">#REF!</definedName>
    <definedName name="bs0p332" localSheetId="20">#REF!</definedName>
    <definedName name="bs0p332" localSheetId="17">#REF!</definedName>
    <definedName name="bs0p332" localSheetId="27">#REF!</definedName>
    <definedName name="bs0p332" localSheetId="19">#REF!</definedName>
    <definedName name="bs0p332" localSheetId="22">#REF!</definedName>
    <definedName name="bs0p332" localSheetId="24">#REF!</definedName>
    <definedName name="bs0p332" localSheetId="3">#REF!</definedName>
    <definedName name="bs0p332" localSheetId="29">#REF!</definedName>
    <definedName name="bs0p332" localSheetId="28">#REF!</definedName>
    <definedName name="bs0p332" localSheetId="21">#REF!</definedName>
    <definedName name="bs0p332" localSheetId="5">#REF!</definedName>
    <definedName name="bs0p332" localSheetId="16">#REF!</definedName>
    <definedName name="bs0p332" localSheetId="2">#REF!</definedName>
    <definedName name="bs0p332" localSheetId="4">#REF!</definedName>
    <definedName name="bs0p332" localSheetId="26">#REF!</definedName>
    <definedName name="bs0p332" localSheetId="37">#REF!</definedName>
    <definedName name="bs0p332" localSheetId="23">#REF!</definedName>
    <definedName name="bs0p332" localSheetId="8">#REF!</definedName>
    <definedName name="bs0p332">#REF!</definedName>
    <definedName name="bsup328" localSheetId="20">#REF!</definedName>
    <definedName name="bsup328" localSheetId="17">#REF!</definedName>
    <definedName name="bsup328" localSheetId="27">#REF!</definedName>
    <definedName name="bsup328" localSheetId="19">#REF!</definedName>
    <definedName name="bsup328" localSheetId="22">#REF!</definedName>
    <definedName name="bsup328" localSheetId="24">#REF!</definedName>
    <definedName name="bsup328" localSheetId="3">#REF!</definedName>
    <definedName name="bsup328" localSheetId="29">#REF!</definedName>
    <definedName name="bsup328" localSheetId="28">#REF!</definedName>
    <definedName name="bsup328" localSheetId="21">#REF!</definedName>
    <definedName name="bsup328" localSheetId="5">#REF!</definedName>
    <definedName name="bsup328" localSheetId="16">#REF!</definedName>
    <definedName name="bsup328" localSheetId="2">#REF!</definedName>
    <definedName name="bsup328" localSheetId="4">#REF!</definedName>
    <definedName name="bsup328" localSheetId="26">#REF!</definedName>
    <definedName name="bsup328" localSheetId="37">#REF!</definedName>
    <definedName name="bsup328" localSheetId="23">#REF!</definedName>
    <definedName name="bsup328" localSheetId="8">#REF!</definedName>
    <definedName name="bsup328">#REF!</definedName>
    <definedName name="bsup330" localSheetId="20">#REF!</definedName>
    <definedName name="bsup330" localSheetId="17">#REF!</definedName>
    <definedName name="bsup330" localSheetId="27">#REF!</definedName>
    <definedName name="bsup330" localSheetId="19">#REF!</definedName>
    <definedName name="bsup330" localSheetId="22">#REF!</definedName>
    <definedName name="bsup330" localSheetId="24">#REF!</definedName>
    <definedName name="bsup330" localSheetId="3">#REF!</definedName>
    <definedName name="bsup330" localSheetId="29">#REF!</definedName>
    <definedName name="bsup330" localSheetId="28">#REF!</definedName>
    <definedName name="bsup330" localSheetId="21">#REF!</definedName>
    <definedName name="bsup330" localSheetId="5">#REF!</definedName>
    <definedName name="bsup330" localSheetId="16">#REF!</definedName>
    <definedName name="bsup330" localSheetId="2">#REF!</definedName>
    <definedName name="bsup330" localSheetId="4">#REF!</definedName>
    <definedName name="bsup330" localSheetId="26">#REF!</definedName>
    <definedName name="bsup330" localSheetId="37">#REF!</definedName>
    <definedName name="bsup330" localSheetId="23">#REF!</definedName>
    <definedName name="bsup330" localSheetId="8">#REF!</definedName>
    <definedName name="bsup330">#REF!</definedName>
    <definedName name="bsup332" localSheetId="20">#REF!</definedName>
    <definedName name="bsup332" localSheetId="17">#REF!</definedName>
    <definedName name="bsup332" localSheetId="27">#REF!</definedName>
    <definedName name="bsup332" localSheetId="19">#REF!</definedName>
    <definedName name="bsup332" localSheetId="22">#REF!</definedName>
    <definedName name="bsup332" localSheetId="24">#REF!</definedName>
    <definedName name="bsup332" localSheetId="3">#REF!</definedName>
    <definedName name="bsup332" localSheetId="29">#REF!</definedName>
    <definedName name="bsup332" localSheetId="28">#REF!</definedName>
    <definedName name="bsup332" localSheetId="21">#REF!</definedName>
    <definedName name="bsup332" localSheetId="5">#REF!</definedName>
    <definedName name="bsup332" localSheetId="16">#REF!</definedName>
    <definedName name="bsup332" localSheetId="2">#REF!</definedName>
    <definedName name="bsup332" localSheetId="4">#REF!</definedName>
    <definedName name="bsup332" localSheetId="26">#REF!</definedName>
    <definedName name="bsup332" localSheetId="37">#REF!</definedName>
    <definedName name="bsup332" localSheetId="23">#REF!</definedName>
    <definedName name="bsup332" localSheetId="8">#REF!</definedName>
    <definedName name="bsup332">#REF!</definedName>
    <definedName name="C_" localSheetId="35">#REF!</definedName>
    <definedName name="C_" localSheetId="14">#REF!</definedName>
    <definedName name="C_" localSheetId="15">#REF!</definedName>
    <definedName name="C_" localSheetId="16">#REF!</definedName>
    <definedName name="C_" localSheetId="2">#REF!</definedName>
    <definedName name="C_" localSheetId="37">#REF!</definedName>
    <definedName name="C_">#REF!</definedName>
    <definedName name="C_CE" localSheetId="7">#REF!</definedName>
    <definedName name="C_CE" localSheetId="24">#REF!</definedName>
    <definedName name="C_CE" localSheetId="29">#REF!</definedName>
    <definedName name="C_CE" localSheetId="28">#REF!</definedName>
    <definedName name="C_CE" localSheetId="5">#REF!</definedName>
    <definedName name="C_CE" localSheetId="4">#REF!</definedName>
    <definedName name="C_CE" localSheetId="37">#REF!</definedName>
    <definedName name="C_CE">#REF!</definedName>
    <definedName name="C_pro" localSheetId="7">#REF!</definedName>
    <definedName name="C_pro" localSheetId="24">#REF!</definedName>
    <definedName name="C_pro" localSheetId="29">#REF!</definedName>
    <definedName name="C_pro" localSheetId="28">#REF!</definedName>
    <definedName name="C_pro" localSheetId="5">#REF!</definedName>
    <definedName name="C_pro" localSheetId="4">#REF!</definedName>
    <definedName name="C_pro" localSheetId="37">#REF!</definedName>
    <definedName name="C_pro">#REF!</definedName>
    <definedName name="CAMBIO" localSheetId="20">#REF!</definedName>
    <definedName name="CAMBIO" localSheetId="17">#REF!</definedName>
    <definedName name="CAMBIO" localSheetId="27">#REF!</definedName>
    <definedName name="CAMBIO" localSheetId="19">#REF!</definedName>
    <definedName name="CAMBIO" localSheetId="22">#REF!</definedName>
    <definedName name="CAMBIO" localSheetId="24">#REF!</definedName>
    <definedName name="CAMBIO" localSheetId="3">#REF!</definedName>
    <definedName name="CAMBIO" localSheetId="29">#REF!</definedName>
    <definedName name="CAMBIO" localSheetId="28">#REF!</definedName>
    <definedName name="CAMBIO" localSheetId="21">#REF!</definedName>
    <definedName name="CAMBIO" localSheetId="5">#REF!</definedName>
    <definedName name="CAMBIO" localSheetId="16">#REF!</definedName>
    <definedName name="CAMBIO" localSheetId="2">#REF!</definedName>
    <definedName name="CAMBIO" localSheetId="4">#REF!</definedName>
    <definedName name="CAMBIO" localSheetId="26">#REF!</definedName>
    <definedName name="CAMBIO" localSheetId="37">#REF!</definedName>
    <definedName name="CAMBIO" localSheetId="23">#REF!</definedName>
    <definedName name="CAMBIO" localSheetId="8">#REF!</definedName>
    <definedName name="CAMBIO">#REF!</definedName>
    <definedName name="CAMBIOESC" localSheetId="35">[8]ANALISI!#REF!</definedName>
    <definedName name="CAMBIOESC" localSheetId="7">[9]ANALISI!#REF!</definedName>
    <definedName name="CAMBIOESC" localSheetId="24">[8]ANALISI!#REF!</definedName>
    <definedName name="CAMBIOESC" localSheetId="29">[8]ANALISI!#REF!</definedName>
    <definedName name="CAMBIOESC" localSheetId="28">[8]ANALISI!#REF!</definedName>
    <definedName name="CAMBIOESC" localSheetId="5">[8]ANALISI!#REF!</definedName>
    <definedName name="CAMBIOESC" localSheetId="14">[8]ANALISI!#REF!</definedName>
    <definedName name="CAMBIOESC" localSheetId="15">[8]ANALISI!#REF!</definedName>
    <definedName name="CAMBIOESC" localSheetId="16">[8]ANALISI!#REF!</definedName>
    <definedName name="CAMBIOESC" localSheetId="2">[8]ANALISI!#REF!</definedName>
    <definedName name="CAMBIOESC" localSheetId="4">[8]ANALISI!#REF!</definedName>
    <definedName name="CAMBIOESC" localSheetId="37">[8]ANALISI!#REF!</definedName>
    <definedName name="CAMBIOESC">[8]ANALISI!#REF!</definedName>
    <definedName name="CAMBIOFF" localSheetId="35">[8]ANALISI!#REF!</definedName>
    <definedName name="CAMBIOFF" localSheetId="7">[9]ANALISI!#REF!</definedName>
    <definedName name="CAMBIOFF" localSheetId="24">[8]ANALISI!#REF!</definedName>
    <definedName name="CAMBIOFF" localSheetId="29">[8]ANALISI!#REF!</definedName>
    <definedName name="CAMBIOFF" localSheetId="28">[8]ANALISI!#REF!</definedName>
    <definedName name="CAMBIOFF" localSheetId="5">[8]ANALISI!#REF!</definedName>
    <definedName name="CAMBIOFF" localSheetId="14">[8]ANALISI!#REF!</definedName>
    <definedName name="CAMBIOFF" localSheetId="15">[8]ANALISI!#REF!</definedName>
    <definedName name="CAMBIOFF" localSheetId="16">[8]ANALISI!#REF!</definedName>
    <definedName name="CAMBIOFF" localSheetId="2">[8]ANALISI!#REF!</definedName>
    <definedName name="CAMBIOFF" localSheetId="4">[8]ANALISI!#REF!</definedName>
    <definedName name="CAMBIOFF" localSheetId="37">[8]ANALISI!#REF!</definedName>
    <definedName name="CAMBIOFF">[8]ANALISI!#REF!</definedName>
    <definedName name="CAMBIOFOL" localSheetId="35">[8]ANALISI!#REF!</definedName>
    <definedName name="CAMBIOFOL" localSheetId="7">[9]ANALISI!#REF!</definedName>
    <definedName name="CAMBIOFOL" localSheetId="24">[8]ANALISI!#REF!</definedName>
    <definedName name="CAMBIOFOL" localSheetId="29">[8]ANALISI!#REF!</definedName>
    <definedName name="CAMBIOFOL" localSheetId="28">[8]ANALISI!#REF!</definedName>
    <definedName name="CAMBIOFOL" localSheetId="5">[8]ANALISI!#REF!</definedName>
    <definedName name="CAMBIOFOL" localSheetId="14">[8]ANALISI!#REF!</definedName>
    <definedName name="CAMBIOFOL" localSheetId="15">[8]ANALISI!#REF!</definedName>
    <definedName name="CAMBIOFOL" localSheetId="16">[8]ANALISI!#REF!</definedName>
    <definedName name="CAMBIOFOL" localSheetId="2">[8]ANALISI!#REF!</definedName>
    <definedName name="CAMBIOFOL" localSheetId="4">[8]ANALISI!#REF!</definedName>
    <definedName name="CAMBIOFOL" localSheetId="37">[8]ANALISI!#REF!</definedName>
    <definedName name="CAMBIOFOL">[8]ANALISI!#REF!</definedName>
    <definedName name="CAMBIOFS" localSheetId="35">[8]ANALISI!#REF!</definedName>
    <definedName name="CAMBIOFS" localSheetId="7">[9]ANALISI!#REF!</definedName>
    <definedName name="CAMBIOFS" localSheetId="24">[8]ANALISI!#REF!</definedName>
    <definedName name="CAMBIOFS" localSheetId="29">[8]ANALISI!#REF!</definedName>
    <definedName name="CAMBIOFS" localSheetId="28">[8]ANALISI!#REF!</definedName>
    <definedName name="CAMBIOFS" localSheetId="5">[8]ANALISI!#REF!</definedName>
    <definedName name="CAMBIOFS" localSheetId="14">[8]ANALISI!#REF!</definedName>
    <definedName name="CAMBIOFS" localSheetId="15">[8]ANALISI!#REF!</definedName>
    <definedName name="CAMBIOFS" localSheetId="16">[8]ANALISI!#REF!</definedName>
    <definedName name="CAMBIOFS" localSheetId="2">[8]ANALISI!#REF!</definedName>
    <definedName name="CAMBIOFS" localSheetId="4">[8]ANALISI!#REF!</definedName>
    <definedName name="CAMBIOFS" localSheetId="37">[8]ANALISI!#REF!</definedName>
    <definedName name="CAMBIOFS">[8]ANALISI!#REF!</definedName>
    <definedName name="CAMBIOLGS" localSheetId="35">[8]ANALISI!#REF!</definedName>
    <definedName name="CAMBIOLGS" localSheetId="7">[9]ANALISI!#REF!</definedName>
    <definedName name="CAMBIOLGS" localSheetId="24">[8]ANALISI!#REF!</definedName>
    <definedName name="CAMBIOLGS" localSheetId="29">[8]ANALISI!#REF!</definedName>
    <definedName name="CAMBIOLGS" localSheetId="28">[8]ANALISI!#REF!</definedName>
    <definedName name="CAMBIOLGS" localSheetId="5">[8]ANALISI!#REF!</definedName>
    <definedName name="CAMBIOLGS" localSheetId="14">[8]ANALISI!#REF!</definedName>
    <definedName name="CAMBIOLGS" localSheetId="15">[8]ANALISI!#REF!</definedName>
    <definedName name="CAMBIOLGS" localSheetId="16">[8]ANALISI!#REF!</definedName>
    <definedName name="CAMBIOLGS" localSheetId="2">[8]ANALISI!#REF!</definedName>
    <definedName name="CAMBIOLGS" localSheetId="4">[8]ANALISI!#REF!</definedName>
    <definedName name="CAMBIOLGS" localSheetId="37">[8]ANALISI!#REF!</definedName>
    <definedName name="CAMBIOLGS">[8]ANALISI!#REF!</definedName>
    <definedName name="CAMBIOSR" localSheetId="35">[8]ANALISI!#REF!</definedName>
    <definedName name="CAMBIOSR" localSheetId="7">[9]ANALISI!#REF!</definedName>
    <definedName name="CAMBIOSR" localSheetId="24">[8]ANALISI!#REF!</definedName>
    <definedName name="CAMBIOSR" localSheetId="29">[8]ANALISI!#REF!</definedName>
    <definedName name="CAMBIOSR" localSheetId="28">[8]ANALISI!#REF!</definedName>
    <definedName name="CAMBIOSR" localSheetId="5">[8]ANALISI!#REF!</definedName>
    <definedName name="CAMBIOSR" localSheetId="14">[8]ANALISI!#REF!</definedName>
    <definedName name="CAMBIOSR" localSheetId="15">[8]ANALISI!#REF!</definedName>
    <definedName name="CAMBIOSR" localSheetId="16">[8]ANALISI!#REF!</definedName>
    <definedName name="CAMBIOSR" localSheetId="2">[8]ANALISI!#REF!</definedName>
    <definedName name="CAMBIOSR" localSheetId="4">[8]ANALISI!#REF!</definedName>
    <definedName name="CAMBIOSR" localSheetId="37">[8]ANALISI!#REF!</definedName>
    <definedName name="CAMBIOSR">[8]ANALISI!#REF!</definedName>
    <definedName name="CASHFLOW" localSheetId="37">#REF!</definedName>
    <definedName name="CASHFLOW">#REF!</definedName>
    <definedName name="CECON1" localSheetId="35">#REF!</definedName>
    <definedName name="CECON1" localSheetId="14">#REF!</definedName>
    <definedName name="CECON1" localSheetId="15">#REF!</definedName>
    <definedName name="CECON1" localSheetId="16">#REF!</definedName>
    <definedName name="CECON1" localSheetId="2">#REF!</definedName>
    <definedName name="CECON1" localSheetId="37">#REF!</definedName>
    <definedName name="CECON1">#REF!</definedName>
    <definedName name="CECON2" localSheetId="37">#REF!</definedName>
    <definedName name="CECON2">#REF!</definedName>
    <definedName name="CECON2B" localSheetId="37">#REF!</definedName>
    <definedName name="CECON2B">#REF!</definedName>
    <definedName name="CHF">'[10]CAMBI EURO'!$B$6</definedName>
    <definedName name="Chimica_mdc" localSheetId="20">#REF!</definedName>
    <definedName name="Chimica_mdc" localSheetId="17">#REF!</definedName>
    <definedName name="Chimica_mdc" localSheetId="27">#REF!</definedName>
    <definedName name="Chimica_mdc" localSheetId="19">#REF!</definedName>
    <definedName name="Chimica_mdc" localSheetId="22">#REF!</definedName>
    <definedName name="Chimica_mdc" localSheetId="24">#REF!</definedName>
    <definedName name="Chimica_mdc" localSheetId="3">#REF!</definedName>
    <definedName name="Chimica_mdc" localSheetId="29">#REF!</definedName>
    <definedName name="Chimica_mdc" localSheetId="28">#REF!</definedName>
    <definedName name="Chimica_mdc" localSheetId="21">#REF!</definedName>
    <definedName name="Chimica_mdc" localSheetId="5">#REF!</definedName>
    <definedName name="Chimica_mdc" localSheetId="16">#REF!</definedName>
    <definedName name="Chimica_mdc" localSheetId="2">#REF!</definedName>
    <definedName name="Chimica_mdc" localSheetId="4">#REF!</definedName>
    <definedName name="Chimica_mdc" localSheetId="26">#REF!</definedName>
    <definedName name="Chimica_mdc" localSheetId="37">#REF!</definedName>
    <definedName name="Chimica_mdc" localSheetId="23">#REF!</definedName>
    <definedName name="Chimica_mdc" localSheetId="8">#REF!</definedName>
    <definedName name="Chimica_mdc">#REF!</definedName>
    <definedName name="cIND" localSheetId="35">[11]c.ind.FB1!#REF!</definedName>
    <definedName name="cIND" localSheetId="7">[12]c.ind.FB1!#REF!</definedName>
    <definedName name="cIND" localSheetId="24">[11]c.ind.FB1!#REF!</definedName>
    <definedName name="cIND" localSheetId="29">[11]c.ind.FB1!#REF!</definedName>
    <definedName name="cIND" localSheetId="28">[11]c.ind.FB1!#REF!</definedName>
    <definedName name="cIND" localSheetId="5">[11]c.ind.FB1!#REF!</definedName>
    <definedName name="cIND" localSheetId="14">[11]c.ind.FB1!#REF!</definedName>
    <definedName name="cIND" localSheetId="15">[11]c.ind.FB1!#REF!</definedName>
    <definedName name="cIND" localSheetId="16">[11]c.ind.FB1!#REF!</definedName>
    <definedName name="cIND" localSheetId="2">[11]c.ind.FB1!#REF!</definedName>
    <definedName name="cIND" localSheetId="4">[11]c.ind.FB1!#REF!</definedName>
    <definedName name="cIND" localSheetId="37">[11]c.ind.FB1!#REF!</definedName>
    <definedName name="cIND">[11]c.ind.FB1!#REF!</definedName>
    <definedName name="cINDtot" localSheetId="35">[11]c.ind.FB1!#REF!</definedName>
    <definedName name="cINDtot" localSheetId="7">[12]c.ind.FB1!#REF!</definedName>
    <definedName name="cINDtot" localSheetId="24">[11]c.ind.FB1!#REF!</definedName>
    <definedName name="cINDtot" localSheetId="29">[11]c.ind.FB1!#REF!</definedName>
    <definedName name="cINDtot" localSheetId="28">[11]c.ind.FB1!#REF!</definedName>
    <definedName name="cINDtot" localSheetId="5">[11]c.ind.FB1!#REF!</definedName>
    <definedName name="cINDtot" localSheetId="14">[11]c.ind.FB1!#REF!</definedName>
    <definedName name="cINDtot" localSheetId="15">[11]c.ind.FB1!#REF!</definedName>
    <definedName name="cINDtot" localSheetId="16">[11]c.ind.FB1!#REF!</definedName>
    <definedName name="cINDtot" localSheetId="2">[11]c.ind.FB1!#REF!</definedName>
    <definedName name="cINDtot" localSheetId="4">[11]c.ind.FB1!#REF!</definedName>
    <definedName name="cINDtot" localSheetId="37">[11]c.ind.FB1!#REF!</definedName>
    <definedName name="cINDtot">[11]c.ind.FB1!#REF!</definedName>
    <definedName name="colonna_finale" localSheetId="24">#REF!,#REF!,#REF!</definedName>
    <definedName name="colonna_finale" localSheetId="29">#REF!,#REF!,#REF!</definedName>
    <definedName name="colonna_finale" localSheetId="28">#REF!,#REF!,#REF!</definedName>
    <definedName name="colonna_finale" localSheetId="5">#REF!,#REF!,#REF!</definedName>
    <definedName name="colonna_finale" localSheetId="4">#REF!,#REF!,#REF!</definedName>
    <definedName name="colonna_finale" localSheetId="37">#REF!,#REF!,#REF!</definedName>
    <definedName name="colonna_finale">#REF!,#REF!,#REF!</definedName>
    <definedName name="COMMERCIALE" localSheetId="35">[11]c.ind.FB1!#REF!</definedName>
    <definedName name="COMMERCIALE" localSheetId="7">[12]c.ind.FB1!#REF!</definedName>
    <definedName name="COMMERCIALE" localSheetId="24">[11]c.ind.FB1!#REF!</definedName>
    <definedName name="COMMERCIALE" localSheetId="29">[11]c.ind.FB1!#REF!</definedName>
    <definedName name="COMMERCIALE" localSheetId="28">[11]c.ind.FB1!#REF!</definedName>
    <definedName name="COMMERCIALE" localSheetId="5">[11]c.ind.FB1!#REF!</definedName>
    <definedName name="COMMERCIALE" localSheetId="14">[11]c.ind.FB1!#REF!</definedName>
    <definedName name="COMMERCIALE" localSheetId="15">[11]c.ind.FB1!#REF!</definedName>
    <definedName name="COMMERCIALE" localSheetId="16">[11]c.ind.FB1!#REF!</definedName>
    <definedName name="COMMERCIALE" localSheetId="2">[11]c.ind.FB1!#REF!</definedName>
    <definedName name="COMMERCIALE" localSheetId="4">[11]c.ind.FB1!#REF!</definedName>
    <definedName name="COMMERCIALE" localSheetId="37">[11]c.ind.FB1!#REF!</definedName>
    <definedName name="COMMERCIALE">[11]c.ind.FB1!#REF!</definedName>
    <definedName name="confronto_con_piano" localSheetId="35">#REF!</definedName>
    <definedName name="confronto_con_piano" localSheetId="14">#REF!</definedName>
    <definedName name="confronto_con_piano" localSheetId="15">#REF!</definedName>
    <definedName name="confronto_con_piano" localSheetId="16">#REF!</definedName>
    <definedName name="confronto_con_piano" localSheetId="2">#REF!</definedName>
    <definedName name="confronto_con_piano" localSheetId="37">#REF!</definedName>
    <definedName name="confronto_con_piano">#REF!</definedName>
    <definedName name="consolidato" localSheetId="37">#REF!</definedName>
    <definedName name="consolidato">#REF!</definedName>
    <definedName name="conto_economico" localSheetId="20">#REF!</definedName>
    <definedName name="conto_economico" localSheetId="17">#REF!</definedName>
    <definedName name="conto_economico" localSheetId="27">#REF!</definedName>
    <definedName name="conto_economico" localSheetId="19">#REF!</definedName>
    <definedName name="conto_economico" localSheetId="22">#REF!</definedName>
    <definedName name="conto_economico" localSheetId="24">#REF!</definedName>
    <definedName name="conto_economico" localSheetId="3">#REF!</definedName>
    <definedName name="conto_economico" localSheetId="29">#REF!</definedName>
    <definedName name="conto_economico" localSheetId="28">#REF!</definedName>
    <definedName name="conto_economico" localSheetId="21">#REF!</definedName>
    <definedName name="conto_economico" localSheetId="5">#REF!</definedName>
    <definedName name="conto_economico" localSheetId="16">#REF!</definedName>
    <definedName name="conto_economico" localSheetId="2">#REF!</definedName>
    <definedName name="conto_economico" localSheetId="4">#REF!</definedName>
    <definedName name="conto_economico" localSheetId="26">#REF!</definedName>
    <definedName name="conto_economico" localSheetId="37">#REF!</definedName>
    <definedName name="conto_economico" localSheetId="23">#REF!</definedName>
    <definedName name="conto_economico" localSheetId="8">#REF!</definedName>
    <definedName name="conto_economico">#REF!</definedName>
    <definedName name="contributi1" localSheetId="35">[11]c.ind.FB1!#REF!</definedName>
    <definedName name="contributi1" localSheetId="7">[12]c.ind.FB1!#REF!</definedName>
    <definedName name="contributi1" localSheetId="24">[11]c.ind.FB1!#REF!</definedName>
    <definedName name="contributi1" localSheetId="29">[11]c.ind.FB1!#REF!</definedName>
    <definedName name="contributi1" localSheetId="28">[11]c.ind.FB1!#REF!</definedName>
    <definedName name="contributi1" localSheetId="5">[11]c.ind.FB1!#REF!</definedName>
    <definedName name="contributi1" localSheetId="14">[11]c.ind.FB1!#REF!</definedName>
    <definedName name="contributi1" localSheetId="15">[11]c.ind.FB1!#REF!</definedName>
    <definedName name="contributi1" localSheetId="16">[11]c.ind.FB1!#REF!</definedName>
    <definedName name="contributi1" localSheetId="2">[11]c.ind.FB1!#REF!</definedName>
    <definedName name="contributi1" localSheetId="4">[11]c.ind.FB1!#REF!</definedName>
    <definedName name="contributi1" localSheetId="37">[11]c.ind.FB1!#REF!</definedName>
    <definedName name="contributi1">[11]c.ind.FB1!#REF!</definedName>
    <definedName name="CORP" localSheetId="35">#REF!</definedName>
    <definedName name="CORP" localSheetId="14">#REF!</definedName>
    <definedName name="CORP" localSheetId="15">#REF!</definedName>
    <definedName name="CORP" localSheetId="16">#REF!</definedName>
    <definedName name="CORP" localSheetId="2">#REF!</definedName>
    <definedName name="CORP" localSheetId="37">#REF!</definedName>
    <definedName name="CORP">#REF!</definedName>
    <definedName name="costi_1" localSheetId="7">#REF!</definedName>
    <definedName name="costi_1" localSheetId="24">#REF!</definedName>
    <definedName name="costi_1" localSheetId="29">#REF!</definedName>
    <definedName name="costi_1" localSheetId="28">#REF!</definedName>
    <definedName name="costi_1" localSheetId="5">#REF!</definedName>
    <definedName name="costi_1" localSheetId="4">#REF!</definedName>
    <definedName name="costi_1" localSheetId="37">#REF!</definedName>
    <definedName name="costi_1">#REF!</definedName>
    <definedName name="costi_fissi" localSheetId="37">#REF!</definedName>
    <definedName name="costi_fissi">#REF!</definedName>
    <definedName name="COSTO" localSheetId="35">[13]SNAMPROG!#REF!</definedName>
    <definedName name="COSTO" localSheetId="14">[13]SNAMPROG!#REF!</definedName>
    <definedName name="COSTO" localSheetId="15">[13]SNAMPROG!#REF!</definedName>
    <definedName name="COSTO" localSheetId="16">[13]SNAMPROG!#REF!</definedName>
    <definedName name="COSTO" localSheetId="2">[13]SNAMPROG!#REF!</definedName>
    <definedName name="COSTO" localSheetId="37">[13]SNAMPROG!#REF!</definedName>
    <definedName name="COSTO">[13]SNAMPROG!#REF!</definedName>
    <definedName name="COSTO2" localSheetId="35">#REF!</definedName>
    <definedName name="COSTO2" localSheetId="14">#REF!</definedName>
    <definedName name="COSTO2" localSheetId="15">#REF!</definedName>
    <definedName name="COSTO2" localSheetId="16">#REF!</definedName>
    <definedName name="COSTO2" localSheetId="2">#REF!</definedName>
    <definedName name="COSTO2" localSheetId="37">#REF!</definedName>
    <definedName name="COSTO2">#REF!</definedName>
    <definedName name="COVER2" localSheetId="37">#REF!</definedName>
    <definedName name="COVER2">#REF!</definedName>
    <definedName name="_xlnm.Criteria" localSheetId="35">#REF!</definedName>
    <definedName name="_xlnm.Criteria" localSheetId="24">#REF!</definedName>
    <definedName name="_xlnm.Criteria" localSheetId="29">#REF!</definedName>
    <definedName name="_xlnm.Criteria" localSheetId="28">#REF!</definedName>
    <definedName name="_xlnm.Criteria" localSheetId="5">#REF!</definedName>
    <definedName name="_xlnm.Criteria" localSheetId="14">#REF!</definedName>
    <definedName name="_xlnm.Criteria" localSheetId="15">#REF!</definedName>
    <definedName name="_xlnm.Criteria" localSheetId="16">#REF!</definedName>
    <definedName name="_xlnm.Criteria" localSheetId="2">#REF!</definedName>
    <definedName name="_xlnm.Criteria" localSheetId="4">#REF!</definedName>
    <definedName name="_xlnm.Criteria" localSheetId="37">#REF!</definedName>
    <definedName name="_xlnm.Criteria">#REF!</definedName>
    <definedName name="d" localSheetId="7">#REF!</definedName>
    <definedName name="d" localSheetId="24">#REF!</definedName>
    <definedName name="d" localSheetId="29">#REF!</definedName>
    <definedName name="d" localSheetId="28">#REF!</definedName>
    <definedName name="d" localSheetId="5">#REF!</definedName>
    <definedName name="d" localSheetId="4">#REF!</definedName>
    <definedName name="d" localSheetId="37">#REF!</definedName>
    <definedName name="d">#REF!</definedName>
    <definedName name="data" localSheetId="7">#REF!</definedName>
    <definedName name="data" localSheetId="24">#REF!</definedName>
    <definedName name="data" localSheetId="29">#REF!</definedName>
    <definedName name="data" localSheetId="28">#REF!</definedName>
    <definedName name="data" localSheetId="5">#REF!</definedName>
    <definedName name="data" localSheetId="4">#REF!</definedName>
    <definedName name="data" localSheetId="37">#REF!</definedName>
    <definedName name="data">#REF!</definedName>
    <definedName name="DATI" localSheetId="20">#REF!</definedName>
    <definedName name="DATI" localSheetId="17">#REF!</definedName>
    <definedName name="DATI" localSheetId="27">#REF!</definedName>
    <definedName name="DATI" localSheetId="19">#REF!</definedName>
    <definedName name="DATI" localSheetId="22">#REF!</definedName>
    <definedName name="DATI" localSheetId="24">#REF!</definedName>
    <definedName name="DATI" localSheetId="3">#REF!</definedName>
    <definedName name="DATI" localSheetId="29">#REF!</definedName>
    <definedName name="DATI" localSheetId="28">#REF!</definedName>
    <definedName name="DATI" localSheetId="21">#REF!</definedName>
    <definedName name="DATI" localSheetId="5">#REF!</definedName>
    <definedName name="DATI" localSheetId="16">#REF!</definedName>
    <definedName name="DATI" localSheetId="2">#REF!</definedName>
    <definedName name="DATI" localSheetId="4">#REF!</definedName>
    <definedName name="DATI" localSheetId="26">#REF!</definedName>
    <definedName name="DATI" localSheetId="37">#REF!</definedName>
    <definedName name="DATI" localSheetId="23">#REF!</definedName>
    <definedName name="DATI" localSheetId="8">#REF!</definedName>
    <definedName name="DATI">#REF!</definedName>
    <definedName name="dati_interni" localSheetId="24">#REF!,#REF!,#REF!</definedName>
    <definedName name="dati_interni" localSheetId="29">#REF!,#REF!,#REF!</definedName>
    <definedName name="dati_interni" localSheetId="28">#REF!,#REF!,#REF!</definedName>
    <definedName name="dati_interni" localSheetId="5">#REF!,#REF!,#REF!</definedName>
    <definedName name="dati_interni" localSheetId="4">#REF!,#REF!,#REF!</definedName>
    <definedName name="dati_interni" localSheetId="37">#REF!,#REF!,#REF!</definedName>
    <definedName name="dati_interni">#REF!,#REF!,#REF!</definedName>
    <definedName name="Debiti_e_Crediti_INV_DISINV" localSheetId="7">#REF!</definedName>
    <definedName name="Debiti_e_Crediti_INV_DISINV" localSheetId="24">#REF!</definedName>
    <definedName name="Debiti_e_Crediti_INV_DISINV" localSheetId="29">#REF!</definedName>
    <definedName name="Debiti_e_Crediti_INV_DISINV" localSheetId="28">#REF!</definedName>
    <definedName name="Debiti_e_Crediti_INV_DISINV" localSheetId="5">#REF!</definedName>
    <definedName name="Debiti_e_Crediti_INV_DISINV" localSheetId="4">#REF!</definedName>
    <definedName name="Debiti_e_Crediti_INV_DISINV" localSheetId="37">#REF!</definedName>
    <definedName name="Debiti_e_Crediti_INV_DISINV">#REF!</definedName>
    <definedName name="debito" localSheetId="7">#REF!</definedName>
    <definedName name="debito" localSheetId="24">#REF!</definedName>
    <definedName name="debito" localSheetId="29">#REF!</definedName>
    <definedName name="debito" localSheetId="28">#REF!</definedName>
    <definedName name="debito" localSheetId="5">#REF!</definedName>
    <definedName name="debito" localSheetId="4">#REF!</definedName>
    <definedName name="debito" localSheetId="37">#REF!</definedName>
    <definedName name="debito">#REF!</definedName>
    <definedName name="DET_PAR" localSheetId="35">#REF!</definedName>
    <definedName name="DET_PAR" localSheetId="14">#REF!</definedName>
    <definedName name="DET_PAR" localSheetId="15">#REF!</definedName>
    <definedName name="DET_PAR" localSheetId="16">#REF!</definedName>
    <definedName name="DET_PAR" localSheetId="2">#REF!</definedName>
    <definedName name="DET_PAR" localSheetId="37">#REF!</definedName>
    <definedName name="DET_PAR">#REF!</definedName>
    <definedName name="df" localSheetId="7">#REF!</definedName>
    <definedName name="df" localSheetId="24">#REF!</definedName>
    <definedName name="df" localSheetId="29">#REF!</definedName>
    <definedName name="df" localSheetId="28">#REF!</definedName>
    <definedName name="df" localSheetId="5">#REF!</definedName>
    <definedName name="df" localSheetId="4">#REF!</definedName>
    <definedName name="df" localSheetId="37">#REF!</definedName>
    <definedName name="df">#REF!</definedName>
    <definedName name="DivAgip" localSheetId="37">#REF!</definedName>
    <definedName name="DivAgip">#REF!</definedName>
    <definedName name="dollaro" localSheetId="37">#REF!</definedName>
    <definedName name="dollaro">#REF!</definedName>
    <definedName name="e" localSheetId="7">#REF!</definedName>
    <definedName name="e" localSheetId="24">#REF!</definedName>
    <definedName name="e" localSheetId="29">#REF!</definedName>
    <definedName name="e" localSheetId="28">#REF!</definedName>
    <definedName name="e" localSheetId="5">#REF!</definedName>
    <definedName name="e" localSheetId="4">#REF!</definedName>
    <definedName name="e" localSheetId="37">#REF!</definedName>
    <definedName name="e">#REF!</definedName>
    <definedName name="E_2" localSheetId="35">#REF!</definedName>
    <definedName name="E_2" localSheetId="14">#REF!</definedName>
    <definedName name="E_2" localSheetId="15">#REF!</definedName>
    <definedName name="E_2" localSheetId="16">#REF!</definedName>
    <definedName name="E_2" localSheetId="2">#REF!</definedName>
    <definedName name="E_2" localSheetId="37">#REF!</definedName>
    <definedName name="E_2">#REF!</definedName>
    <definedName name="E_5" localSheetId="35">#REF!</definedName>
    <definedName name="E_5" localSheetId="14">#REF!</definedName>
    <definedName name="E_5" localSheetId="15">#REF!</definedName>
    <definedName name="E_5" localSheetId="16">#REF!</definedName>
    <definedName name="E_5" localSheetId="2">#REF!</definedName>
    <definedName name="E_5" localSheetId="37">#REF!</definedName>
    <definedName name="E_5">#REF!</definedName>
    <definedName name="EC_BL1" localSheetId="35">#REF!</definedName>
    <definedName name="EC_BL1" localSheetId="14">#REF!</definedName>
    <definedName name="EC_BL1" localSheetId="15">#REF!</definedName>
    <definedName name="EC_BL1" localSheetId="16">#REF!</definedName>
    <definedName name="EC_BL1" localSheetId="2">#REF!</definedName>
    <definedName name="EC_BL1" localSheetId="37">#REF!</definedName>
    <definedName name="EC_BL1">#REF!</definedName>
    <definedName name="EC_BL380" localSheetId="35">#REF!</definedName>
    <definedName name="EC_BL380" localSheetId="14">#REF!</definedName>
    <definedName name="EC_BL380" localSheetId="15">#REF!</definedName>
    <definedName name="EC_BL380" localSheetId="16">#REF!</definedName>
    <definedName name="EC_BL380" localSheetId="2">#REF!</definedName>
    <definedName name="EC_BL380" localSheetId="37">#REF!</definedName>
    <definedName name="EC_BL380">#REF!</definedName>
    <definedName name="EC_BL385" localSheetId="35">#REF!</definedName>
    <definedName name="EC_BL385" localSheetId="14">#REF!</definedName>
    <definedName name="EC_BL385" localSheetId="15">#REF!</definedName>
    <definedName name="EC_BL385" localSheetId="16">#REF!</definedName>
    <definedName name="EC_BL385" localSheetId="2">#REF!</definedName>
    <definedName name="EC_BL385" localSheetId="37">#REF!</definedName>
    <definedName name="EC_BL385">#REF!</definedName>
    <definedName name="EC_BL391" localSheetId="35">#REF!</definedName>
    <definedName name="EC_BL391" localSheetId="14">#REF!</definedName>
    <definedName name="EC_BL391" localSheetId="15">#REF!</definedName>
    <definedName name="EC_BL391" localSheetId="16">#REF!</definedName>
    <definedName name="EC_BL391" localSheetId="2">#REF!</definedName>
    <definedName name="EC_BL391" localSheetId="37">#REF!</definedName>
    <definedName name="EC_BL391">#REF!</definedName>
    <definedName name="EC_CABB" localSheetId="35">#REF!</definedName>
    <definedName name="EC_CABB" localSheetId="14">#REF!</definedName>
    <definedName name="EC_CABB" localSheetId="15">#REF!</definedName>
    <definedName name="EC_CABB" localSheetId="16">#REF!</definedName>
    <definedName name="EC_CABB" localSheetId="2">#REF!</definedName>
    <definedName name="EC_CABB" localSheetId="37">#REF!</definedName>
    <definedName name="EC_CABB">#REF!</definedName>
    <definedName name="EC_CABC" localSheetId="35">#REF!</definedName>
    <definedName name="EC_CABC" localSheetId="14">#REF!</definedName>
    <definedName name="EC_CABC" localSheetId="15">#REF!</definedName>
    <definedName name="EC_CABC" localSheetId="16">#REF!</definedName>
    <definedName name="EC_CABC" localSheetId="2">#REF!</definedName>
    <definedName name="EC_CABC" localSheetId="37">#REF!</definedName>
    <definedName name="EC_CABC">#REF!</definedName>
    <definedName name="ee" localSheetId="7">#REF!</definedName>
    <definedName name="ee" localSheetId="24">#REF!</definedName>
    <definedName name="ee" localSheetId="29">#REF!</definedName>
    <definedName name="ee" localSheetId="28">#REF!</definedName>
    <definedName name="ee" localSheetId="5">#REF!</definedName>
    <definedName name="ee" localSheetId="4">#REF!</definedName>
    <definedName name="ee" localSheetId="37">#REF!</definedName>
    <definedName name="ee">#REF!</definedName>
    <definedName name="Enichem_corto" localSheetId="20">#REF!</definedName>
    <definedName name="Enichem_corto" localSheetId="17">#REF!</definedName>
    <definedName name="Enichem_corto" localSheetId="27">#REF!</definedName>
    <definedName name="Enichem_corto" localSheetId="19">#REF!</definedName>
    <definedName name="Enichem_corto" localSheetId="22">#REF!</definedName>
    <definedName name="Enichem_corto" localSheetId="24">#REF!</definedName>
    <definedName name="Enichem_corto" localSheetId="3">#REF!</definedName>
    <definedName name="Enichem_corto" localSheetId="29">#REF!</definedName>
    <definedName name="Enichem_corto" localSheetId="28">#REF!</definedName>
    <definedName name="Enichem_corto" localSheetId="21">#REF!</definedName>
    <definedName name="Enichem_corto" localSheetId="5">#REF!</definedName>
    <definedName name="Enichem_corto" localSheetId="16">#REF!</definedName>
    <definedName name="Enichem_corto" localSheetId="2">#REF!</definedName>
    <definedName name="Enichem_corto" localSheetId="4">#REF!</definedName>
    <definedName name="Enichem_corto" localSheetId="26">#REF!</definedName>
    <definedName name="Enichem_corto" localSheetId="37">#REF!</definedName>
    <definedName name="Enichem_corto" localSheetId="23">#REF!</definedName>
    <definedName name="Enichem_corto" localSheetId="8">#REF!</definedName>
    <definedName name="Enichem_corto">#REF!</definedName>
    <definedName name="Enichem_lungo" localSheetId="20">#REF!</definedName>
    <definedName name="Enichem_lungo" localSheetId="17">#REF!</definedName>
    <definedName name="Enichem_lungo" localSheetId="27">#REF!</definedName>
    <definedName name="Enichem_lungo" localSheetId="19">#REF!</definedName>
    <definedName name="Enichem_lungo" localSheetId="22">#REF!</definedName>
    <definedName name="Enichem_lungo" localSheetId="24">#REF!</definedName>
    <definedName name="Enichem_lungo" localSheetId="3">#REF!</definedName>
    <definedName name="Enichem_lungo" localSheetId="29">#REF!</definedName>
    <definedName name="Enichem_lungo" localSheetId="28">#REF!</definedName>
    <definedName name="Enichem_lungo" localSheetId="21">#REF!</definedName>
    <definedName name="Enichem_lungo" localSheetId="5">#REF!</definedName>
    <definedName name="Enichem_lungo" localSheetId="16">#REF!</definedName>
    <definedName name="Enichem_lungo" localSheetId="2">#REF!</definedName>
    <definedName name="Enichem_lungo" localSheetId="4">#REF!</definedName>
    <definedName name="Enichem_lungo" localSheetId="26">#REF!</definedName>
    <definedName name="Enichem_lungo" localSheetId="37">#REF!</definedName>
    <definedName name="Enichem_lungo" localSheetId="23">#REF!</definedName>
    <definedName name="Enichem_lungo" localSheetId="8">#REF!</definedName>
    <definedName name="Enichem_lungo">#REF!</definedName>
    <definedName name="ESP" localSheetId="35">#REF!</definedName>
    <definedName name="ESP" localSheetId="14">#REF!</definedName>
    <definedName name="ESP" localSheetId="15">#REF!</definedName>
    <definedName name="ESP" localSheetId="16">#REF!</definedName>
    <definedName name="ESP" localSheetId="2">#REF!</definedName>
    <definedName name="ESP" localSheetId="37">#REF!</definedName>
    <definedName name="ESP">#REF!</definedName>
    <definedName name="EUR">'[10]CAMBI EURO'!$B$3</definedName>
    <definedName name="euro" localSheetId="20">#REF!</definedName>
    <definedName name="euro" localSheetId="17">#REF!</definedName>
    <definedName name="euro" localSheetId="27">#REF!</definedName>
    <definedName name="euro" localSheetId="19">#REF!</definedName>
    <definedName name="euro" localSheetId="22">#REF!</definedName>
    <definedName name="euro" localSheetId="24">#REF!</definedName>
    <definedName name="euro" localSheetId="3">#REF!</definedName>
    <definedName name="euro" localSheetId="29">#REF!</definedName>
    <definedName name="euro" localSheetId="28">#REF!</definedName>
    <definedName name="euro" localSheetId="21">#REF!</definedName>
    <definedName name="euro" localSheetId="5">#REF!</definedName>
    <definedName name="euro" localSheetId="16">#REF!</definedName>
    <definedName name="euro" localSheetId="2">#REF!</definedName>
    <definedName name="euro" localSheetId="4">#REF!</definedName>
    <definedName name="euro" localSheetId="26">#REF!</definedName>
    <definedName name="euro" localSheetId="37">#REF!</definedName>
    <definedName name="euro" localSheetId="23">#REF!</definedName>
    <definedName name="euro" localSheetId="8">#REF!</definedName>
    <definedName name="euro">#REF!</definedName>
    <definedName name="F" localSheetId="7">#REF!</definedName>
    <definedName name="F" localSheetId="24">#REF!</definedName>
    <definedName name="F" localSheetId="29">#REF!</definedName>
    <definedName name="F" localSheetId="28">#REF!</definedName>
    <definedName name="F" localSheetId="5">#REF!</definedName>
    <definedName name="F" localSheetId="4">#REF!</definedName>
    <definedName name="F" localSheetId="37">#REF!</definedName>
    <definedName name="F">#REF!</definedName>
    <definedName name="FCF" localSheetId="37">#REF!</definedName>
    <definedName name="FCF">#REF!</definedName>
    <definedName name="fgh" localSheetId="7">#REF!</definedName>
    <definedName name="fgh" localSheetId="24">#REF!</definedName>
    <definedName name="fgh" localSheetId="29">#REF!</definedName>
    <definedName name="fgh" localSheetId="28">#REF!</definedName>
    <definedName name="fgh" localSheetId="5">#REF!</definedName>
    <definedName name="fgh" localSheetId="4">#REF!</definedName>
    <definedName name="fgh" localSheetId="37">#REF!</definedName>
    <definedName name="fgh">#REF!</definedName>
    <definedName name="FISSI" localSheetId="37">#REF!</definedName>
    <definedName name="FISSI">#REF!</definedName>
    <definedName name="FLUSSI" localSheetId="35">#REF!</definedName>
    <definedName name="FLUSSI" localSheetId="14">#REF!</definedName>
    <definedName name="FLUSSI" localSheetId="15">#REF!</definedName>
    <definedName name="FLUSSI" localSheetId="16">#REF!</definedName>
    <definedName name="FLUSSI" localSheetId="2">#REF!</definedName>
    <definedName name="FLUSSI" localSheetId="37">#REF!</definedName>
    <definedName name="FLUSSI">#REF!</definedName>
    <definedName name="FRF">'[10]CAMBI EURO'!$B$9</definedName>
    <definedName name="g" localSheetId="7">#REF!</definedName>
    <definedName name="g" localSheetId="24">#REF!</definedName>
    <definedName name="g" localSheetId="29">#REF!</definedName>
    <definedName name="g" localSheetId="28">#REF!</definedName>
    <definedName name="g" localSheetId="5">#REF!</definedName>
    <definedName name="g" localSheetId="4">#REF!</definedName>
    <definedName name="g" localSheetId="37">#REF!</definedName>
    <definedName name="g">#REF!</definedName>
    <definedName name="G_G___Prospezione" localSheetId="20">#REF!</definedName>
    <definedName name="G_G___Prospezione" localSheetId="17">#REF!</definedName>
    <definedName name="G_G___Prospezione" localSheetId="27">#REF!</definedName>
    <definedName name="G_G___Prospezione" localSheetId="19">#REF!</definedName>
    <definedName name="G_G___Prospezione" localSheetId="22">#REF!</definedName>
    <definedName name="G_G___Prospezione" localSheetId="24">#REF!</definedName>
    <definedName name="G_G___Prospezione" localSheetId="3">#REF!</definedName>
    <definedName name="G_G___Prospezione" localSheetId="29">#REF!</definedName>
    <definedName name="G_G___Prospezione" localSheetId="28">#REF!</definedName>
    <definedName name="G_G___Prospezione" localSheetId="21">#REF!</definedName>
    <definedName name="G_G___Prospezione" localSheetId="5">#REF!</definedName>
    <definedName name="G_G___Prospezione" localSheetId="16">#REF!</definedName>
    <definedName name="G_G___Prospezione" localSheetId="2">#REF!</definedName>
    <definedName name="G_G___Prospezione" localSheetId="4">#REF!</definedName>
    <definedName name="G_G___Prospezione" localSheetId="26">#REF!</definedName>
    <definedName name="G_G___Prospezione" localSheetId="37">#REF!</definedName>
    <definedName name="G_G___Prospezione" localSheetId="23">#REF!</definedName>
    <definedName name="G_G___Prospezione" localSheetId="8">#REF!</definedName>
    <definedName name="G_G___Prospezione">#REF!</definedName>
    <definedName name="Gas" localSheetId="20">#REF!</definedName>
    <definedName name="Gas" localSheetId="17">#REF!</definedName>
    <definedName name="Gas" localSheetId="27">#REF!</definedName>
    <definedName name="Gas" localSheetId="19">#REF!</definedName>
    <definedName name="Gas" localSheetId="22">#REF!</definedName>
    <definedName name="Gas" localSheetId="24">#REF!</definedName>
    <definedName name="Gas" localSheetId="3">#REF!</definedName>
    <definedName name="Gas" localSheetId="29">#REF!</definedName>
    <definedName name="Gas" localSheetId="28">#REF!</definedName>
    <definedName name="Gas" localSheetId="21">#REF!</definedName>
    <definedName name="Gas" localSheetId="5">#REF!</definedName>
    <definedName name="Gas" localSheetId="16">#REF!</definedName>
    <definedName name="Gas" localSheetId="2">#REF!</definedName>
    <definedName name="Gas" localSheetId="4">#REF!</definedName>
    <definedName name="Gas" localSheetId="26">#REF!</definedName>
    <definedName name="Gas" localSheetId="37">#REF!</definedName>
    <definedName name="Gas" localSheetId="23">#REF!</definedName>
    <definedName name="Gas" localSheetId="8">#REF!</definedName>
    <definedName name="Gas">#REF!</definedName>
    <definedName name="GASUNIE2">'[14]acq. olanda'!$A$3:$J$52</definedName>
    <definedName name="GASUNIE2_ANAL">'[14]acq. olanda'!$L$8:$V$51</definedName>
    <definedName name="GASUNIE3">'[14]acq. olanda'!$A$59:$K$108</definedName>
    <definedName name="GASUNIE3_ANAL">'[14]acq. olanda'!$L$64:$V$107</definedName>
    <definedName name="GBP">'[10]CAMBI EURO'!$B$8</definedName>
    <definedName name="GENERALI" localSheetId="35">[11]c.ind.FB1!#REF!</definedName>
    <definedName name="GENERALI" localSheetId="7">[12]c.ind.FB1!#REF!</definedName>
    <definedName name="GENERALI" localSheetId="24">[11]c.ind.FB1!#REF!</definedName>
    <definedName name="GENERALI" localSheetId="29">[11]c.ind.FB1!#REF!</definedName>
    <definedName name="GENERALI" localSheetId="28">[11]c.ind.FB1!#REF!</definedName>
    <definedName name="GENERALI" localSheetId="5">[11]c.ind.FB1!#REF!</definedName>
    <definedName name="GENERALI" localSheetId="14">[11]c.ind.FB1!#REF!</definedName>
    <definedName name="GENERALI" localSheetId="15">[11]c.ind.FB1!#REF!</definedName>
    <definedName name="GENERALI" localSheetId="16">[11]c.ind.FB1!#REF!</definedName>
    <definedName name="GENERALI" localSheetId="2">[11]c.ind.FB1!#REF!</definedName>
    <definedName name="GENERALI" localSheetId="4">[11]c.ind.FB1!#REF!</definedName>
    <definedName name="GENERALI" localSheetId="37">[11]c.ind.FB1!#REF!</definedName>
    <definedName name="GENERALI">[11]c.ind.FB1!#REF!</definedName>
    <definedName name="generazione_elettrica" localSheetId="20">#REF!</definedName>
    <definedName name="generazione_elettrica" localSheetId="17">#REF!</definedName>
    <definedName name="generazione_elettrica" localSheetId="27">#REF!</definedName>
    <definedName name="generazione_elettrica" localSheetId="19">#REF!</definedName>
    <definedName name="generazione_elettrica" localSheetId="22">#REF!</definedName>
    <definedName name="generazione_elettrica" localSheetId="24">#REF!</definedName>
    <definedName name="generazione_elettrica" localSheetId="3">#REF!</definedName>
    <definedName name="generazione_elettrica" localSheetId="29">#REF!</definedName>
    <definedName name="generazione_elettrica" localSheetId="28">#REF!</definedName>
    <definedName name="generazione_elettrica" localSheetId="21">#REF!</definedName>
    <definedName name="generazione_elettrica" localSheetId="5">#REF!</definedName>
    <definedName name="generazione_elettrica" localSheetId="16">#REF!</definedName>
    <definedName name="generazione_elettrica" localSheetId="2">#REF!</definedName>
    <definedName name="generazione_elettrica" localSheetId="4">#REF!</definedName>
    <definedName name="generazione_elettrica" localSheetId="26">#REF!</definedName>
    <definedName name="generazione_elettrica" localSheetId="37">#REF!</definedName>
    <definedName name="generazione_elettrica" localSheetId="23">#REF!</definedName>
    <definedName name="generazione_elettrica" localSheetId="8">#REF!</definedName>
    <definedName name="generazione_elettrica">#REF!</definedName>
    <definedName name="GESTIONE_E_INVESTIMENTI_COMPETENZA" localSheetId="7">#REF!</definedName>
    <definedName name="GESTIONE_E_INVESTIMENTI_COMPETENZA" localSheetId="24">#REF!</definedName>
    <definedName name="GESTIONE_E_INVESTIMENTI_COMPETENZA" localSheetId="29">#REF!</definedName>
    <definedName name="GESTIONE_E_INVESTIMENTI_COMPETENZA" localSheetId="28">#REF!</definedName>
    <definedName name="GESTIONE_E_INVESTIMENTI_COMPETENZA" localSheetId="5">#REF!</definedName>
    <definedName name="GESTIONE_E_INVESTIMENTI_COMPETENZA" localSheetId="4">#REF!</definedName>
    <definedName name="GESTIONE_E_INVESTIMENTI_COMPETENZA" localSheetId="37">#REF!</definedName>
    <definedName name="GESTIONE_E_INVESTIMENTI_COMPETENZA">#REF!</definedName>
    <definedName name="GESTIONE_E_INVESTIMENTI_Debiti_a_fine_mese" localSheetId="7">#REF!</definedName>
    <definedName name="GESTIONE_E_INVESTIMENTI_Debiti_a_fine_mese" localSheetId="24">#REF!</definedName>
    <definedName name="GESTIONE_E_INVESTIMENTI_Debiti_a_fine_mese" localSheetId="29">#REF!</definedName>
    <definedName name="GESTIONE_E_INVESTIMENTI_Debiti_a_fine_mese" localSheetId="28">#REF!</definedName>
    <definedName name="GESTIONE_E_INVESTIMENTI_Debiti_a_fine_mese" localSheetId="5">#REF!</definedName>
    <definedName name="GESTIONE_E_INVESTIMENTI_Debiti_a_fine_mese" localSheetId="4">#REF!</definedName>
    <definedName name="GESTIONE_E_INVESTIMENTI_Debiti_a_fine_mese" localSheetId="37">#REF!</definedName>
    <definedName name="GESTIONE_E_INVESTIMENTI_Debiti_a_fine_mese">#REF!</definedName>
    <definedName name="GESTIONE_E_INVESTIMENTI_MESEPagamento" localSheetId="7">#REF!</definedName>
    <definedName name="GESTIONE_E_INVESTIMENTI_MESEPagamento" localSheetId="24">#REF!</definedName>
    <definedName name="GESTIONE_E_INVESTIMENTI_MESEPagamento" localSheetId="29">#REF!</definedName>
    <definedName name="GESTIONE_E_INVESTIMENTI_MESEPagamento" localSheetId="28">#REF!</definedName>
    <definedName name="GESTIONE_E_INVESTIMENTI_MESEPagamento" localSheetId="5">#REF!</definedName>
    <definedName name="GESTIONE_E_INVESTIMENTI_MESEPagamento" localSheetId="4">#REF!</definedName>
    <definedName name="GESTIONE_E_INVESTIMENTI_MESEPagamento" localSheetId="37">#REF!</definedName>
    <definedName name="GESTIONE_E_INVESTIMENTI_MESEPagamento">#REF!</definedName>
    <definedName name="GESTRA" localSheetId="37">#REF!</definedName>
    <definedName name="GESTRA">#REF!</definedName>
    <definedName name="GNL" localSheetId="7">#REF!</definedName>
    <definedName name="GNL" localSheetId="24">#REF!</definedName>
    <definedName name="GNL" localSheetId="29">#REF!</definedName>
    <definedName name="GNL" localSheetId="28">#REF!</definedName>
    <definedName name="GNL" localSheetId="5">#REF!</definedName>
    <definedName name="GNL" localSheetId="4">#REF!</definedName>
    <definedName name="GNL" localSheetId="37">#REF!</definedName>
    <definedName name="GNL">#REF!</definedName>
    <definedName name="GRAFMDC" localSheetId="37">#REF!</definedName>
    <definedName name="GRAFMDC">#REF!</definedName>
    <definedName name="GRAFMOL" localSheetId="37">#REF!</definedName>
    <definedName name="GRAFMOL">#REF!</definedName>
    <definedName name="GRAFTRIM" localSheetId="37">#REF!</definedName>
    <definedName name="GRAFTRIM">#REF!</definedName>
    <definedName name="gruppo" localSheetId="35">[15]TAB.CONSOLIDATE.XLS!#REF!</definedName>
    <definedName name="gruppo" localSheetId="14">[15]TAB.CONSOLIDATE.XLS!#REF!</definedName>
    <definedName name="gruppo" localSheetId="15">[15]TAB.CONSOLIDATE.XLS!#REF!</definedName>
    <definedName name="gruppo" localSheetId="16">[15]TAB.CONSOLIDATE.XLS!#REF!</definedName>
    <definedName name="gruppo" localSheetId="2">[15]TAB.CONSOLIDATE.XLS!#REF!</definedName>
    <definedName name="gruppo" localSheetId="37">[15]TAB.CONSOLIDATE.XLS!#REF!</definedName>
    <definedName name="gruppo">[15]TAB.CONSOLIDATE.XLS!#REF!</definedName>
    <definedName name="h" localSheetId="7">#REF!</definedName>
    <definedName name="h" localSheetId="24">#REF!</definedName>
    <definedName name="h" localSheetId="29">#REF!</definedName>
    <definedName name="h" localSheetId="28">#REF!</definedName>
    <definedName name="h" localSheetId="5">#REF!</definedName>
    <definedName name="h" localSheetId="4">#REF!</definedName>
    <definedName name="h" localSheetId="37">#REF!</definedName>
    <definedName name="h">#REF!</definedName>
    <definedName name="hhh" localSheetId="37">#REF!</definedName>
    <definedName name="hhh">#REF!</definedName>
    <definedName name="i" localSheetId="7">#REF!</definedName>
    <definedName name="i" localSheetId="24">#REF!</definedName>
    <definedName name="i" localSheetId="29">#REF!</definedName>
    <definedName name="i" localSheetId="28">#REF!</definedName>
    <definedName name="i" localSheetId="5">#REF!</definedName>
    <definedName name="i" localSheetId="4">#REF!</definedName>
    <definedName name="i" localSheetId="37">#REF!</definedName>
    <definedName name="i">#REF!</definedName>
    <definedName name="indebit_per_settore" localSheetId="7">#REF!</definedName>
    <definedName name="indebit_per_settore" localSheetId="24">#REF!</definedName>
    <definedName name="indebit_per_settore" localSheetId="29">#REF!</definedName>
    <definedName name="indebit_per_settore" localSheetId="28">#REF!</definedName>
    <definedName name="indebit_per_settore" localSheetId="5">#REF!</definedName>
    <definedName name="indebit_per_settore" localSheetId="4">#REF!</definedName>
    <definedName name="indebit_per_settore" localSheetId="37">#REF!</definedName>
    <definedName name="indebit_per_settore">#REF!</definedName>
    <definedName name="INV" localSheetId="35">#REF!</definedName>
    <definedName name="INV" localSheetId="14">#REF!</definedName>
    <definedName name="INV" localSheetId="15">#REF!</definedName>
    <definedName name="INV" localSheetId="16">#REF!</definedName>
    <definedName name="INV" localSheetId="2">#REF!</definedName>
    <definedName name="INV" localSheetId="37">#REF!</definedName>
    <definedName name="INV">#REF!</definedName>
    <definedName name="INV_Competenza" localSheetId="7">#REF!</definedName>
    <definedName name="INV_Competenza" localSheetId="24">#REF!</definedName>
    <definedName name="INV_Competenza" localSheetId="29">#REF!</definedName>
    <definedName name="INV_Competenza" localSheetId="28">#REF!</definedName>
    <definedName name="INV_Competenza" localSheetId="5">#REF!</definedName>
    <definedName name="INV_Competenza" localSheetId="4">#REF!</definedName>
    <definedName name="INV_Competenza" localSheetId="37">#REF!</definedName>
    <definedName name="INV_Competenza">#REF!</definedName>
    <definedName name="INV_Uscite_Mensili" localSheetId="7">#REF!</definedName>
    <definedName name="INV_Uscite_Mensili" localSheetId="24">#REF!</definedName>
    <definedName name="INV_Uscite_Mensili" localSheetId="29">#REF!</definedName>
    <definedName name="INV_Uscite_Mensili" localSheetId="28">#REF!</definedName>
    <definedName name="INV_Uscite_Mensili" localSheetId="5">#REF!</definedName>
    <definedName name="INV_Uscite_Mensili" localSheetId="4">#REF!</definedName>
    <definedName name="INV_Uscite_Mensili" localSheetId="37">#REF!</definedName>
    <definedName name="INV_Uscite_Mensili">#REF!</definedName>
    <definedName name="INVE" localSheetId="37">#REF!</definedName>
    <definedName name="INVE">#REF!</definedName>
    <definedName name="ITL">'[10]CAMBI EURO'!$B$4</definedName>
    <definedName name="kc" localSheetId="20">#REF!</definedName>
    <definedName name="kc" localSheetId="17">#REF!</definedName>
    <definedName name="kc" localSheetId="27">#REF!</definedName>
    <definedName name="kc" localSheetId="19">#REF!</definedName>
    <definedName name="kc" localSheetId="22">#REF!</definedName>
    <definedName name="kc" localSheetId="24">#REF!</definedName>
    <definedName name="kc" localSheetId="3">#REF!</definedName>
    <definedName name="kc" localSheetId="29">#REF!</definedName>
    <definedName name="kc" localSheetId="28">#REF!</definedName>
    <definedName name="kc" localSheetId="21">#REF!</definedName>
    <definedName name="kc" localSheetId="5">#REF!</definedName>
    <definedName name="kc" localSheetId="16">#REF!</definedName>
    <definedName name="kc" localSheetId="2">#REF!</definedName>
    <definedName name="kc" localSheetId="4">#REF!</definedName>
    <definedName name="kc" localSheetId="26">#REF!</definedName>
    <definedName name="kc" localSheetId="37">#REF!</definedName>
    <definedName name="kc" localSheetId="23">#REF!</definedName>
    <definedName name="kc" localSheetId="8">#REF!</definedName>
    <definedName name="kc">#REF!</definedName>
    <definedName name="kf" localSheetId="20">#REF!</definedName>
    <definedName name="kf" localSheetId="17">#REF!</definedName>
    <definedName name="kf" localSheetId="27">#REF!</definedName>
    <definedName name="kf" localSheetId="19">#REF!</definedName>
    <definedName name="kf" localSheetId="22">#REF!</definedName>
    <definedName name="kf" localSheetId="24">#REF!</definedName>
    <definedName name="kf" localSheetId="3">#REF!</definedName>
    <definedName name="kf" localSheetId="29">#REF!</definedName>
    <definedName name="kf" localSheetId="28">#REF!</definedName>
    <definedName name="kf" localSheetId="21">#REF!</definedName>
    <definedName name="kf" localSheetId="5">#REF!</definedName>
    <definedName name="kf" localSheetId="16">#REF!</definedName>
    <definedName name="kf" localSheetId="2">#REF!</definedName>
    <definedName name="kf" localSheetId="4">#REF!</definedName>
    <definedName name="kf" localSheetId="26">#REF!</definedName>
    <definedName name="kf" localSheetId="37">#REF!</definedName>
    <definedName name="kf" localSheetId="23">#REF!</definedName>
    <definedName name="kf" localSheetId="8">#REF!</definedName>
    <definedName name="kf">#REF!</definedName>
    <definedName name="kt" localSheetId="20">#REF!</definedName>
    <definedName name="kt" localSheetId="17">#REF!</definedName>
    <definedName name="kt" localSheetId="27">#REF!</definedName>
    <definedName name="kt" localSheetId="19">#REF!</definedName>
    <definedName name="kt" localSheetId="22">#REF!</definedName>
    <definedName name="kt" localSheetId="24">#REF!</definedName>
    <definedName name="kt" localSheetId="3">#REF!</definedName>
    <definedName name="kt" localSheetId="29">#REF!</definedName>
    <definedName name="kt" localSheetId="28">#REF!</definedName>
    <definedName name="kt" localSheetId="21">#REF!</definedName>
    <definedName name="kt" localSheetId="5">#REF!</definedName>
    <definedName name="kt" localSheetId="16">#REF!</definedName>
    <definedName name="kt" localSheetId="2">#REF!</definedName>
    <definedName name="kt" localSheetId="4">#REF!</definedName>
    <definedName name="kt" localSheetId="26">#REF!</definedName>
    <definedName name="kt" localSheetId="37">#REF!</definedName>
    <definedName name="kt" localSheetId="23">#REF!</definedName>
    <definedName name="kt" localSheetId="8">#REF!</definedName>
    <definedName name="kt">#REF!</definedName>
    <definedName name="l" localSheetId="7">#REF!</definedName>
    <definedName name="l" localSheetId="24">#REF!</definedName>
    <definedName name="l" localSheetId="29">#REF!</definedName>
    <definedName name="l" localSheetId="28">#REF!</definedName>
    <definedName name="l" localSheetId="5">#REF!</definedName>
    <definedName name="l" localSheetId="4">#REF!</definedName>
    <definedName name="l" localSheetId="37">#REF!</definedName>
    <definedName name="l">#REF!</definedName>
    <definedName name="m" localSheetId="7">#REF!</definedName>
    <definedName name="m" localSheetId="24">#REF!</definedName>
    <definedName name="m" localSheetId="29">#REF!</definedName>
    <definedName name="m" localSheetId="28">#REF!</definedName>
    <definedName name="m" localSheetId="5">#REF!</definedName>
    <definedName name="m" localSheetId="4">#REF!</definedName>
    <definedName name="m" localSheetId="37">#REF!</definedName>
    <definedName name="m">#REF!</definedName>
    <definedName name="Macro1" localSheetId="20">#REF!</definedName>
    <definedName name="Macro1" localSheetId="17">#REF!</definedName>
    <definedName name="Macro1" localSheetId="27">#REF!</definedName>
    <definedName name="Macro1" localSheetId="19">#REF!</definedName>
    <definedName name="Macro1" localSheetId="22">#REF!</definedName>
    <definedName name="Macro1" localSheetId="24">#REF!</definedName>
    <definedName name="Macro1" localSheetId="3">#REF!</definedName>
    <definedName name="Macro1" localSheetId="29">#REF!</definedName>
    <definedName name="Macro1" localSheetId="28">#REF!</definedName>
    <definedName name="Macro1" localSheetId="21">#REF!</definedName>
    <definedName name="Macro1" localSheetId="5">#REF!</definedName>
    <definedName name="Macro1" localSheetId="16">#REF!</definedName>
    <definedName name="Macro1" localSheetId="2">#REF!</definedName>
    <definedName name="Macro1" localSheetId="4">#REF!</definedName>
    <definedName name="Macro1" localSheetId="26">#REF!</definedName>
    <definedName name="Macro1" localSheetId="37">#REF!</definedName>
    <definedName name="Macro1" localSheetId="23">#REF!</definedName>
    <definedName name="Macro1" localSheetId="8">#REF!</definedName>
    <definedName name="Macro1">#REF!</definedName>
    <definedName name="MDCTRIM" localSheetId="35">#REF!</definedName>
    <definedName name="MDCTRIM" localSheetId="14">#REF!</definedName>
    <definedName name="MDCTRIM" localSheetId="15">#REF!</definedName>
    <definedName name="MDCTRIM" localSheetId="16">#REF!</definedName>
    <definedName name="MDCTRIM" localSheetId="2">#REF!</definedName>
    <definedName name="MDCTRIM" localSheetId="37">#REF!</definedName>
    <definedName name="MDCTRIM">#REF!</definedName>
    <definedName name="MOL" localSheetId="37">#REF!</definedName>
    <definedName name="MOL">#REF!</definedName>
    <definedName name="n" localSheetId="7">#REF!</definedName>
    <definedName name="n" localSheetId="24">#REF!</definedName>
    <definedName name="n" localSheetId="29">#REF!</definedName>
    <definedName name="n" localSheetId="28">#REF!</definedName>
    <definedName name="n" localSheetId="5">#REF!</definedName>
    <definedName name="n" localSheetId="4">#REF!</definedName>
    <definedName name="n" localSheetId="37">#REF!</definedName>
    <definedName name="n">#REF!</definedName>
    <definedName name="NLG">'[10]CAMBI EURO'!$B$5</definedName>
    <definedName name="nn" localSheetId="20">#REF!</definedName>
    <definedName name="nn" localSheetId="17">#REF!</definedName>
    <definedName name="nn" localSheetId="27">#REF!</definedName>
    <definedName name="nn" localSheetId="19">#REF!</definedName>
    <definedName name="nn" localSheetId="22">#REF!</definedName>
    <definedName name="nn" localSheetId="24">#REF!</definedName>
    <definedName name="nn" localSheetId="3">#REF!</definedName>
    <definedName name="nn" localSheetId="29">#REF!</definedName>
    <definedName name="nn" localSheetId="28">#REF!</definedName>
    <definedName name="nn" localSheetId="21">#REF!</definedName>
    <definedName name="nn" localSheetId="5">#REF!</definedName>
    <definedName name="nn" localSheetId="16">#REF!</definedName>
    <definedName name="nn" localSheetId="2">#REF!</definedName>
    <definedName name="nn" localSheetId="4">#REF!</definedName>
    <definedName name="nn" localSheetId="26">#REF!</definedName>
    <definedName name="nn" localSheetId="37">#REF!</definedName>
    <definedName name="nn" localSheetId="23">#REF!</definedName>
    <definedName name="nn" localSheetId="8">#REF!</definedName>
    <definedName name="nn">#REF!</definedName>
    <definedName name="non_ricorrenti" localSheetId="7">#REF!</definedName>
    <definedName name="non_ricorrenti" localSheetId="24">#REF!</definedName>
    <definedName name="non_ricorrenti" localSheetId="29">#REF!</definedName>
    <definedName name="non_ricorrenti" localSheetId="28">#REF!</definedName>
    <definedName name="non_ricorrenti" localSheetId="5">#REF!</definedName>
    <definedName name="non_ricorrenti" localSheetId="4">#REF!</definedName>
    <definedName name="non_ricorrenti" localSheetId="37">#REF!</definedName>
    <definedName name="non_ricorrenti">#REF!</definedName>
    <definedName name="o" localSheetId="7">#REF!</definedName>
    <definedName name="o" localSheetId="24">#REF!</definedName>
    <definedName name="o" localSheetId="29">#REF!</definedName>
    <definedName name="o" localSheetId="28">#REF!</definedName>
    <definedName name="o" localSheetId="5">#REF!</definedName>
    <definedName name="o" localSheetId="4">#REF!</definedName>
    <definedName name="o" localSheetId="37">#REF!</definedName>
    <definedName name="o">#REF!</definedName>
    <definedName name="OFFERTA" localSheetId="35">[11]c.ind.FB1!#REF!</definedName>
    <definedName name="OFFERTA" localSheetId="7">[12]c.ind.FB1!#REF!</definedName>
    <definedName name="OFFERTA" localSheetId="24">[11]c.ind.FB1!#REF!</definedName>
    <definedName name="OFFERTA" localSheetId="29">[11]c.ind.FB1!#REF!</definedName>
    <definedName name="OFFERTA" localSheetId="28">[11]c.ind.FB1!#REF!</definedName>
    <definedName name="OFFERTA" localSheetId="5">[11]c.ind.FB1!#REF!</definedName>
    <definedName name="OFFERTA" localSheetId="14">[11]c.ind.FB1!#REF!</definedName>
    <definedName name="OFFERTA" localSheetId="15">[11]c.ind.FB1!#REF!</definedName>
    <definedName name="OFFERTA" localSheetId="16">[11]c.ind.FB1!#REF!</definedName>
    <definedName name="OFFERTA" localSheetId="2">[11]c.ind.FB1!#REF!</definedName>
    <definedName name="OFFERTA" localSheetId="4">[11]c.ind.FB1!#REF!</definedName>
    <definedName name="OFFERTA" localSheetId="37">[11]c.ind.FB1!#REF!</definedName>
    <definedName name="OFFERTA">[11]c.ind.FB1!#REF!</definedName>
    <definedName name="ok" localSheetId="7">#REF!</definedName>
    <definedName name="ok" localSheetId="24">#REF!</definedName>
    <definedName name="ok" localSheetId="29">#REF!</definedName>
    <definedName name="ok" localSheetId="28">#REF!</definedName>
    <definedName name="ok" localSheetId="5">#REF!</definedName>
    <definedName name="ok" localSheetId="4">#REF!</definedName>
    <definedName name="ok" localSheetId="37">#REF!</definedName>
    <definedName name="ok">#REF!</definedName>
    <definedName name="ONERISTR" localSheetId="37">#REF!</definedName>
    <definedName name="ONERISTR">#REF!</definedName>
    <definedName name="Operativi" localSheetId="37">#REF!</definedName>
    <definedName name="Operativi">#REF!</definedName>
    <definedName name="ORGA" localSheetId="37">#REF!</definedName>
    <definedName name="ORGA">#REF!</definedName>
    <definedName name="p" localSheetId="7">#REF!</definedName>
    <definedName name="p" localSheetId="24">#REF!</definedName>
    <definedName name="p" localSheetId="29">#REF!</definedName>
    <definedName name="p" localSheetId="28">#REF!</definedName>
    <definedName name="p" localSheetId="5">#REF!</definedName>
    <definedName name="p" localSheetId="4">#REF!</definedName>
    <definedName name="p" localSheetId="37">#REF!</definedName>
    <definedName name="p">#REF!</definedName>
    <definedName name="PAGINE" localSheetId="37">#REF!</definedName>
    <definedName name="PAGINE">#REF!</definedName>
    <definedName name="PARTECIPAZIONI" localSheetId="7">#REF!</definedName>
    <definedName name="PARTECIPAZIONI" localSheetId="24">#REF!</definedName>
    <definedName name="PARTECIPAZIONI" localSheetId="29">#REF!</definedName>
    <definedName name="PARTECIPAZIONI" localSheetId="28">#REF!</definedName>
    <definedName name="PARTECIPAZIONI" localSheetId="5">#REF!</definedName>
    <definedName name="PARTECIPAZIONI" localSheetId="4">#REF!</definedName>
    <definedName name="PARTECIPAZIONI" localSheetId="37">#REF!</definedName>
    <definedName name="PARTECIPAZIONI">#REF!</definedName>
    <definedName name="pARTECIPAZIONI_TRIENNALE" localSheetId="7">#REF!</definedName>
    <definedName name="pARTECIPAZIONI_TRIENNALE" localSheetId="24">#REF!</definedName>
    <definedName name="pARTECIPAZIONI_TRIENNALE" localSheetId="29">#REF!</definedName>
    <definedName name="pARTECIPAZIONI_TRIENNALE" localSheetId="28">#REF!</definedName>
    <definedName name="pARTECIPAZIONI_TRIENNALE" localSheetId="5">#REF!</definedName>
    <definedName name="pARTECIPAZIONI_TRIENNALE" localSheetId="4">#REF!</definedName>
    <definedName name="pARTECIPAZIONI_TRIENNALE" localSheetId="37">#REF!</definedName>
    <definedName name="pARTECIPAZIONI_TRIENNALE">#REF!</definedName>
    <definedName name="patti" localSheetId="24">#REF!</definedName>
    <definedName name="patti" localSheetId="29">#REF!</definedName>
    <definedName name="patti" localSheetId="28">#REF!</definedName>
    <definedName name="patti" localSheetId="5">#REF!</definedName>
    <definedName name="patti" localSheetId="4">#REF!</definedName>
    <definedName name="patti" localSheetId="37">#REF!</definedName>
    <definedName name="patti">#REF!</definedName>
    <definedName name="penultima" localSheetId="20">#REF!</definedName>
    <definedName name="penultima" localSheetId="17">#REF!</definedName>
    <definedName name="penultima" localSheetId="27">#REF!</definedName>
    <definedName name="penultima" localSheetId="19">#REF!</definedName>
    <definedName name="penultima" localSheetId="22">#REF!</definedName>
    <definedName name="penultima" localSheetId="24">#REF!</definedName>
    <definedName name="penultima" localSheetId="3">#REF!</definedName>
    <definedName name="penultima" localSheetId="29">#REF!</definedName>
    <definedName name="penultima" localSheetId="28">#REF!</definedName>
    <definedName name="penultima" localSheetId="21">#REF!</definedName>
    <definedName name="penultima" localSheetId="5">#REF!</definedName>
    <definedName name="penultima" localSheetId="16">#REF!</definedName>
    <definedName name="penultima" localSheetId="2">#REF!</definedName>
    <definedName name="penultima" localSheetId="4">#REF!</definedName>
    <definedName name="penultima" localSheetId="26">#REF!</definedName>
    <definedName name="penultima" localSheetId="37">#REF!</definedName>
    <definedName name="penultima" localSheetId="23">#REF!</definedName>
    <definedName name="penultima" localSheetId="8">#REF!</definedName>
    <definedName name="penultima">#REF!</definedName>
    <definedName name="PERIODO_FLASH_2" localSheetId="7">[4]Parametri!$B$15</definedName>
    <definedName name="PERIODO_FLASH_2" localSheetId="24">[5]Parametri!$B$15</definedName>
    <definedName name="PERIODO_FLASH_2" localSheetId="29">[5]Parametri!$B$15</definedName>
    <definedName name="PERIODO_FLASH_2" localSheetId="28">[5]Parametri!$B$15</definedName>
    <definedName name="PERIODO_FLASH_2" localSheetId="5">[5]Parametri!$B$15</definedName>
    <definedName name="PERIODO_FLASH_2" localSheetId="4">[5]Parametri!$B$15</definedName>
    <definedName name="PERIODO_FLASH_2">[5]Parametri!$B$15</definedName>
    <definedName name="PETR1" localSheetId="20">#REF!</definedName>
    <definedName name="PETR1" localSheetId="17">#REF!</definedName>
    <definedName name="PETR1" localSheetId="27">#REF!</definedName>
    <definedName name="PETR1" localSheetId="19">#REF!</definedName>
    <definedName name="PETR1" localSheetId="22">#REF!</definedName>
    <definedName name="PETR1" localSheetId="24">#REF!</definedName>
    <definedName name="PETR1" localSheetId="3">#REF!</definedName>
    <definedName name="PETR1" localSheetId="29">#REF!</definedName>
    <definedName name="PETR1" localSheetId="28">#REF!</definedName>
    <definedName name="PETR1" localSheetId="21">#REF!</definedName>
    <definedName name="PETR1" localSheetId="5">#REF!</definedName>
    <definedName name="PETR1" localSheetId="16">#REF!</definedName>
    <definedName name="PETR1" localSheetId="2">#REF!</definedName>
    <definedName name="PETR1" localSheetId="4">#REF!</definedName>
    <definedName name="PETR1" localSheetId="26">#REF!</definedName>
    <definedName name="PETR1" localSheetId="37">#REF!</definedName>
    <definedName name="PETR1" localSheetId="23">#REF!</definedName>
    <definedName name="PETR1" localSheetId="8">#REF!</definedName>
    <definedName name="PETR1">#REF!</definedName>
    <definedName name="Petrolchimica" localSheetId="37">#REF!</definedName>
    <definedName name="Petrolchimica">#REF!</definedName>
    <definedName name="petroli" localSheetId="37">#REF!</definedName>
    <definedName name="petroli">#REF!</definedName>
    <definedName name="Petroli_mdc" localSheetId="20">#REF!</definedName>
    <definedName name="Petroli_mdc" localSheetId="17">#REF!</definedName>
    <definedName name="Petroli_mdc" localSheetId="27">#REF!</definedName>
    <definedName name="Petroli_mdc" localSheetId="19">#REF!</definedName>
    <definedName name="Petroli_mdc" localSheetId="22">#REF!</definedName>
    <definedName name="Petroli_mdc" localSheetId="24">#REF!</definedName>
    <definedName name="Petroli_mdc" localSheetId="3">#REF!</definedName>
    <definedName name="Petroli_mdc" localSheetId="29">#REF!</definedName>
    <definedName name="Petroli_mdc" localSheetId="28">#REF!</definedName>
    <definedName name="Petroli_mdc" localSheetId="21">#REF!</definedName>
    <definedName name="Petroli_mdc" localSheetId="5">#REF!</definedName>
    <definedName name="Petroli_mdc" localSheetId="16">#REF!</definedName>
    <definedName name="Petroli_mdc" localSheetId="2">#REF!</definedName>
    <definedName name="Petroli_mdc" localSheetId="4">#REF!</definedName>
    <definedName name="Petroli_mdc" localSheetId="26">#REF!</definedName>
    <definedName name="Petroli_mdc" localSheetId="37">#REF!</definedName>
    <definedName name="Petroli_mdc" localSheetId="23">#REF!</definedName>
    <definedName name="Petroli_mdc" localSheetId="8">#REF!</definedName>
    <definedName name="Petroli_mdc">#REF!</definedName>
    <definedName name="pp" localSheetId="7">#REF!</definedName>
    <definedName name="pp" localSheetId="24">#REF!</definedName>
    <definedName name="pp" localSheetId="29">#REF!</definedName>
    <definedName name="pp" localSheetId="28">#REF!</definedName>
    <definedName name="pp" localSheetId="5">#REF!</definedName>
    <definedName name="pp" localSheetId="4">#REF!</definedName>
    <definedName name="pp" localSheetId="37">#REF!</definedName>
    <definedName name="pp">#REF!</definedName>
    <definedName name="pppp" localSheetId="37">#REF!</definedName>
    <definedName name="pppp">#REF!</definedName>
    <definedName name="Prima_pagina" localSheetId="37">#REF!</definedName>
    <definedName name="Prima_pagina">#REF!</definedName>
    <definedName name="Print_Area_MI" localSheetId="24">#REF!</definedName>
    <definedName name="Print_Area_MI" localSheetId="29">#REF!</definedName>
    <definedName name="Print_Area_MI" localSheetId="28">#REF!</definedName>
    <definedName name="Print_Area_MI" localSheetId="5">#REF!</definedName>
    <definedName name="Print_Area_MI" localSheetId="4">#REF!</definedName>
    <definedName name="Print_Area_MI" localSheetId="37">#REF!</definedName>
    <definedName name="Print_Area_MI">#REF!</definedName>
    <definedName name="PRODUZ" localSheetId="37">#REF!</definedName>
    <definedName name="PRODUZ">#REF!</definedName>
    <definedName name="Progetti_mdc" localSheetId="20">#REF!</definedName>
    <definedName name="Progetti_mdc" localSheetId="17">#REF!</definedName>
    <definedName name="Progetti_mdc" localSheetId="27">#REF!</definedName>
    <definedName name="Progetti_mdc" localSheetId="19">#REF!</definedName>
    <definedName name="Progetti_mdc" localSheetId="22">#REF!</definedName>
    <definedName name="Progetti_mdc" localSheetId="24">#REF!</definedName>
    <definedName name="Progetti_mdc" localSheetId="3">#REF!</definedName>
    <definedName name="Progetti_mdc" localSheetId="29">#REF!</definedName>
    <definedName name="Progetti_mdc" localSheetId="28">#REF!</definedName>
    <definedName name="Progetti_mdc" localSheetId="21">#REF!</definedName>
    <definedName name="Progetti_mdc" localSheetId="5">#REF!</definedName>
    <definedName name="Progetti_mdc" localSheetId="16">#REF!</definedName>
    <definedName name="Progetti_mdc" localSheetId="2">#REF!</definedName>
    <definedName name="Progetti_mdc" localSheetId="4">#REF!</definedName>
    <definedName name="Progetti_mdc" localSheetId="26">#REF!</definedName>
    <definedName name="Progetti_mdc" localSheetId="37">#REF!</definedName>
    <definedName name="Progetti_mdc" localSheetId="23">#REF!</definedName>
    <definedName name="Progetti_mdc" localSheetId="8">#REF!</definedName>
    <definedName name="Progetti_mdc">#REF!</definedName>
    <definedName name="prova" localSheetId="7">#REF!</definedName>
    <definedName name="prova" localSheetId="24">#REF!</definedName>
    <definedName name="prova" localSheetId="29">#REF!</definedName>
    <definedName name="prova" localSheetId="28">#REF!</definedName>
    <definedName name="prova" localSheetId="5">#REF!</definedName>
    <definedName name="prova" localSheetId="4">#REF!</definedName>
    <definedName name="prova" localSheetId="37">#REF!</definedName>
    <definedName name="prova">#REF!</definedName>
    <definedName name="PTE">'[10]CAMBI EURO'!$B$10</definedName>
    <definedName name="PUR" localSheetId="35">#REF!</definedName>
    <definedName name="PUR" localSheetId="14">#REF!</definedName>
    <definedName name="PUR" localSheetId="15">#REF!</definedName>
    <definedName name="PUR" localSheetId="16">#REF!</definedName>
    <definedName name="PUR" localSheetId="2">#REF!</definedName>
    <definedName name="PUR" localSheetId="37">#REF!</definedName>
    <definedName name="PUR">#REF!</definedName>
    <definedName name="q" localSheetId="7">#REF!</definedName>
    <definedName name="q" localSheetId="24">#REF!</definedName>
    <definedName name="q" localSheetId="29">#REF!</definedName>
    <definedName name="q" localSheetId="28">#REF!</definedName>
    <definedName name="q" localSheetId="5">#REF!</definedName>
    <definedName name="q" localSheetId="4">#REF!</definedName>
    <definedName name="q" localSheetId="37">#REF!</definedName>
    <definedName name="q">#REF!</definedName>
    <definedName name="quantit" localSheetId="7">[16]QUANTITA!$B$10</definedName>
    <definedName name="quantit" localSheetId="24">[17]QUANTITA!$B$10</definedName>
    <definedName name="quantit" localSheetId="29">[17]QUANTITA!$B$10</definedName>
    <definedName name="quantit" localSheetId="28">[17]QUANTITA!$B$10</definedName>
    <definedName name="quantit" localSheetId="5">[17]QUANTITA!$B$10</definedName>
    <definedName name="quantit" localSheetId="4">[17]QUANTITA!$B$10</definedName>
    <definedName name="quantit">[17]QUANTITA!$B$10</definedName>
    <definedName name="QUANTITA" localSheetId="24">[17]QUANTITA!$B$10</definedName>
    <definedName name="QUANTITA" localSheetId="29">[17]QUANTITA!$B$10</definedName>
    <definedName name="QUANTITA" localSheetId="28">[17]QUANTITA!$B$10</definedName>
    <definedName name="QUANTITA" localSheetId="5">[17]QUANTITA!$B$10</definedName>
    <definedName name="QUANTITA" localSheetId="4">[17]QUANTITA!$B$10</definedName>
    <definedName name="QUANTITA">[18]QUANTITA!$B$10</definedName>
    <definedName name="qw" localSheetId="7">#REF!</definedName>
    <definedName name="qw" localSheetId="24">#REF!</definedName>
    <definedName name="qw" localSheetId="29">#REF!</definedName>
    <definedName name="qw" localSheetId="28">#REF!</definedName>
    <definedName name="qw" localSheetId="5">#REF!</definedName>
    <definedName name="qw" localSheetId="4">#REF!</definedName>
    <definedName name="qw" localSheetId="37">#REF!</definedName>
    <definedName name="qw">#REF!</definedName>
    <definedName name="_xlnm.Recorder" localSheetId="20">#REF!</definedName>
    <definedName name="_xlnm.Recorder" localSheetId="17">#REF!</definedName>
    <definedName name="_xlnm.Recorder" localSheetId="27">#REF!</definedName>
    <definedName name="_xlnm.Recorder" localSheetId="19">#REF!</definedName>
    <definedName name="_xlnm.Recorder" localSheetId="22">#REF!</definedName>
    <definedName name="_xlnm.Recorder" localSheetId="24">#REF!</definedName>
    <definedName name="_xlnm.Recorder" localSheetId="3">#REF!</definedName>
    <definedName name="_xlnm.Recorder" localSheetId="29">#REF!</definedName>
    <definedName name="_xlnm.Recorder" localSheetId="28">#REF!</definedName>
    <definedName name="_xlnm.Recorder" localSheetId="21">#REF!</definedName>
    <definedName name="_xlnm.Recorder" localSheetId="5">#REF!</definedName>
    <definedName name="_xlnm.Recorder" localSheetId="16">#REF!</definedName>
    <definedName name="_xlnm.Recorder" localSheetId="2">#REF!</definedName>
    <definedName name="_xlnm.Recorder" localSheetId="4">#REF!</definedName>
    <definedName name="_xlnm.Recorder" localSheetId="26">#REF!</definedName>
    <definedName name="_xlnm.Recorder" localSheetId="37">#REF!</definedName>
    <definedName name="_xlnm.Recorder" localSheetId="23">#REF!</definedName>
    <definedName name="_xlnm.Recorder" localSheetId="8">#REF!</definedName>
    <definedName name="_xlnm.Recorder">#REF!</definedName>
    <definedName name="RF" localSheetId="37">#REF!</definedName>
    <definedName name="RF">#REF!</definedName>
    <definedName name="ripo" localSheetId="35">[6]RFUEL!#REF!</definedName>
    <definedName name="ripo" localSheetId="24">[7]RFUEL!#REF!</definedName>
    <definedName name="ripo" localSheetId="29">[7]RFUEL!#REF!</definedName>
    <definedName name="ripo" localSheetId="28">[7]RFUEL!#REF!</definedName>
    <definedName name="ripo" localSheetId="5">[7]RFUEL!#REF!</definedName>
    <definedName name="ripo" localSheetId="14">[6]RFUEL!#REF!</definedName>
    <definedName name="ripo" localSheetId="15">[6]RFUEL!#REF!</definedName>
    <definedName name="ripo" localSheetId="16">[6]RFUEL!#REF!</definedName>
    <definedName name="ripo" localSheetId="2">[6]RFUEL!#REF!</definedName>
    <definedName name="ripo" localSheetId="4">[7]RFUEL!#REF!</definedName>
    <definedName name="ripo" localSheetId="37">[6]RFUEL!#REF!</definedName>
    <definedName name="ripo">[6]RFUEL!#REF!</definedName>
    <definedName name="ripo2" localSheetId="24">[17]QUANTITA!$B$10</definedName>
    <definedName name="ripo2" localSheetId="29">[17]QUANTITA!$B$10</definedName>
    <definedName name="ripo2" localSheetId="28">[17]QUANTITA!$B$10</definedName>
    <definedName name="ripo2" localSheetId="5">[17]QUANTITA!$B$10</definedName>
    <definedName name="ripo2" localSheetId="4">[17]QUANTITA!$B$10</definedName>
    <definedName name="ripo2">[18]QUANTITA!$B$10</definedName>
    <definedName name="Saipem_mdc" localSheetId="20">#REF!</definedName>
    <definedName name="Saipem_mdc" localSheetId="17">#REF!</definedName>
    <definedName name="Saipem_mdc" localSheetId="27">#REF!</definedName>
    <definedName name="Saipem_mdc" localSheetId="19">#REF!</definedName>
    <definedName name="Saipem_mdc" localSheetId="22">#REF!</definedName>
    <definedName name="Saipem_mdc" localSheetId="24">#REF!</definedName>
    <definedName name="Saipem_mdc" localSheetId="3">#REF!</definedName>
    <definedName name="Saipem_mdc" localSheetId="29">#REF!</definedName>
    <definedName name="Saipem_mdc" localSheetId="28">#REF!</definedName>
    <definedName name="Saipem_mdc" localSheetId="21">#REF!</definedName>
    <definedName name="Saipem_mdc" localSheetId="5">#REF!</definedName>
    <definedName name="Saipem_mdc" localSheetId="16">#REF!</definedName>
    <definedName name="Saipem_mdc" localSheetId="2">#REF!</definedName>
    <definedName name="Saipem_mdc" localSheetId="4">#REF!</definedName>
    <definedName name="Saipem_mdc" localSheetId="26">#REF!</definedName>
    <definedName name="Saipem_mdc" localSheetId="37">#REF!</definedName>
    <definedName name="Saipem_mdc" localSheetId="23">#REF!</definedName>
    <definedName name="Saipem_mdc" localSheetId="8">#REF!</definedName>
    <definedName name="Saipem_mdc">#REF!</definedName>
    <definedName name="same" localSheetId="7">#REF!</definedName>
    <definedName name="same" localSheetId="24">#REF!</definedName>
    <definedName name="same" localSheetId="29">#REF!</definedName>
    <definedName name="same" localSheetId="28">#REF!</definedName>
    <definedName name="same" localSheetId="5">#REF!</definedName>
    <definedName name="same" localSheetId="4">#REF!</definedName>
    <definedName name="same" localSheetId="37">#REF!</definedName>
    <definedName name="same">#REF!</definedName>
    <definedName name="SAR">'[10]CAMBI EURO'!$B$7</definedName>
    <definedName name="SASP_UK" localSheetId="35">[19]CONSEST!#REF!</definedName>
    <definedName name="SASP_UK" localSheetId="14">[19]CONSEST!#REF!</definedName>
    <definedName name="SASP_UK" localSheetId="15">[19]CONSEST!#REF!</definedName>
    <definedName name="SASP_UK" localSheetId="16">[19]CONSEST!#REF!</definedName>
    <definedName name="SASP_UK" localSheetId="2">[19]CONSEST!#REF!</definedName>
    <definedName name="SASP_UK" localSheetId="37">[19]CONSEST!#REF!</definedName>
    <definedName name="SASP_UK">[19]CONSEST!#REF!</definedName>
    <definedName name="Scenario" localSheetId="37">#REF!</definedName>
    <definedName name="Scenario">#REF!</definedName>
    <definedName name="scheda1" localSheetId="37">#REF!</definedName>
    <definedName name="scheda1">#REF!</definedName>
    <definedName name="scheda2" localSheetId="37">#REF!</definedName>
    <definedName name="scheda2">#REF!</definedName>
    <definedName name="seguevalorizz" localSheetId="20">#REF!</definedName>
    <definedName name="seguevalorizz" localSheetId="17">#REF!</definedName>
    <definedName name="seguevalorizz" localSheetId="27">#REF!</definedName>
    <definedName name="seguevalorizz" localSheetId="19">#REF!</definedName>
    <definedName name="seguevalorizz" localSheetId="22">#REF!</definedName>
    <definedName name="seguevalorizz" localSheetId="24">#REF!</definedName>
    <definedName name="seguevalorizz" localSheetId="3">#REF!</definedName>
    <definedName name="seguevalorizz" localSheetId="29">#REF!</definedName>
    <definedName name="seguevalorizz" localSheetId="28">#REF!</definedName>
    <definedName name="seguevalorizz" localSheetId="21">#REF!</definedName>
    <definedName name="seguevalorizz" localSheetId="5">#REF!</definedName>
    <definedName name="seguevalorizz" localSheetId="16">#REF!</definedName>
    <definedName name="seguevalorizz" localSheetId="2">#REF!</definedName>
    <definedName name="seguevalorizz" localSheetId="4">#REF!</definedName>
    <definedName name="seguevalorizz" localSheetId="26">#REF!</definedName>
    <definedName name="seguevalorizz" localSheetId="37">#REF!</definedName>
    <definedName name="seguevalorizz" localSheetId="23">#REF!</definedName>
    <definedName name="seguevalorizz" localSheetId="8">#REF!</definedName>
    <definedName name="seguevalorizz">#REF!</definedName>
    <definedName name="SintesixEni" localSheetId="7">#REF!</definedName>
    <definedName name="SintesixEni" localSheetId="24">#REF!</definedName>
    <definedName name="SintesixEni" localSheetId="29">#REF!</definedName>
    <definedName name="SintesixEni" localSheetId="28">#REF!</definedName>
    <definedName name="SintesixEni" localSheetId="5">#REF!</definedName>
    <definedName name="SintesixEni" localSheetId="4">#REF!</definedName>
    <definedName name="SintesixEni" localSheetId="37">#REF!</definedName>
    <definedName name="SintesixEni">#REF!</definedName>
    <definedName name="Snam_corto" localSheetId="20">#REF!</definedName>
    <definedName name="Snam_corto" localSheetId="17">#REF!</definedName>
    <definedName name="Snam_corto" localSheetId="27">#REF!</definedName>
    <definedName name="Snam_corto" localSheetId="19">#REF!</definedName>
    <definedName name="Snam_corto" localSheetId="22">#REF!</definedName>
    <definedName name="Snam_corto" localSheetId="24">#REF!</definedName>
    <definedName name="Snam_corto" localSheetId="3">#REF!</definedName>
    <definedName name="Snam_corto" localSheetId="29">#REF!</definedName>
    <definedName name="Snam_corto" localSheetId="28">#REF!</definedName>
    <definedName name="Snam_corto" localSheetId="21">#REF!</definedName>
    <definedName name="Snam_corto" localSheetId="5">#REF!</definedName>
    <definedName name="Snam_corto" localSheetId="16">#REF!</definedName>
    <definedName name="Snam_corto" localSheetId="2">#REF!</definedName>
    <definedName name="Snam_corto" localSheetId="4">#REF!</definedName>
    <definedName name="Snam_corto" localSheetId="26">#REF!</definedName>
    <definedName name="Snam_corto" localSheetId="37">#REF!</definedName>
    <definedName name="Snam_corto" localSheetId="23">#REF!</definedName>
    <definedName name="Snam_corto" localSheetId="8">#REF!</definedName>
    <definedName name="Snam_corto">#REF!</definedName>
    <definedName name="snam_lungo" localSheetId="20">#REF!</definedName>
    <definedName name="snam_lungo" localSheetId="17">#REF!</definedName>
    <definedName name="snam_lungo" localSheetId="27">#REF!</definedName>
    <definedName name="snam_lungo" localSheetId="19">#REF!</definedName>
    <definedName name="snam_lungo" localSheetId="22">#REF!</definedName>
    <definedName name="snam_lungo" localSheetId="24">#REF!</definedName>
    <definedName name="snam_lungo" localSheetId="3">#REF!</definedName>
    <definedName name="snam_lungo" localSheetId="29">#REF!</definedName>
    <definedName name="snam_lungo" localSheetId="28">#REF!</definedName>
    <definedName name="snam_lungo" localSheetId="21">#REF!</definedName>
    <definedName name="snam_lungo" localSheetId="5">#REF!</definedName>
    <definedName name="snam_lungo" localSheetId="16">#REF!</definedName>
    <definedName name="snam_lungo" localSheetId="2">#REF!</definedName>
    <definedName name="snam_lungo" localSheetId="4">#REF!</definedName>
    <definedName name="snam_lungo" localSheetId="26">#REF!</definedName>
    <definedName name="snam_lungo" localSheetId="37">#REF!</definedName>
    <definedName name="snam_lungo" localSheetId="23">#REF!</definedName>
    <definedName name="snam_lungo" localSheetId="8">#REF!</definedName>
    <definedName name="snam_lungo">#REF!</definedName>
    <definedName name="Snam_mdc" localSheetId="20">#REF!</definedName>
    <definedName name="Snam_mdc" localSheetId="17">#REF!</definedName>
    <definedName name="Snam_mdc" localSheetId="27">#REF!</definedName>
    <definedName name="Snam_mdc" localSheetId="19">#REF!</definedName>
    <definedName name="Snam_mdc" localSheetId="22">#REF!</definedName>
    <definedName name="Snam_mdc" localSheetId="24">#REF!</definedName>
    <definedName name="Snam_mdc" localSheetId="3">#REF!</definedName>
    <definedName name="Snam_mdc" localSheetId="29">#REF!</definedName>
    <definedName name="Snam_mdc" localSheetId="28">#REF!</definedName>
    <definedName name="Snam_mdc" localSheetId="21">#REF!</definedName>
    <definedName name="Snam_mdc" localSheetId="5">#REF!</definedName>
    <definedName name="Snam_mdc" localSheetId="16">#REF!</definedName>
    <definedName name="Snam_mdc" localSheetId="2">#REF!</definedName>
    <definedName name="Snam_mdc" localSheetId="4">#REF!</definedName>
    <definedName name="Snam_mdc" localSheetId="26">#REF!</definedName>
    <definedName name="Snam_mdc" localSheetId="37">#REF!</definedName>
    <definedName name="Snam_mdc" localSheetId="23">#REF!</definedName>
    <definedName name="Snam_mdc" localSheetId="8">#REF!</definedName>
    <definedName name="Snam_mdc">#REF!</definedName>
    <definedName name="SOC10ESTERO" localSheetId="20">#REF!</definedName>
    <definedName name="SOC10ESTERO" localSheetId="17">#REF!</definedName>
    <definedName name="SOC10ESTERO" localSheetId="27">#REF!</definedName>
    <definedName name="SOC10ESTERO" localSheetId="19">#REF!</definedName>
    <definedName name="SOC10ESTERO" localSheetId="22">#REF!</definedName>
    <definedName name="SOC10ESTERO" localSheetId="24">#REF!</definedName>
    <definedName name="SOC10ESTERO" localSheetId="3">#REF!</definedName>
    <definedName name="SOC10ESTERO" localSheetId="29">#REF!</definedName>
    <definedName name="SOC10ESTERO" localSheetId="28">#REF!</definedName>
    <definedName name="SOC10ESTERO" localSheetId="21">#REF!</definedName>
    <definedName name="SOC10ESTERO" localSheetId="5">#REF!</definedName>
    <definedName name="SOC10ESTERO" localSheetId="16">#REF!</definedName>
    <definedName name="SOC10ESTERO" localSheetId="2">#REF!</definedName>
    <definedName name="SOC10ESTERO" localSheetId="4">#REF!</definedName>
    <definedName name="SOC10ESTERO" localSheetId="26">#REF!</definedName>
    <definedName name="SOC10ESTERO" localSheetId="37">#REF!</definedName>
    <definedName name="SOC10ESTERO" localSheetId="23">#REF!</definedName>
    <definedName name="SOC10ESTERO" localSheetId="8">#REF!</definedName>
    <definedName name="SOC10ESTERO">#REF!</definedName>
    <definedName name="SOC11ESTERO" localSheetId="20">#REF!</definedName>
    <definedName name="SOC11ESTERO" localSheetId="17">#REF!</definedName>
    <definedName name="SOC11ESTERO" localSheetId="27">#REF!</definedName>
    <definedName name="SOC11ESTERO" localSheetId="19">#REF!</definedName>
    <definedName name="SOC11ESTERO" localSheetId="22">#REF!</definedName>
    <definedName name="SOC11ESTERO" localSheetId="24">#REF!</definedName>
    <definedName name="SOC11ESTERO" localSheetId="3">#REF!</definedName>
    <definedName name="SOC11ESTERO" localSheetId="29">#REF!</definedName>
    <definedName name="SOC11ESTERO" localSheetId="28">#REF!</definedName>
    <definedName name="SOC11ESTERO" localSheetId="21">#REF!</definedName>
    <definedName name="SOC11ESTERO" localSheetId="5">#REF!</definedName>
    <definedName name="SOC11ESTERO" localSheetId="16">#REF!</definedName>
    <definedName name="SOC11ESTERO" localSheetId="2">#REF!</definedName>
    <definedName name="SOC11ESTERO" localSheetId="4">#REF!</definedName>
    <definedName name="SOC11ESTERO" localSheetId="26">#REF!</definedName>
    <definedName name="SOC11ESTERO" localSheetId="37">#REF!</definedName>
    <definedName name="SOC11ESTERO" localSheetId="23">#REF!</definedName>
    <definedName name="SOC11ESTERO" localSheetId="8">#REF!</definedName>
    <definedName name="SOC11ESTERO">#REF!</definedName>
    <definedName name="SOC12ESTERO" localSheetId="20">#REF!</definedName>
    <definedName name="SOC12ESTERO" localSheetId="17">#REF!</definedName>
    <definedName name="SOC12ESTERO" localSheetId="27">#REF!</definedName>
    <definedName name="SOC12ESTERO" localSheetId="19">#REF!</definedName>
    <definedName name="SOC12ESTERO" localSheetId="22">#REF!</definedName>
    <definedName name="SOC12ESTERO" localSheetId="24">#REF!</definedName>
    <definedName name="SOC12ESTERO" localSheetId="3">#REF!</definedName>
    <definedName name="SOC12ESTERO" localSheetId="29">#REF!</definedName>
    <definedName name="SOC12ESTERO" localSheetId="28">#REF!</definedName>
    <definedName name="SOC12ESTERO" localSheetId="21">#REF!</definedName>
    <definedName name="SOC12ESTERO" localSheetId="5">#REF!</definedName>
    <definedName name="SOC12ESTERO" localSheetId="16">#REF!</definedName>
    <definedName name="SOC12ESTERO" localSheetId="2">#REF!</definedName>
    <definedName name="SOC12ESTERO" localSheetId="4">#REF!</definedName>
    <definedName name="SOC12ESTERO" localSheetId="26">#REF!</definedName>
    <definedName name="SOC12ESTERO" localSheetId="37">#REF!</definedName>
    <definedName name="SOC12ESTERO" localSheetId="23">#REF!</definedName>
    <definedName name="SOC12ESTERO" localSheetId="8">#REF!</definedName>
    <definedName name="SOC12ESTERO">#REF!</definedName>
    <definedName name="SOC1ESTERO" localSheetId="20">#REF!</definedName>
    <definedName name="SOC1ESTERO" localSheetId="17">#REF!</definedName>
    <definedName name="SOC1ESTERO" localSheetId="27">#REF!</definedName>
    <definedName name="SOC1ESTERO" localSheetId="19">#REF!</definedName>
    <definedName name="SOC1ESTERO" localSheetId="22">#REF!</definedName>
    <definedName name="SOC1ESTERO" localSheetId="24">#REF!</definedName>
    <definedName name="SOC1ESTERO" localSheetId="3">#REF!</definedName>
    <definedName name="SOC1ESTERO" localSheetId="29">#REF!</definedName>
    <definedName name="SOC1ESTERO" localSheetId="28">#REF!</definedName>
    <definedName name="SOC1ESTERO" localSheetId="21">#REF!</definedName>
    <definedName name="SOC1ESTERO" localSheetId="5">#REF!</definedName>
    <definedName name="SOC1ESTERO" localSheetId="16">#REF!</definedName>
    <definedName name="SOC1ESTERO" localSheetId="2">#REF!</definedName>
    <definedName name="SOC1ESTERO" localSheetId="4">#REF!</definedName>
    <definedName name="SOC1ESTERO" localSheetId="26">#REF!</definedName>
    <definedName name="SOC1ESTERO" localSheetId="37">#REF!</definedName>
    <definedName name="SOC1ESTERO" localSheetId="23">#REF!</definedName>
    <definedName name="SOC1ESTERO" localSheetId="8">#REF!</definedName>
    <definedName name="SOC1ESTERO">#REF!</definedName>
    <definedName name="SOC1ITALIA" localSheetId="20">#REF!</definedName>
    <definedName name="SOC1ITALIA" localSheetId="17">#REF!</definedName>
    <definedName name="SOC1ITALIA" localSheetId="27">#REF!</definedName>
    <definedName name="SOC1ITALIA" localSheetId="19">#REF!</definedName>
    <definedName name="SOC1ITALIA" localSheetId="22">#REF!</definedName>
    <definedName name="SOC1ITALIA" localSheetId="24">#REF!</definedName>
    <definedName name="SOC1ITALIA" localSheetId="3">#REF!</definedName>
    <definedName name="SOC1ITALIA" localSheetId="29">#REF!</definedName>
    <definedName name="SOC1ITALIA" localSheetId="28">#REF!</definedName>
    <definedName name="SOC1ITALIA" localSheetId="21">#REF!</definedName>
    <definedName name="SOC1ITALIA" localSheetId="5">#REF!</definedName>
    <definedName name="SOC1ITALIA" localSheetId="16">#REF!</definedName>
    <definedName name="SOC1ITALIA" localSheetId="2">#REF!</definedName>
    <definedName name="SOC1ITALIA" localSheetId="4">#REF!</definedName>
    <definedName name="SOC1ITALIA" localSheetId="26">#REF!</definedName>
    <definedName name="SOC1ITALIA" localSheetId="37">#REF!</definedName>
    <definedName name="SOC1ITALIA" localSheetId="23">#REF!</definedName>
    <definedName name="SOC1ITALIA" localSheetId="8">#REF!</definedName>
    <definedName name="SOC1ITALIA">#REF!</definedName>
    <definedName name="SOC1ITALIABREVE1" localSheetId="20">#REF!</definedName>
    <definedName name="SOC1ITALIABREVE1" localSheetId="17">#REF!</definedName>
    <definedName name="SOC1ITALIABREVE1" localSheetId="27">#REF!</definedName>
    <definedName name="SOC1ITALIABREVE1" localSheetId="19">#REF!</definedName>
    <definedName name="SOC1ITALIABREVE1" localSheetId="22">#REF!</definedName>
    <definedName name="SOC1ITALIABREVE1" localSheetId="24">#REF!</definedName>
    <definedName name="SOC1ITALIABREVE1" localSheetId="3">#REF!</definedName>
    <definedName name="SOC1ITALIABREVE1" localSheetId="29">#REF!</definedName>
    <definedName name="SOC1ITALIABREVE1" localSheetId="28">#REF!</definedName>
    <definedName name="SOC1ITALIABREVE1" localSheetId="21">#REF!</definedName>
    <definedName name="SOC1ITALIABREVE1" localSheetId="5">#REF!</definedName>
    <definedName name="SOC1ITALIABREVE1" localSheetId="16">#REF!</definedName>
    <definedName name="SOC1ITALIABREVE1" localSheetId="2">#REF!</definedName>
    <definedName name="SOC1ITALIABREVE1" localSheetId="4">#REF!</definedName>
    <definedName name="SOC1ITALIABREVE1" localSheetId="26">#REF!</definedName>
    <definedName name="SOC1ITALIABREVE1" localSheetId="37">#REF!</definedName>
    <definedName name="SOC1ITALIABREVE1" localSheetId="23">#REF!</definedName>
    <definedName name="SOC1ITALIABREVE1" localSheetId="8">#REF!</definedName>
    <definedName name="SOC1ITALIABREVE1">#REF!</definedName>
    <definedName name="SOC1ITALIABREVE2" localSheetId="20">#REF!</definedName>
    <definedName name="SOC1ITALIABREVE2" localSheetId="17">#REF!</definedName>
    <definedName name="SOC1ITALIABREVE2" localSheetId="27">#REF!</definedName>
    <definedName name="SOC1ITALIABREVE2" localSheetId="19">#REF!</definedName>
    <definedName name="SOC1ITALIABREVE2" localSheetId="22">#REF!</definedName>
    <definedName name="SOC1ITALIABREVE2" localSheetId="24">#REF!</definedName>
    <definedName name="SOC1ITALIABREVE2" localSheetId="3">#REF!</definedName>
    <definedName name="SOC1ITALIABREVE2" localSheetId="29">#REF!</definedName>
    <definedName name="SOC1ITALIABREVE2" localSheetId="28">#REF!</definedName>
    <definedName name="SOC1ITALIABREVE2" localSheetId="21">#REF!</definedName>
    <definedName name="SOC1ITALIABREVE2" localSheetId="5">#REF!</definedName>
    <definedName name="SOC1ITALIABREVE2" localSheetId="16">#REF!</definedName>
    <definedName name="SOC1ITALIABREVE2" localSheetId="2">#REF!</definedName>
    <definedName name="SOC1ITALIABREVE2" localSheetId="4">#REF!</definedName>
    <definedName name="SOC1ITALIABREVE2" localSheetId="26">#REF!</definedName>
    <definedName name="SOC1ITALIABREVE2" localSheetId="37">#REF!</definedName>
    <definedName name="SOC1ITALIABREVE2" localSheetId="23">#REF!</definedName>
    <definedName name="SOC1ITALIABREVE2" localSheetId="8">#REF!</definedName>
    <definedName name="SOC1ITALIABREVE2">#REF!</definedName>
    <definedName name="SOC1ITALIABREVE3" localSheetId="20">#REF!</definedName>
    <definedName name="SOC1ITALIABREVE3" localSheetId="17">#REF!</definedName>
    <definedName name="SOC1ITALIABREVE3" localSheetId="27">#REF!</definedName>
    <definedName name="SOC1ITALIABREVE3" localSheetId="19">#REF!</definedName>
    <definedName name="SOC1ITALIABREVE3" localSheetId="22">#REF!</definedName>
    <definedName name="SOC1ITALIABREVE3" localSheetId="24">#REF!</definedName>
    <definedName name="SOC1ITALIABREVE3" localSheetId="3">#REF!</definedName>
    <definedName name="SOC1ITALIABREVE3" localSheetId="29">#REF!</definedName>
    <definedName name="SOC1ITALIABREVE3" localSheetId="28">#REF!</definedName>
    <definedName name="SOC1ITALIABREVE3" localSheetId="21">#REF!</definedName>
    <definedName name="SOC1ITALIABREVE3" localSheetId="5">#REF!</definedName>
    <definedName name="SOC1ITALIABREVE3" localSheetId="16">#REF!</definedName>
    <definedName name="SOC1ITALIABREVE3" localSheetId="2">#REF!</definedName>
    <definedName name="SOC1ITALIABREVE3" localSheetId="4">#REF!</definedName>
    <definedName name="SOC1ITALIABREVE3" localSheetId="26">#REF!</definedName>
    <definedName name="SOC1ITALIABREVE3" localSheetId="37">#REF!</definedName>
    <definedName name="SOC1ITALIABREVE3" localSheetId="23">#REF!</definedName>
    <definedName name="SOC1ITALIABREVE3" localSheetId="8">#REF!</definedName>
    <definedName name="SOC1ITALIABREVE3">#REF!</definedName>
    <definedName name="SOC2ESTERO" localSheetId="20">#REF!</definedName>
    <definedName name="SOC2ESTERO" localSheetId="17">#REF!</definedName>
    <definedName name="SOC2ESTERO" localSheetId="27">#REF!</definedName>
    <definedName name="SOC2ESTERO" localSheetId="19">#REF!</definedName>
    <definedName name="SOC2ESTERO" localSheetId="22">#REF!</definedName>
    <definedName name="SOC2ESTERO" localSheetId="24">#REF!</definedName>
    <definedName name="SOC2ESTERO" localSheetId="3">#REF!</definedName>
    <definedName name="SOC2ESTERO" localSheetId="29">#REF!</definedName>
    <definedName name="SOC2ESTERO" localSheetId="28">#REF!</definedName>
    <definedName name="SOC2ESTERO" localSheetId="21">#REF!</definedName>
    <definedName name="SOC2ESTERO" localSheetId="5">#REF!</definedName>
    <definedName name="SOC2ESTERO" localSheetId="16">#REF!</definedName>
    <definedName name="SOC2ESTERO" localSheetId="2">#REF!</definedName>
    <definedName name="SOC2ESTERO" localSheetId="4">#REF!</definedName>
    <definedName name="SOC2ESTERO" localSheetId="26">#REF!</definedName>
    <definedName name="SOC2ESTERO" localSheetId="37">#REF!</definedName>
    <definedName name="SOC2ESTERO" localSheetId="23">#REF!</definedName>
    <definedName name="SOC2ESTERO" localSheetId="8">#REF!</definedName>
    <definedName name="SOC2ESTERO">#REF!</definedName>
    <definedName name="SOC2ITALIA" localSheetId="20">#REF!</definedName>
    <definedName name="SOC2ITALIA" localSheetId="17">#REF!</definedName>
    <definedName name="SOC2ITALIA" localSheetId="27">#REF!</definedName>
    <definedName name="SOC2ITALIA" localSheetId="19">#REF!</definedName>
    <definedName name="SOC2ITALIA" localSheetId="22">#REF!</definedName>
    <definedName name="SOC2ITALIA" localSheetId="24">#REF!</definedName>
    <definedName name="SOC2ITALIA" localSheetId="3">#REF!</definedName>
    <definedName name="SOC2ITALIA" localSheetId="29">#REF!</definedName>
    <definedName name="SOC2ITALIA" localSheetId="28">#REF!</definedName>
    <definedName name="SOC2ITALIA" localSheetId="21">#REF!</definedName>
    <definedName name="SOC2ITALIA" localSheetId="5">#REF!</definedName>
    <definedName name="SOC2ITALIA" localSheetId="16">#REF!</definedName>
    <definedName name="SOC2ITALIA" localSheetId="2">#REF!</definedName>
    <definedName name="SOC2ITALIA" localSheetId="4">#REF!</definedName>
    <definedName name="SOC2ITALIA" localSheetId="26">#REF!</definedName>
    <definedName name="SOC2ITALIA" localSheetId="37">#REF!</definedName>
    <definedName name="SOC2ITALIA" localSheetId="23">#REF!</definedName>
    <definedName name="SOC2ITALIA" localSheetId="8">#REF!</definedName>
    <definedName name="SOC2ITALIA">#REF!</definedName>
    <definedName name="SOC2ITALIABREVE1" localSheetId="20">#REF!</definedName>
    <definedName name="SOC2ITALIABREVE1" localSheetId="17">#REF!</definedName>
    <definedName name="SOC2ITALIABREVE1" localSheetId="27">#REF!</definedName>
    <definedName name="SOC2ITALIABREVE1" localSheetId="19">#REF!</definedName>
    <definedName name="SOC2ITALIABREVE1" localSheetId="22">#REF!</definedName>
    <definedName name="SOC2ITALIABREVE1" localSheetId="24">#REF!</definedName>
    <definedName name="SOC2ITALIABREVE1" localSheetId="3">#REF!</definedName>
    <definedName name="SOC2ITALIABREVE1" localSheetId="29">#REF!</definedName>
    <definedName name="SOC2ITALIABREVE1" localSheetId="28">#REF!</definedName>
    <definedName name="SOC2ITALIABREVE1" localSheetId="21">#REF!</definedName>
    <definedName name="SOC2ITALIABREVE1" localSheetId="5">#REF!</definedName>
    <definedName name="SOC2ITALIABREVE1" localSheetId="16">#REF!</definedName>
    <definedName name="SOC2ITALIABREVE1" localSheetId="2">#REF!</definedName>
    <definedName name="SOC2ITALIABREVE1" localSheetId="4">#REF!</definedName>
    <definedName name="SOC2ITALIABREVE1" localSheetId="26">#REF!</definedName>
    <definedName name="SOC2ITALIABREVE1" localSheetId="37">#REF!</definedName>
    <definedName name="SOC2ITALIABREVE1" localSheetId="23">#REF!</definedName>
    <definedName name="SOC2ITALIABREVE1" localSheetId="8">#REF!</definedName>
    <definedName name="SOC2ITALIABREVE1">#REF!</definedName>
    <definedName name="SOC2ITALIABREVE2" localSheetId="20">#REF!</definedName>
    <definedName name="SOC2ITALIABREVE2" localSheetId="17">#REF!</definedName>
    <definedName name="SOC2ITALIABREVE2" localSheetId="27">#REF!</definedName>
    <definedName name="SOC2ITALIABREVE2" localSheetId="19">#REF!</definedName>
    <definedName name="SOC2ITALIABREVE2" localSheetId="22">#REF!</definedName>
    <definedName name="SOC2ITALIABREVE2" localSheetId="24">#REF!</definedName>
    <definedName name="SOC2ITALIABREVE2" localSheetId="3">#REF!</definedName>
    <definedName name="SOC2ITALIABREVE2" localSheetId="29">#REF!</definedName>
    <definedName name="SOC2ITALIABREVE2" localSheetId="28">#REF!</definedName>
    <definedName name="SOC2ITALIABREVE2" localSheetId="21">#REF!</definedName>
    <definedName name="SOC2ITALIABREVE2" localSheetId="5">#REF!</definedName>
    <definedName name="SOC2ITALIABREVE2" localSheetId="16">#REF!</definedName>
    <definedName name="SOC2ITALIABREVE2" localSheetId="2">#REF!</definedName>
    <definedName name="SOC2ITALIABREVE2" localSheetId="4">#REF!</definedName>
    <definedName name="SOC2ITALIABREVE2" localSheetId="26">#REF!</definedName>
    <definedName name="SOC2ITALIABREVE2" localSheetId="37">#REF!</definedName>
    <definedName name="SOC2ITALIABREVE2" localSheetId="23">#REF!</definedName>
    <definedName name="SOC2ITALIABREVE2" localSheetId="8">#REF!</definedName>
    <definedName name="SOC2ITALIABREVE2">#REF!</definedName>
    <definedName name="SOC2ITALIABREVE3" localSheetId="20">#REF!</definedName>
    <definedName name="SOC2ITALIABREVE3" localSheetId="17">#REF!</definedName>
    <definedName name="SOC2ITALIABREVE3" localSheetId="27">#REF!</definedName>
    <definedName name="SOC2ITALIABREVE3" localSheetId="19">#REF!</definedName>
    <definedName name="SOC2ITALIABREVE3" localSheetId="22">#REF!</definedName>
    <definedName name="SOC2ITALIABREVE3" localSheetId="24">#REF!</definedName>
    <definedName name="SOC2ITALIABREVE3" localSheetId="3">#REF!</definedName>
    <definedName name="SOC2ITALIABREVE3" localSheetId="29">#REF!</definedName>
    <definedName name="SOC2ITALIABREVE3" localSheetId="28">#REF!</definedName>
    <definedName name="SOC2ITALIABREVE3" localSheetId="21">#REF!</definedName>
    <definedName name="SOC2ITALIABREVE3" localSheetId="5">#REF!</definedName>
    <definedName name="SOC2ITALIABREVE3" localSheetId="16">#REF!</definedName>
    <definedName name="SOC2ITALIABREVE3" localSheetId="2">#REF!</definedName>
    <definedName name="SOC2ITALIABREVE3" localSheetId="4">#REF!</definedName>
    <definedName name="SOC2ITALIABREVE3" localSheetId="26">#REF!</definedName>
    <definedName name="SOC2ITALIABREVE3" localSheetId="37">#REF!</definedName>
    <definedName name="SOC2ITALIABREVE3" localSheetId="23">#REF!</definedName>
    <definedName name="SOC2ITALIABREVE3" localSheetId="8">#REF!</definedName>
    <definedName name="SOC2ITALIABREVE3">#REF!</definedName>
    <definedName name="SOC3ESTERO" localSheetId="20">#REF!</definedName>
    <definedName name="SOC3ESTERO" localSheetId="17">#REF!</definedName>
    <definedName name="SOC3ESTERO" localSheetId="27">#REF!</definedName>
    <definedName name="SOC3ESTERO" localSheetId="19">#REF!</definedName>
    <definedName name="SOC3ESTERO" localSheetId="22">#REF!</definedName>
    <definedName name="SOC3ESTERO" localSheetId="24">#REF!</definedName>
    <definedName name="SOC3ESTERO" localSheetId="3">#REF!</definedName>
    <definedName name="SOC3ESTERO" localSheetId="29">#REF!</definedName>
    <definedName name="SOC3ESTERO" localSheetId="28">#REF!</definedName>
    <definedName name="SOC3ESTERO" localSheetId="21">#REF!</definedName>
    <definedName name="SOC3ESTERO" localSheetId="5">#REF!</definedName>
    <definedName name="SOC3ESTERO" localSheetId="16">#REF!</definedName>
    <definedName name="SOC3ESTERO" localSheetId="2">#REF!</definedName>
    <definedName name="SOC3ESTERO" localSheetId="4">#REF!</definedName>
    <definedName name="SOC3ESTERO" localSheetId="26">#REF!</definedName>
    <definedName name="SOC3ESTERO" localSheetId="37">#REF!</definedName>
    <definedName name="SOC3ESTERO" localSheetId="23">#REF!</definedName>
    <definedName name="SOC3ESTERO" localSheetId="8">#REF!</definedName>
    <definedName name="SOC3ESTERO">#REF!</definedName>
    <definedName name="SOC3ITALIA" localSheetId="20">#REF!</definedName>
    <definedName name="SOC3ITALIA" localSheetId="17">#REF!</definedName>
    <definedName name="SOC3ITALIA" localSheetId="27">#REF!</definedName>
    <definedName name="SOC3ITALIA" localSheetId="19">#REF!</definedName>
    <definedName name="SOC3ITALIA" localSheetId="22">#REF!</definedName>
    <definedName name="SOC3ITALIA" localSheetId="24">#REF!</definedName>
    <definedName name="SOC3ITALIA" localSheetId="3">#REF!</definedName>
    <definedName name="SOC3ITALIA" localSheetId="29">#REF!</definedName>
    <definedName name="SOC3ITALIA" localSheetId="28">#REF!</definedName>
    <definedName name="SOC3ITALIA" localSheetId="21">#REF!</definedName>
    <definedName name="SOC3ITALIA" localSheetId="5">#REF!</definedName>
    <definedName name="SOC3ITALIA" localSheetId="16">#REF!</definedName>
    <definedName name="SOC3ITALIA" localSheetId="2">#REF!</definedName>
    <definedName name="SOC3ITALIA" localSheetId="4">#REF!</definedName>
    <definedName name="SOC3ITALIA" localSheetId="26">#REF!</definedName>
    <definedName name="SOC3ITALIA" localSheetId="37">#REF!</definedName>
    <definedName name="SOC3ITALIA" localSheetId="23">#REF!</definedName>
    <definedName name="SOC3ITALIA" localSheetId="8">#REF!</definedName>
    <definedName name="SOC3ITALIA">#REF!</definedName>
    <definedName name="SOC3ITALIABREVE1" localSheetId="20">#REF!</definedName>
    <definedName name="SOC3ITALIABREVE1" localSheetId="17">#REF!</definedName>
    <definedName name="SOC3ITALIABREVE1" localSheetId="27">#REF!</definedName>
    <definedName name="SOC3ITALIABREVE1" localSheetId="19">#REF!</definedName>
    <definedName name="SOC3ITALIABREVE1" localSheetId="22">#REF!</definedName>
    <definedName name="SOC3ITALIABREVE1" localSheetId="24">#REF!</definedName>
    <definedName name="SOC3ITALIABREVE1" localSheetId="3">#REF!</definedName>
    <definedName name="SOC3ITALIABREVE1" localSheetId="29">#REF!</definedName>
    <definedName name="SOC3ITALIABREVE1" localSheetId="28">#REF!</definedName>
    <definedName name="SOC3ITALIABREVE1" localSheetId="21">#REF!</definedName>
    <definedName name="SOC3ITALIABREVE1" localSheetId="5">#REF!</definedName>
    <definedName name="SOC3ITALIABREVE1" localSheetId="16">#REF!</definedName>
    <definedName name="SOC3ITALIABREVE1" localSheetId="2">#REF!</definedName>
    <definedName name="SOC3ITALIABREVE1" localSheetId="4">#REF!</definedName>
    <definedName name="SOC3ITALIABREVE1" localSheetId="26">#REF!</definedName>
    <definedName name="SOC3ITALIABREVE1" localSheetId="37">#REF!</definedName>
    <definedName name="SOC3ITALIABREVE1" localSheetId="23">#REF!</definedName>
    <definedName name="SOC3ITALIABREVE1" localSheetId="8">#REF!</definedName>
    <definedName name="SOC3ITALIABREVE1">#REF!</definedName>
    <definedName name="SOC3ITALIABREVE2" localSheetId="20">#REF!</definedName>
    <definedName name="SOC3ITALIABREVE2" localSheetId="17">#REF!</definedName>
    <definedName name="SOC3ITALIABREVE2" localSheetId="27">#REF!</definedName>
    <definedName name="SOC3ITALIABREVE2" localSheetId="19">#REF!</definedName>
    <definedName name="SOC3ITALIABREVE2" localSheetId="22">#REF!</definedName>
    <definedName name="SOC3ITALIABREVE2" localSheetId="24">#REF!</definedName>
    <definedName name="SOC3ITALIABREVE2" localSheetId="3">#REF!</definedName>
    <definedName name="SOC3ITALIABREVE2" localSheetId="29">#REF!</definedName>
    <definedName name="SOC3ITALIABREVE2" localSheetId="28">#REF!</definedName>
    <definedName name="SOC3ITALIABREVE2" localSheetId="21">#REF!</definedName>
    <definedName name="SOC3ITALIABREVE2" localSheetId="5">#REF!</definedName>
    <definedName name="SOC3ITALIABREVE2" localSheetId="16">#REF!</definedName>
    <definedName name="SOC3ITALIABREVE2" localSheetId="2">#REF!</definedName>
    <definedName name="SOC3ITALIABREVE2" localSheetId="4">#REF!</definedName>
    <definedName name="SOC3ITALIABREVE2" localSheetId="26">#REF!</definedName>
    <definedName name="SOC3ITALIABREVE2" localSheetId="37">#REF!</definedName>
    <definedName name="SOC3ITALIABREVE2" localSheetId="23">#REF!</definedName>
    <definedName name="SOC3ITALIABREVE2" localSheetId="8">#REF!</definedName>
    <definedName name="SOC3ITALIABREVE2">#REF!</definedName>
    <definedName name="SOC3ITALIABREVE3" localSheetId="20">#REF!</definedName>
    <definedName name="SOC3ITALIABREVE3" localSheetId="17">#REF!</definedName>
    <definedName name="SOC3ITALIABREVE3" localSheetId="27">#REF!</definedName>
    <definedName name="SOC3ITALIABREVE3" localSheetId="19">#REF!</definedName>
    <definedName name="SOC3ITALIABREVE3" localSheetId="22">#REF!</definedName>
    <definedName name="SOC3ITALIABREVE3" localSheetId="24">#REF!</definedName>
    <definedName name="SOC3ITALIABREVE3" localSheetId="3">#REF!</definedName>
    <definedName name="SOC3ITALIABREVE3" localSheetId="29">#REF!</definedName>
    <definedName name="SOC3ITALIABREVE3" localSheetId="28">#REF!</definedName>
    <definedName name="SOC3ITALIABREVE3" localSheetId="21">#REF!</definedName>
    <definedName name="SOC3ITALIABREVE3" localSheetId="5">#REF!</definedName>
    <definedName name="SOC3ITALIABREVE3" localSheetId="16">#REF!</definedName>
    <definedName name="SOC3ITALIABREVE3" localSheetId="2">#REF!</definedName>
    <definedName name="SOC3ITALIABREVE3" localSheetId="4">#REF!</definedName>
    <definedName name="SOC3ITALIABREVE3" localSheetId="26">#REF!</definedName>
    <definedName name="SOC3ITALIABREVE3" localSheetId="37">#REF!</definedName>
    <definedName name="SOC3ITALIABREVE3" localSheetId="23">#REF!</definedName>
    <definedName name="SOC3ITALIABREVE3" localSheetId="8">#REF!</definedName>
    <definedName name="SOC3ITALIABREVE3">#REF!</definedName>
    <definedName name="SOC4ESTERO" localSheetId="20">#REF!</definedName>
    <definedName name="SOC4ESTERO" localSheetId="17">#REF!</definedName>
    <definedName name="SOC4ESTERO" localSheetId="27">#REF!</definedName>
    <definedName name="SOC4ESTERO" localSheetId="19">#REF!</definedName>
    <definedName name="SOC4ESTERO" localSheetId="22">#REF!</definedName>
    <definedName name="SOC4ESTERO" localSheetId="24">#REF!</definedName>
    <definedName name="SOC4ESTERO" localSheetId="3">#REF!</definedName>
    <definedName name="SOC4ESTERO" localSheetId="29">#REF!</definedName>
    <definedName name="SOC4ESTERO" localSheetId="28">#REF!</definedName>
    <definedName name="SOC4ESTERO" localSheetId="21">#REF!</definedName>
    <definedName name="SOC4ESTERO" localSheetId="5">#REF!</definedName>
    <definedName name="SOC4ESTERO" localSheetId="16">#REF!</definedName>
    <definedName name="SOC4ESTERO" localSheetId="2">#REF!</definedName>
    <definedName name="SOC4ESTERO" localSheetId="4">#REF!</definedName>
    <definedName name="SOC4ESTERO" localSheetId="26">#REF!</definedName>
    <definedName name="SOC4ESTERO" localSheetId="37">#REF!</definedName>
    <definedName name="SOC4ESTERO" localSheetId="23">#REF!</definedName>
    <definedName name="SOC4ESTERO" localSheetId="8">#REF!</definedName>
    <definedName name="SOC4ESTERO">#REF!</definedName>
    <definedName name="SOC4ITALIA" localSheetId="20">#REF!</definedName>
    <definedName name="SOC4ITALIA" localSheetId="17">#REF!</definedName>
    <definedName name="SOC4ITALIA" localSheetId="27">#REF!</definedName>
    <definedName name="SOC4ITALIA" localSheetId="19">#REF!</definedName>
    <definedName name="SOC4ITALIA" localSheetId="22">#REF!</definedName>
    <definedName name="SOC4ITALIA" localSheetId="24">#REF!</definedName>
    <definedName name="SOC4ITALIA" localSheetId="3">#REF!</definedName>
    <definedName name="SOC4ITALIA" localSheetId="29">#REF!</definedName>
    <definedName name="SOC4ITALIA" localSheetId="28">#REF!</definedName>
    <definedName name="SOC4ITALIA" localSheetId="21">#REF!</definedName>
    <definedName name="SOC4ITALIA" localSheetId="5">#REF!</definedName>
    <definedName name="SOC4ITALIA" localSheetId="16">#REF!</definedName>
    <definedName name="SOC4ITALIA" localSheetId="2">#REF!</definedName>
    <definedName name="SOC4ITALIA" localSheetId="4">#REF!</definedName>
    <definedName name="SOC4ITALIA" localSheetId="26">#REF!</definedName>
    <definedName name="SOC4ITALIA" localSheetId="37">#REF!</definedName>
    <definedName name="SOC4ITALIA" localSheetId="23">#REF!</definedName>
    <definedName name="SOC4ITALIA" localSheetId="8">#REF!</definedName>
    <definedName name="SOC4ITALIA">#REF!</definedName>
    <definedName name="SOC4ITALIABREVE1" localSheetId="20">#REF!</definedName>
    <definedName name="SOC4ITALIABREVE1" localSheetId="17">#REF!</definedName>
    <definedName name="SOC4ITALIABREVE1" localSheetId="27">#REF!</definedName>
    <definedName name="SOC4ITALIABREVE1" localSheetId="19">#REF!</definedName>
    <definedName name="SOC4ITALIABREVE1" localSheetId="22">#REF!</definedName>
    <definedName name="SOC4ITALIABREVE1" localSheetId="24">#REF!</definedName>
    <definedName name="SOC4ITALIABREVE1" localSheetId="3">#REF!</definedName>
    <definedName name="SOC4ITALIABREVE1" localSheetId="29">#REF!</definedName>
    <definedName name="SOC4ITALIABREVE1" localSheetId="28">#REF!</definedName>
    <definedName name="SOC4ITALIABREVE1" localSheetId="21">#REF!</definedName>
    <definedName name="SOC4ITALIABREVE1" localSheetId="5">#REF!</definedName>
    <definedName name="SOC4ITALIABREVE1" localSheetId="16">#REF!</definedName>
    <definedName name="SOC4ITALIABREVE1" localSheetId="2">#REF!</definedName>
    <definedName name="SOC4ITALIABREVE1" localSheetId="4">#REF!</definedName>
    <definedName name="SOC4ITALIABREVE1" localSheetId="26">#REF!</definedName>
    <definedName name="SOC4ITALIABREVE1" localSheetId="37">#REF!</definedName>
    <definedName name="SOC4ITALIABREVE1" localSheetId="23">#REF!</definedName>
    <definedName name="SOC4ITALIABREVE1" localSheetId="8">#REF!</definedName>
    <definedName name="SOC4ITALIABREVE1">#REF!</definedName>
    <definedName name="SOC4ITALIABREVE2" localSheetId="20">#REF!</definedName>
    <definedName name="SOC4ITALIABREVE2" localSheetId="17">#REF!</definedName>
    <definedName name="SOC4ITALIABREVE2" localSheetId="27">#REF!</definedName>
    <definedName name="SOC4ITALIABREVE2" localSheetId="19">#REF!</definedName>
    <definedName name="SOC4ITALIABREVE2" localSheetId="22">#REF!</definedName>
    <definedName name="SOC4ITALIABREVE2" localSheetId="24">#REF!</definedName>
    <definedName name="SOC4ITALIABREVE2" localSheetId="3">#REF!</definedName>
    <definedName name="SOC4ITALIABREVE2" localSheetId="29">#REF!</definedName>
    <definedName name="SOC4ITALIABREVE2" localSheetId="28">#REF!</definedName>
    <definedName name="SOC4ITALIABREVE2" localSheetId="21">#REF!</definedName>
    <definedName name="SOC4ITALIABREVE2" localSheetId="5">#REF!</definedName>
    <definedName name="SOC4ITALIABREVE2" localSheetId="16">#REF!</definedName>
    <definedName name="SOC4ITALIABREVE2" localSheetId="2">#REF!</definedName>
    <definedName name="SOC4ITALIABREVE2" localSheetId="4">#REF!</definedName>
    <definedName name="SOC4ITALIABREVE2" localSheetId="26">#REF!</definedName>
    <definedName name="SOC4ITALIABREVE2" localSheetId="37">#REF!</definedName>
    <definedName name="SOC4ITALIABREVE2" localSheetId="23">#REF!</definedName>
    <definedName name="SOC4ITALIABREVE2" localSheetId="8">#REF!</definedName>
    <definedName name="SOC4ITALIABREVE2">#REF!</definedName>
    <definedName name="SOC4ITALIABREVE3" localSheetId="20">#REF!</definedName>
    <definedName name="SOC4ITALIABREVE3" localSheetId="17">#REF!</definedName>
    <definedName name="SOC4ITALIABREVE3" localSheetId="27">#REF!</definedName>
    <definedName name="SOC4ITALIABREVE3" localSheetId="19">#REF!</definedName>
    <definedName name="SOC4ITALIABREVE3" localSheetId="22">#REF!</definedName>
    <definedName name="SOC4ITALIABREVE3" localSheetId="24">#REF!</definedName>
    <definedName name="SOC4ITALIABREVE3" localSheetId="3">#REF!</definedName>
    <definedName name="SOC4ITALIABREVE3" localSheetId="29">#REF!</definedName>
    <definedName name="SOC4ITALIABREVE3" localSheetId="28">#REF!</definedName>
    <definedName name="SOC4ITALIABREVE3" localSheetId="21">#REF!</definedName>
    <definedName name="SOC4ITALIABREVE3" localSheetId="5">#REF!</definedName>
    <definedName name="SOC4ITALIABREVE3" localSheetId="16">#REF!</definedName>
    <definedName name="SOC4ITALIABREVE3" localSheetId="2">#REF!</definedName>
    <definedName name="SOC4ITALIABREVE3" localSheetId="4">#REF!</definedName>
    <definedName name="SOC4ITALIABREVE3" localSheetId="26">#REF!</definedName>
    <definedName name="SOC4ITALIABREVE3" localSheetId="37">#REF!</definedName>
    <definedName name="SOC4ITALIABREVE3" localSheetId="23">#REF!</definedName>
    <definedName name="SOC4ITALIABREVE3" localSheetId="8">#REF!</definedName>
    <definedName name="SOC4ITALIABREVE3">#REF!</definedName>
    <definedName name="SOC5ESTERO" localSheetId="20">#REF!</definedName>
    <definedName name="SOC5ESTERO" localSheetId="17">#REF!</definedName>
    <definedName name="SOC5ESTERO" localSheetId="27">#REF!</definedName>
    <definedName name="SOC5ESTERO" localSheetId="19">#REF!</definedName>
    <definedName name="SOC5ESTERO" localSheetId="22">#REF!</definedName>
    <definedName name="SOC5ESTERO" localSheetId="24">#REF!</definedName>
    <definedName name="SOC5ESTERO" localSheetId="3">#REF!</definedName>
    <definedName name="SOC5ESTERO" localSheetId="29">#REF!</definedName>
    <definedName name="SOC5ESTERO" localSheetId="28">#REF!</definedName>
    <definedName name="SOC5ESTERO" localSheetId="21">#REF!</definedName>
    <definedName name="SOC5ESTERO" localSheetId="5">#REF!</definedName>
    <definedName name="SOC5ESTERO" localSheetId="16">#REF!</definedName>
    <definedName name="SOC5ESTERO" localSheetId="2">#REF!</definedName>
    <definedName name="SOC5ESTERO" localSheetId="4">#REF!</definedName>
    <definedName name="SOC5ESTERO" localSheetId="26">#REF!</definedName>
    <definedName name="SOC5ESTERO" localSheetId="37">#REF!</definedName>
    <definedName name="SOC5ESTERO" localSheetId="23">#REF!</definedName>
    <definedName name="SOC5ESTERO" localSheetId="8">#REF!</definedName>
    <definedName name="SOC5ESTERO">#REF!</definedName>
    <definedName name="SOC5ITALIA" localSheetId="20">#REF!</definedName>
    <definedName name="SOC5ITALIA" localSheetId="17">#REF!</definedName>
    <definedName name="SOC5ITALIA" localSheetId="27">#REF!</definedName>
    <definedName name="SOC5ITALIA" localSheetId="19">#REF!</definedName>
    <definedName name="SOC5ITALIA" localSheetId="22">#REF!</definedName>
    <definedName name="SOC5ITALIA" localSheetId="24">#REF!</definedName>
    <definedName name="SOC5ITALIA" localSheetId="3">#REF!</definedName>
    <definedName name="SOC5ITALIA" localSheetId="29">#REF!</definedName>
    <definedName name="SOC5ITALIA" localSheetId="28">#REF!</definedName>
    <definedName name="SOC5ITALIA" localSheetId="21">#REF!</definedName>
    <definedName name="SOC5ITALIA" localSheetId="5">#REF!</definedName>
    <definedName name="SOC5ITALIA" localSheetId="16">#REF!</definedName>
    <definedName name="SOC5ITALIA" localSheetId="2">#REF!</definedName>
    <definedName name="SOC5ITALIA" localSheetId="4">#REF!</definedName>
    <definedName name="SOC5ITALIA" localSheetId="26">#REF!</definedName>
    <definedName name="SOC5ITALIA" localSheetId="37">#REF!</definedName>
    <definedName name="SOC5ITALIA" localSheetId="23">#REF!</definedName>
    <definedName name="SOC5ITALIA" localSheetId="8">#REF!</definedName>
    <definedName name="SOC5ITALIA">#REF!</definedName>
    <definedName name="SOC5ITALIABREVE1" localSheetId="20">#REF!</definedName>
    <definedName name="SOC5ITALIABREVE1" localSheetId="17">#REF!</definedName>
    <definedName name="SOC5ITALIABREVE1" localSheetId="27">#REF!</definedName>
    <definedName name="SOC5ITALIABREVE1" localSheetId="19">#REF!</definedName>
    <definedName name="SOC5ITALIABREVE1" localSheetId="22">#REF!</definedName>
    <definedName name="SOC5ITALIABREVE1" localSheetId="24">#REF!</definedName>
    <definedName name="SOC5ITALIABREVE1" localSheetId="3">#REF!</definedName>
    <definedName name="SOC5ITALIABREVE1" localSheetId="29">#REF!</definedName>
    <definedName name="SOC5ITALIABREVE1" localSheetId="28">#REF!</definedName>
    <definedName name="SOC5ITALIABREVE1" localSheetId="21">#REF!</definedName>
    <definedName name="SOC5ITALIABREVE1" localSheetId="5">#REF!</definedName>
    <definedName name="SOC5ITALIABREVE1" localSheetId="16">#REF!</definedName>
    <definedName name="SOC5ITALIABREVE1" localSheetId="2">#REF!</definedName>
    <definedName name="SOC5ITALIABREVE1" localSheetId="4">#REF!</definedName>
    <definedName name="SOC5ITALIABREVE1" localSheetId="26">#REF!</definedName>
    <definedName name="SOC5ITALIABREVE1" localSheetId="37">#REF!</definedName>
    <definedName name="SOC5ITALIABREVE1" localSheetId="23">#REF!</definedName>
    <definedName name="SOC5ITALIABREVE1" localSheetId="8">#REF!</definedName>
    <definedName name="SOC5ITALIABREVE1">#REF!</definedName>
    <definedName name="SOC5ITALIABREVE2" localSheetId="20">#REF!</definedName>
    <definedName name="SOC5ITALIABREVE2" localSheetId="17">#REF!</definedName>
    <definedName name="SOC5ITALIABREVE2" localSheetId="27">#REF!</definedName>
    <definedName name="SOC5ITALIABREVE2" localSheetId="19">#REF!</definedName>
    <definedName name="SOC5ITALIABREVE2" localSheetId="22">#REF!</definedName>
    <definedName name="SOC5ITALIABREVE2" localSheetId="24">#REF!</definedName>
    <definedName name="SOC5ITALIABREVE2" localSheetId="3">#REF!</definedName>
    <definedName name="SOC5ITALIABREVE2" localSheetId="29">#REF!</definedName>
    <definedName name="SOC5ITALIABREVE2" localSheetId="28">#REF!</definedName>
    <definedName name="SOC5ITALIABREVE2" localSheetId="21">#REF!</definedName>
    <definedName name="SOC5ITALIABREVE2" localSheetId="5">#REF!</definedName>
    <definedName name="SOC5ITALIABREVE2" localSheetId="16">#REF!</definedName>
    <definedName name="SOC5ITALIABREVE2" localSheetId="2">#REF!</definedName>
    <definedName name="SOC5ITALIABREVE2" localSheetId="4">#REF!</definedName>
    <definedName name="SOC5ITALIABREVE2" localSheetId="26">#REF!</definedName>
    <definedName name="SOC5ITALIABREVE2" localSheetId="37">#REF!</definedName>
    <definedName name="SOC5ITALIABREVE2" localSheetId="23">#REF!</definedName>
    <definedName name="SOC5ITALIABREVE2" localSheetId="8">#REF!</definedName>
    <definedName name="SOC5ITALIABREVE2">#REF!</definedName>
    <definedName name="SOC5ITALIABREVE3" localSheetId="20">#REF!</definedName>
    <definedName name="SOC5ITALIABREVE3" localSheetId="17">#REF!</definedName>
    <definedName name="SOC5ITALIABREVE3" localSheetId="27">#REF!</definedName>
    <definedName name="SOC5ITALIABREVE3" localSheetId="19">#REF!</definedName>
    <definedName name="SOC5ITALIABREVE3" localSheetId="22">#REF!</definedName>
    <definedName name="SOC5ITALIABREVE3" localSheetId="24">#REF!</definedName>
    <definedName name="SOC5ITALIABREVE3" localSheetId="3">#REF!</definedName>
    <definedName name="SOC5ITALIABREVE3" localSheetId="29">#REF!</definedName>
    <definedName name="SOC5ITALIABREVE3" localSheetId="28">#REF!</definedName>
    <definedName name="SOC5ITALIABREVE3" localSheetId="21">#REF!</definedName>
    <definedName name="SOC5ITALIABREVE3" localSheetId="5">#REF!</definedName>
    <definedName name="SOC5ITALIABREVE3" localSheetId="16">#REF!</definedName>
    <definedName name="SOC5ITALIABREVE3" localSheetId="2">#REF!</definedName>
    <definedName name="SOC5ITALIABREVE3" localSheetId="4">#REF!</definedName>
    <definedName name="SOC5ITALIABREVE3" localSheetId="26">#REF!</definedName>
    <definedName name="SOC5ITALIABREVE3" localSheetId="37">#REF!</definedName>
    <definedName name="SOC5ITALIABREVE3" localSheetId="23">#REF!</definedName>
    <definedName name="SOC5ITALIABREVE3" localSheetId="8">#REF!</definedName>
    <definedName name="SOC5ITALIABREVE3">#REF!</definedName>
    <definedName name="SOC6ESTERO" localSheetId="20">#REF!</definedName>
    <definedName name="SOC6ESTERO" localSheetId="17">#REF!</definedName>
    <definedName name="SOC6ESTERO" localSheetId="27">#REF!</definedName>
    <definedName name="SOC6ESTERO" localSheetId="19">#REF!</definedName>
    <definedName name="SOC6ESTERO" localSheetId="22">#REF!</definedName>
    <definedName name="SOC6ESTERO" localSheetId="24">#REF!</definedName>
    <definedName name="SOC6ESTERO" localSheetId="3">#REF!</definedName>
    <definedName name="SOC6ESTERO" localSheetId="29">#REF!</definedName>
    <definedName name="SOC6ESTERO" localSheetId="28">#REF!</definedName>
    <definedName name="SOC6ESTERO" localSheetId="21">#REF!</definedName>
    <definedName name="SOC6ESTERO" localSheetId="5">#REF!</definedName>
    <definedName name="SOC6ESTERO" localSheetId="16">#REF!</definedName>
    <definedName name="SOC6ESTERO" localSheetId="2">#REF!</definedName>
    <definedName name="SOC6ESTERO" localSheetId="4">#REF!</definedName>
    <definedName name="SOC6ESTERO" localSheetId="26">#REF!</definedName>
    <definedName name="SOC6ESTERO" localSheetId="37">#REF!</definedName>
    <definedName name="SOC6ESTERO" localSheetId="23">#REF!</definedName>
    <definedName name="SOC6ESTERO" localSheetId="8">#REF!</definedName>
    <definedName name="SOC6ESTERO">#REF!</definedName>
    <definedName name="SOC6ITALIA" localSheetId="20">#REF!</definedName>
    <definedName name="SOC6ITALIA" localSheetId="17">#REF!</definedName>
    <definedName name="SOC6ITALIA" localSheetId="27">#REF!</definedName>
    <definedName name="SOC6ITALIA" localSheetId="19">#REF!</definedName>
    <definedName name="SOC6ITALIA" localSheetId="22">#REF!</definedName>
    <definedName name="SOC6ITALIA" localSheetId="24">#REF!</definedName>
    <definedName name="SOC6ITALIA" localSheetId="3">#REF!</definedName>
    <definedName name="SOC6ITALIA" localSheetId="29">#REF!</definedName>
    <definedName name="SOC6ITALIA" localSheetId="28">#REF!</definedName>
    <definedName name="SOC6ITALIA" localSheetId="21">#REF!</definedName>
    <definedName name="SOC6ITALIA" localSheetId="5">#REF!</definedName>
    <definedName name="SOC6ITALIA" localSheetId="16">#REF!</definedName>
    <definedName name="SOC6ITALIA" localSheetId="2">#REF!</definedName>
    <definedName name="SOC6ITALIA" localSheetId="4">#REF!</definedName>
    <definedName name="SOC6ITALIA" localSheetId="26">#REF!</definedName>
    <definedName name="SOC6ITALIA" localSheetId="37">#REF!</definedName>
    <definedName name="SOC6ITALIA" localSheetId="23">#REF!</definedName>
    <definedName name="SOC6ITALIA" localSheetId="8">#REF!</definedName>
    <definedName name="SOC6ITALIA">#REF!</definedName>
    <definedName name="SOC6ITALIABREVE1" localSheetId="20">#REF!</definedName>
    <definedName name="SOC6ITALIABREVE1" localSheetId="17">#REF!</definedName>
    <definedName name="SOC6ITALIABREVE1" localSheetId="27">#REF!</definedName>
    <definedName name="SOC6ITALIABREVE1" localSheetId="19">#REF!</definedName>
    <definedName name="SOC6ITALIABREVE1" localSheetId="22">#REF!</definedName>
    <definedName name="SOC6ITALIABREVE1" localSheetId="24">#REF!</definedName>
    <definedName name="SOC6ITALIABREVE1" localSheetId="3">#REF!</definedName>
    <definedName name="SOC6ITALIABREVE1" localSheetId="29">#REF!</definedName>
    <definedName name="SOC6ITALIABREVE1" localSheetId="28">#REF!</definedName>
    <definedName name="SOC6ITALIABREVE1" localSheetId="21">#REF!</definedName>
    <definedName name="SOC6ITALIABREVE1" localSheetId="5">#REF!</definedName>
    <definedName name="SOC6ITALIABREVE1" localSheetId="16">#REF!</definedName>
    <definedName name="SOC6ITALIABREVE1" localSheetId="2">#REF!</definedName>
    <definedName name="SOC6ITALIABREVE1" localSheetId="4">#REF!</definedName>
    <definedName name="SOC6ITALIABREVE1" localSheetId="26">#REF!</definedName>
    <definedName name="SOC6ITALIABREVE1" localSheetId="37">#REF!</definedName>
    <definedName name="SOC6ITALIABREVE1" localSheetId="23">#REF!</definedName>
    <definedName name="SOC6ITALIABREVE1" localSheetId="8">#REF!</definedName>
    <definedName name="SOC6ITALIABREVE1">#REF!</definedName>
    <definedName name="SOC6ITALIABREVE2" localSheetId="20">#REF!</definedName>
    <definedName name="SOC6ITALIABREVE2" localSheetId="17">#REF!</definedName>
    <definedName name="SOC6ITALIABREVE2" localSheetId="27">#REF!</definedName>
    <definedName name="SOC6ITALIABREVE2" localSheetId="19">#REF!</definedName>
    <definedName name="SOC6ITALIABREVE2" localSheetId="22">#REF!</definedName>
    <definedName name="SOC6ITALIABREVE2" localSheetId="24">#REF!</definedName>
    <definedName name="SOC6ITALIABREVE2" localSheetId="3">#REF!</definedName>
    <definedName name="SOC6ITALIABREVE2" localSheetId="29">#REF!</definedName>
    <definedName name="SOC6ITALIABREVE2" localSheetId="28">#REF!</definedName>
    <definedName name="SOC6ITALIABREVE2" localSheetId="21">#REF!</definedName>
    <definedName name="SOC6ITALIABREVE2" localSheetId="5">#REF!</definedName>
    <definedName name="SOC6ITALIABREVE2" localSheetId="16">#REF!</definedName>
    <definedName name="SOC6ITALIABREVE2" localSheetId="2">#REF!</definedName>
    <definedName name="SOC6ITALIABREVE2" localSheetId="4">#REF!</definedName>
    <definedName name="SOC6ITALIABREVE2" localSheetId="26">#REF!</definedName>
    <definedName name="SOC6ITALIABREVE2" localSheetId="37">#REF!</definedName>
    <definedName name="SOC6ITALIABREVE2" localSheetId="23">#REF!</definedName>
    <definedName name="SOC6ITALIABREVE2" localSheetId="8">#REF!</definedName>
    <definedName name="SOC6ITALIABREVE2">#REF!</definedName>
    <definedName name="SOC6ITALIABREVE3" localSheetId="20">#REF!</definedName>
    <definedName name="SOC6ITALIABREVE3" localSheetId="17">#REF!</definedName>
    <definedName name="SOC6ITALIABREVE3" localSheetId="27">#REF!</definedName>
    <definedName name="SOC6ITALIABREVE3" localSheetId="19">#REF!</definedName>
    <definedName name="SOC6ITALIABREVE3" localSheetId="22">#REF!</definedName>
    <definedName name="SOC6ITALIABREVE3" localSheetId="24">#REF!</definedName>
    <definedName name="SOC6ITALIABREVE3" localSheetId="3">#REF!</definedName>
    <definedName name="SOC6ITALIABREVE3" localSheetId="29">#REF!</definedName>
    <definedName name="SOC6ITALIABREVE3" localSheetId="28">#REF!</definedName>
    <definedName name="SOC6ITALIABREVE3" localSheetId="21">#REF!</definedName>
    <definedName name="SOC6ITALIABREVE3" localSheetId="5">#REF!</definedName>
    <definedName name="SOC6ITALIABREVE3" localSheetId="16">#REF!</definedName>
    <definedName name="SOC6ITALIABREVE3" localSheetId="2">#REF!</definedName>
    <definedName name="SOC6ITALIABREVE3" localSheetId="4">#REF!</definedName>
    <definedName name="SOC6ITALIABREVE3" localSheetId="26">#REF!</definedName>
    <definedName name="SOC6ITALIABREVE3" localSheetId="37">#REF!</definedName>
    <definedName name="SOC6ITALIABREVE3" localSheetId="23">#REF!</definedName>
    <definedName name="SOC6ITALIABREVE3" localSheetId="8">#REF!</definedName>
    <definedName name="SOC6ITALIABREVE3">#REF!</definedName>
    <definedName name="SOC7ESTERO" localSheetId="20">#REF!</definedName>
    <definedName name="SOC7ESTERO" localSheetId="17">#REF!</definedName>
    <definedName name="SOC7ESTERO" localSheetId="27">#REF!</definedName>
    <definedName name="SOC7ESTERO" localSheetId="19">#REF!</definedName>
    <definedName name="SOC7ESTERO" localSheetId="22">#REF!</definedName>
    <definedName name="SOC7ESTERO" localSheetId="24">#REF!</definedName>
    <definedName name="SOC7ESTERO" localSheetId="3">#REF!</definedName>
    <definedName name="SOC7ESTERO" localSheetId="29">#REF!</definedName>
    <definedName name="SOC7ESTERO" localSheetId="28">#REF!</definedName>
    <definedName name="SOC7ESTERO" localSheetId="21">#REF!</definedName>
    <definedName name="SOC7ESTERO" localSheetId="5">#REF!</definedName>
    <definedName name="SOC7ESTERO" localSheetId="16">#REF!</definedName>
    <definedName name="SOC7ESTERO" localSheetId="2">#REF!</definedName>
    <definedName name="SOC7ESTERO" localSheetId="4">#REF!</definedName>
    <definedName name="SOC7ESTERO" localSheetId="26">#REF!</definedName>
    <definedName name="SOC7ESTERO" localSheetId="37">#REF!</definedName>
    <definedName name="SOC7ESTERO" localSheetId="23">#REF!</definedName>
    <definedName name="SOC7ESTERO" localSheetId="8">#REF!</definedName>
    <definedName name="SOC7ESTERO">#REF!</definedName>
    <definedName name="SOC7ITALIA" localSheetId="20">#REF!</definedName>
    <definedName name="SOC7ITALIA" localSheetId="17">#REF!</definedName>
    <definedName name="SOC7ITALIA" localSheetId="27">#REF!</definedName>
    <definedName name="SOC7ITALIA" localSheetId="19">#REF!</definedName>
    <definedName name="SOC7ITALIA" localSheetId="22">#REF!</definedName>
    <definedName name="SOC7ITALIA" localSheetId="24">#REF!</definedName>
    <definedName name="SOC7ITALIA" localSheetId="3">#REF!</definedName>
    <definedName name="SOC7ITALIA" localSheetId="29">#REF!</definedName>
    <definedName name="SOC7ITALIA" localSheetId="28">#REF!</definedName>
    <definedName name="SOC7ITALIA" localSheetId="21">#REF!</definedName>
    <definedName name="SOC7ITALIA" localSheetId="5">#REF!</definedName>
    <definedName name="SOC7ITALIA" localSheetId="16">#REF!</definedName>
    <definedName name="SOC7ITALIA" localSheetId="2">#REF!</definedName>
    <definedName name="SOC7ITALIA" localSheetId="4">#REF!</definedName>
    <definedName name="SOC7ITALIA" localSheetId="26">#REF!</definedName>
    <definedName name="SOC7ITALIA" localSheetId="37">#REF!</definedName>
    <definedName name="SOC7ITALIA" localSheetId="23">#REF!</definedName>
    <definedName name="SOC7ITALIA" localSheetId="8">#REF!</definedName>
    <definedName name="SOC7ITALIA">#REF!</definedName>
    <definedName name="SOC7ITALIABREVE1" localSheetId="20">#REF!</definedName>
    <definedName name="SOC7ITALIABREVE1" localSheetId="17">#REF!</definedName>
    <definedName name="SOC7ITALIABREVE1" localSheetId="27">#REF!</definedName>
    <definedName name="SOC7ITALIABREVE1" localSheetId="19">#REF!</definedName>
    <definedName name="SOC7ITALIABREVE1" localSheetId="22">#REF!</definedName>
    <definedName name="SOC7ITALIABREVE1" localSheetId="24">#REF!</definedName>
    <definedName name="SOC7ITALIABREVE1" localSheetId="3">#REF!</definedName>
    <definedName name="SOC7ITALIABREVE1" localSheetId="29">#REF!</definedName>
    <definedName name="SOC7ITALIABREVE1" localSheetId="28">#REF!</definedName>
    <definedName name="SOC7ITALIABREVE1" localSheetId="21">#REF!</definedName>
    <definedName name="SOC7ITALIABREVE1" localSheetId="5">#REF!</definedName>
    <definedName name="SOC7ITALIABREVE1" localSheetId="16">#REF!</definedName>
    <definedName name="SOC7ITALIABREVE1" localSheetId="2">#REF!</definedName>
    <definedName name="SOC7ITALIABREVE1" localSheetId="4">#REF!</definedName>
    <definedName name="SOC7ITALIABREVE1" localSheetId="26">#REF!</definedName>
    <definedName name="SOC7ITALIABREVE1" localSheetId="37">#REF!</definedName>
    <definedName name="SOC7ITALIABREVE1" localSheetId="23">#REF!</definedName>
    <definedName name="SOC7ITALIABREVE1" localSheetId="8">#REF!</definedName>
    <definedName name="SOC7ITALIABREVE1">#REF!</definedName>
    <definedName name="SOC7ITALIABREVE2" localSheetId="20">#REF!</definedName>
    <definedName name="SOC7ITALIABREVE2" localSheetId="17">#REF!</definedName>
    <definedName name="SOC7ITALIABREVE2" localSheetId="27">#REF!</definedName>
    <definedName name="SOC7ITALIABREVE2" localSheetId="19">#REF!</definedName>
    <definedName name="SOC7ITALIABREVE2" localSheetId="22">#REF!</definedName>
    <definedName name="SOC7ITALIABREVE2" localSheetId="24">#REF!</definedName>
    <definedName name="SOC7ITALIABREVE2" localSheetId="3">#REF!</definedName>
    <definedName name="SOC7ITALIABREVE2" localSheetId="29">#REF!</definedName>
    <definedName name="SOC7ITALIABREVE2" localSheetId="28">#REF!</definedName>
    <definedName name="SOC7ITALIABREVE2" localSheetId="21">#REF!</definedName>
    <definedName name="SOC7ITALIABREVE2" localSheetId="5">#REF!</definedName>
    <definedName name="SOC7ITALIABREVE2" localSheetId="16">#REF!</definedName>
    <definedName name="SOC7ITALIABREVE2" localSheetId="2">#REF!</definedName>
    <definedName name="SOC7ITALIABREVE2" localSheetId="4">#REF!</definedName>
    <definedName name="SOC7ITALIABREVE2" localSheetId="26">#REF!</definedName>
    <definedName name="SOC7ITALIABREVE2" localSheetId="37">#REF!</definedName>
    <definedName name="SOC7ITALIABREVE2" localSheetId="23">#REF!</definedName>
    <definedName name="SOC7ITALIABREVE2" localSheetId="8">#REF!</definedName>
    <definedName name="SOC7ITALIABREVE2">#REF!</definedName>
    <definedName name="SOC7ITALIABREVE3" localSheetId="20">#REF!</definedName>
    <definedName name="SOC7ITALIABREVE3" localSheetId="17">#REF!</definedName>
    <definedName name="SOC7ITALIABREVE3" localSheetId="27">#REF!</definedName>
    <definedName name="SOC7ITALIABREVE3" localSheetId="19">#REF!</definedName>
    <definedName name="SOC7ITALIABREVE3" localSheetId="22">#REF!</definedName>
    <definedName name="SOC7ITALIABREVE3" localSheetId="24">#REF!</definedName>
    <definedName name="SOC7ITALIABREVE3" localSheetId="3">#REF!</definedName>
    <definedName name="SOC7ITALIABREVE3" localSheetId="29">#REF!</definedName>
    <definedName name="SOC7ITALIABREVE3" localSheetId="28">#REF!</definedName>
    <definedName name="SOC7ITALIABREVE3" localSheetId="21">#REF!</definedName>
    <definedName name="SOC7ITALIABREVE3" localSheetId="5">#REF!</definedName>
    <definedName name="SOC7ITALIABREVE3" localSheetId="16">#REF!</definedName>
    <definedName name="SOC7ITALIABREVE3" localSheetId="2">#REF!</definedName>
    <definedName name="SOC7ITALIABREVE3" localSheetId="4">#REF!</definedName>
    <definedName name="SOC7ITALIABREVE3" localSheetId="26">#REF!</definedName>
    <definedName name="SOC7ITALIABREVE3" localSheetId="37">#REF!</definedName>
    <definedName name="SOC7ITALIABREVE3" localSheetId="23">#REF!</definedName>
    <definedName name="SOC7ITALIABREVE3" localSheetId="8">#REF!</definedName>
    <definedName name="SOC7ITALIABREVE3">#REF!</definedName>
    <definedName name="SOC8ESTERO" localSheetId="20">#REF!</definedName>
    <definedName name="SOC8ESTERO" localSheetId="17">#REF!</definedName>
    <definedName name="SOC8ESTERO" localSheetId="27">#REF!</definedName>
    <definedName name="SOC8ESTERO" localSheetId="19">#REF!</definedName>
    <definedName name="SOC8ESTERO" localSheetId="22">#REF!</definedName>
    <definedName name="SOC8ESTERO" localSheetId="24">#REF!</definedName>
    <definedName name="SOC8ESTERO" localSheetId="3">#REF!</definedName>
    <definedName name="SOC8ESTERO" localSheetId="29">#REF!</definedName>
    <definedName name="SOC8ESTERO" localSheetId="28">#REF!</definedName>
    <definedName name="SOC8ESTERO" localSheetId="21">#REF!</definedName>
    <definedName name="SOC8ESTERO" localSheetId="5">#REF!</definedName>
    <definedName name="SOC8ESTERO" localSheetId="16">#REF!</definedName>
    <definedName name="SOC8ESTERO" localSheetId="2">#REF!</definedName>
    <definedName name="SOC8ESTERO" localSheetId="4">#REF!</definedName>
    <definedName name="SOC8ESTERO" localSheetId="26">#REF!</definedName>
    <definedName name="SOC8ESTERO" localSheetId="37">#REF!</definedName>
    <definedName name="SOC8ESTERO" localSheetId="23">#REF!</definedName>
    <definedName name="SOC8ESTERO" localSheetId="8">#REF!</definedName>
    <definedName name="SOC8ESTERO">#REF!</definedName>
    <definedName name="SOC8ITALIA" localSheetId="20">#REF!</definedName>
    <definedName name="SOC8ITALIA" localSheetId="17">#REF!</definedName>
    <definedName name="SOC8ITALIA" localSheetId="27">#REF!</definedName>
    <definedName name="SOC8ITALIA" localSheetId="19">#REF!</definedName>
    <definedName name="SOC8ITALIA" localSheetId="22">#REF!</definedName>
    <definedName name="SOC8ITALIA" localSheetId="24">#REF!</definedName>
    <definedName name="SOC8ITALIA" localSheetId="3">#REF!</definedName>
    <definedName name="SOC8ITALIA" localSheetId="29">#REF!</definedName>
    <definedName name="SOC8ITALIA" localSheetId="28">#REF!</definedName>
    <definedName name="SOC8ITALIA" localSheetId="21">#REF!</definedName>
    <definedName name="SOC8ITALIA" localSheetId="5">#REF!</definedName>
    <definedName name="SOC8ITALIA" localSheetId="16">#REF!</definedName>
    <definedName name="SOC8ITALIA" localSheetId="2">#REF!</definedName>
    <definedName name="SOC8ITALIA" localSheetId="4">#REF!</definedName>
    <definedName name="SOC8ITALIA" localSheetId="26">#REF!</definedName>
    <definedName name="SOC8ITALIA" localSheetId="37">#REF!</definedName>
    <definedName name="SOC8ITALIA" localSheetId="23">#REF!</definedName>
    <definedName name="SOC8ITALIA" localSheetId="8">#REF!</definedName>
    <definedName name="SOC8ITALIA">#REF!</definedName>
    <definedName name="SOC9ESTERO" localSheetId="20">#REF!</definedName>
    <definedName name="SOC9ESTERO" localSheetId="17">#REF!</definedName>
    <definedName name="SOC9ESTERO" localSheetId="27">#REF!</definedName>
    <definedName name="SOC9ESTERO" localSheetId="19">#REF!</definedName>
    <definedName name="SOC9ESTERO" localSheetId="22">#REF!</definedName>
    <definedName name="SOC9ESTERO" localSheetId="24">#REF!</definedName>
    <definedName name="SOC9ESTERO" localSheetId="3">#REF!</definedName>
    <definedName name="SOC9ESTERO" localSheetId="29">#REF!</definedName>
    <definedName name="SOC9ESTERO" localSheetId="28">#REF!</definedName>
    <definedName name="SOC9ESTERO" localSheetId="21">#REF!</definedName>
    <definedName name="SOC9ESTERO" localSheetId="5">#REF!</definedName>
    <definedName name="SOC9ESTERO" localSheetId="16">#REF!</definedName>
    <definedName name="SOC9ESTERO" localSheetId="2">#REF!</definedName>
    <definedName name="SOC9ESTERO" localSheetId="4">#REF!</definedName>
    <definedName name="SOC9ESTERO" localSheetId="26">#REF!</definedName>
    <definedName name="SOC9ESTERO" localSheetId="37">#REF!</definedName>
    <definedName name="SOC9ESTERO" localSheetId="23">#REF!</definedName>
    <definedName name="SOC9ESTERO" localSheetId="8">#REF!</definedName>
    <definedName name="SOC9ESTERO">#REF!</definedName>
    <definedName name="SOC9ITALIA" localSheetId="20">#REF!</definedName>
    <definedName name="SOC9ITALIA" localSheetId="17">#REF!</definedName>
    <definedName name="SOC9ITALIA" localSheetId="27">#REF!</definedName>
    <definedName name="SOC9ITALIA" localSheetId="19">#REF!</definedName>
    <definedName name="SOC9ITALIA" localSheetId="22">#REF!</definedName>
    <definedName name="SOC9ITALIA" localSheetId="24">#REF!</definedName>
    <definedName name="SOC9ITALIA" localSheetId="3">#REF!</definedName>
    <definedName name="SOC9ITALIA" localSheetId="29">#REF!</definedName>
    <definedName name="SOC9ITALIA" localSheetId="28">#REF!</definedName>
    <definedName name="SOC9ITALIA" localSheetId="21">#REF!</definedName>
    <definedName name="SOC9ITALIA" localSheetId="5">#REF!</definedName>
    <definedName name="SOC9ITALIA" localSheetId="16">#REF!</definedName>
    <definedName name="SOC9ITALIA" localSheetId="2">#REF!</definedName>
    <definedName name="SOC9ITALIA" localSheetId="4">#REF!</definedName>
    <definedName name="SOC9ITALIA" localSheetId="26">#REF!</definedName>
    <definedName name="SOC9ITALIA" localSheetId="37">#REF!</definedName>
    <definedName name="SOC9ITALIA" localSheetId="23">#REF!</definedName>
    <definedName name="SOC9ITALIA" localSheetId="8">#REF!</definedName>
    <definedName name="SOC9ITALIA">#REF!</definedName>
    <definedName name="SP" localSheetId="37">#REF!</definedName>
    <definedName name="SP">#REF!</definedName>
    <definedName name="SP_USA" localSheetId="35">[19]CONSEST!#REF!</definedName>
    <definedName name="SP_USA" localSheetId="14">[19]CONSEST!#REF!</definedName>
    <definedName name="SP_USA" localSheetId="15">[19]CONSEST!#REF!</definedName>
    <definedName name="SP_USA" localSheetId="16">[19]CONSEST!#REF!</definedName>
    <definedName name="SP_USA" localSheetId="2">[19]CONSEST!#REF!</definedName>
    <definedName name="SP_USA" localSheetId="37">[19]CONSEST!#REF!</definedName>
    <definedName name="SP_USA">[19]CONSEST!#REF!</definedName>
    <definedName name="SPAGO" localSheetId="7">#REF!</definedName>
    <definedName name="SPAGO" localSheetId="24">#REF!</definedName>
    <definedName name="SPAGO" localSheetId="29">#REF!</definedName>
    <definedName name="SPAGO" localSheetId="28">#REF!</definedName>
    <definedName name="SPAGO" localSheetId="5">#REF!</definedName>
    <definedName name="SPAGO" localSheetId="4">#REF!</definedName>
    <definedName name="SPAGO" localSheetId="37">#REF!</definedName>
    <definedName name="SPAGO">#REF!</definedName>
    <definedName name="SPAPR" localSheetId="7">#REF!</definedName>
    <definedName name="SPAPR" localSheetId="24">#REF!</definedName>
    <definedName name="SPAPR" localSheetId="29">#REF!</definedName>
    <definedName name="SPAPR" localSheetId="28">#REF!</definedName>
    <definedName name="SPAPR" localSheetId="5">#REF!</definedName>
    <definedName name="SPAPR" localSheetId="4">#REF!</definedName>
    <definedName name="SPAPR" localSheetId="37">#REF!</definedName>
    <definedName name="SPAPR">#REF!</definedName>
    <definedName name="SPDIC" localSheetId="7">#REF!</definedName>
    <definedName name="SPDIC" localSheetId="24">#REF!</definedName>
    <definedName name="SPDIC" localSheetId="29">#REF!</definedName>
    <definedName name="SPDIC" localSheetId="28">#REF!</definedName>
    <definedName name="SPDIC" localSheetId="5">#REF!</definedName>
    <definedName name="SPDIC" localSheetId="4">#REF!</definedName>
    <definedName name="SPDIC" localSheetId="37">#REF!</definedName>
    <definedName name="SPDIC">#REF!</definedName>
    <definedName name="SPFEB" localSheetId="7">#REF!</definedName>
    <definedName name="SPFEB" localSheetId="24">#REF!</definedName>
    <definedName name="SPFEB" localSheetId="29">#REF!</definedName>
    <definedName name="SPFEB" localSheetId="28">#REF!</definedName>
    <definedName name="SPFEB" localSheetId="5">#REF!</definedName>
    <definedName name="SPFEB" localSheetId="4">#REF!</definedName>
    <definedName name="SPFEB" localSheetId="37">#REF!</definedName>
    <definedName name="SPFEB">#REF!</definedName>
    <definedName name="SPGEN" localSheetId="7">#REF!</definedName>
    <definedName name="SPGEN" localSheetId="24">#REF!</definedName>
    <definedName name="SPGEN" localSheetId="29">#REF!</definedName>
    <definedName name="SPGEN" localSheetId="28">#REF!</definedName>
    <definedName name="SPGEN" localSheetId="5">#REF!</definedName>
    <definedName name="SPGEN" localSheetId="4">#REF!</definedName>
    <definedName name="SPGEN" localSheetId="37">#REF!</definedName>
    <definedName name="SPGEN">#REF!</definedName>
    <definedName name="SPGIU" localSheetId="7">#REF!</definedName>
    <definedName name="SPGIU" localSheetId="24">#REF!</definedName>
    <definedName name="SPGIU" localSheetId="29">#REF!</definedName>
    <definedName name="SPGIU" localSheetId="28">#REF!</definedName>
    <definedName name="SPGIU" localSheetId="5">#REF!</definedName>
    <definedName name="SPGIU" localSheetId="4">#REF!</definedName>
    <definedName name="SPGIU" localSheetId="37">#REF!</definedName>
    <definedName name="SPGIU">#REF!</definedName>
    <definedName name="SPLUG" localSheetId="7">#REF!</definedName>
    <definedName name="SPLUG" localSheetId="24">#REF!</definedName>
    <definedName name="SPLUG" localSheetId="29">#REF!</definedName>
    <definedName name="SPLUG" localSheetId="28">#REF!</definedName>
    <definedName name="SPLUG" localSheetId="5">#REF!</definedName>
    <definedName name="SPLUG" localSheetId="4">#REF!</definedName>
    <definedName name="SPLUG" localSheetId="37">#REF!</definedName>
    <definedName name="SPLUG">#REF!</definedName>
    <definedName name="SPMAG" localSheetId="7">#REF!</definedName>
    <definedName name="SPMAG" localSheetId="24">#REF!</definedName>
    <definedName name="SPMAG" localSheetId="29">#REF!</definedName>
    <definedName name="SPMAG" localSheetId="28">#REF!</definedName>
    <definedName name="SPMAG" localSheetId="5">#REF!</definedName>
    <definedName name="SPMAG" localSheetId="4">#REF!</definedName>
    <definedName name="SPMAG" localSheetId="37">#REF!</definedName>
    <definedName name="SPMAG">#REF!</definedName>
    <definedName name="SPMAR" localSheetId="7">#REF!</definedName>
    <definedName name="SPMAR" localSheetId="24">#REF!</definedName>
    <definedName name="SPMAR" localSheetId="29">#REF!</definedName>
    <definedName name="SPMAR" localSheetId="28">#REF!</definedName>
    <definedName name="SPMAR" localSheetId="5">#REF!</definedName>
    <definedName name="SPMAR" localSheetId="4">#REF!</definedName>
    <definedName name="SPMAR" localSheetId="37">#REF!</definedName>
    <definedName name="SPMAR">#REF!</definedName>
    <definedName name="SPNOV" localSheetId="7">#REF!</definedName>
    <definedName name="SPNOV" localSheetId="24">#REF!</definedName>
    <definedName name="SPNOV" localSheetId="29">#REF!</definedName>
    <definedName name="SPNOV" localSheetId="28">#REF!</definedName>
    <definedName name="SPNOV" localSheetId="5">#REF!</definedName>
    <definedName name="SPNOV" localSheetId="4">#REF!</definedName>
    <definedName name="SPNOV" localSheetId="37">#REF!</definedName>
    <definedName name="SPNOV">#REF!</definedName>
    <definedName name="SPOTT" localSheetId="7">#REF!</definedName>
    <definedName name="SPOTT" localSheetId="24">#REF!</definedName>
    <definedName name="SPOTT" localSheetId="29">#REF!</definedName>
    <definedName name="SPOTT" localSheetId="28">#REF!</definedName>
    <definedName name="SPOTT" localSheetId="5">#REF!</definedName>
    <definedName name="SPOTT" localSheetId="4">#REF!</definedName>
    <definedName name="SPOTT" localSheetId="37">#REF!</definedName>
    <definedName name="SPOTT">#REF!</definedName>
    <definedName name="SPSET" localSheetId="7">#REF!</definedName>
    <definedName name="SPSET" localSheetId="24">#REF!</definedName>
    <definedName name="SPSET" localSheetId="29">#REF!</definedName>
    <definedName name="SPSET" localSheetId="28">#REF!</definedName>
    <definedName name="SPSET" localSheetId="5">#REF!</definedName>
    <definedName name="SPSET" localSheetId="4">#REF!</definedName>
    <definedName name="SPSET" localSheetId="37">#REF!</definedName>
    <definedName name="SPSET">#REF!</definedName>
    <definedName name="stampa" localSheetId="7">#REF!</definedName>
    <definedName name="stampa" localSheetId="24">#REF!</definedName>
    <definedName name="stampa" localSheetId="29">#REF!</definedName>
    <definedName name="stampa" localSheetId="28">#REF!</definedName>
    <definedName name="stampa" localSheetId="5">#REF!</definedName>
    <definedName name="stampa" localSheetId="4">#REF!</definedName>
    <definedName name="stampa" localSheetId="37">#REF!</definedName>
    <definedName name="stampa">#REF!</definedName>
    <definedName name="STAMPA_PROSPETTO" localSheetId="24">#REF!</definedName>
    <definedName name="STAMPA_PROSPETTO" localSheetId="29">#REF!</definedName>
    <definedName name="STAMPA_PROSPETTO" localSheetId="28">#REF!</definedName>
    <definedName name="STAMPA_PROSPETTO" localSheetId="5">#REF!</definedName>
    <definedName name="STAMPA_PROSPETTO" localSheetId="4">#REF!</definedName>
    <definedName name="STAMPA_PROSPETTO" localSheetId="37">#REF!</definedName>
    <definedName name="STAMPA_PROSPETTO">#REF!</definedName>
    <definedName name="stp" localSheetId="7">#REF!</definedName>
    <definedName name="stp" localSheetId="24">#REF!</definedName>
    <definedName name="stp" localSheetId="29">#REF!</definedName>
    <definedName name="stp" localSheetId="28">#REF!</definedName>
    <definedName name="stp" localSheetId="5">#REF!</definedName>
    <definedName name="stp" localSheetId="4">#REF!</definedName>
    <definedName name="stp" localSheetId="37">#REF!</definedName>
    <definedName name="stp">#REF!</definedName>
    <definedName name="STPATR" localSheetId="37">#REF!</definedName>
    <definedName name="STPATR">#REF!</definedName>
    <definedName name="STUDI" localSheetId="35">[11]c.ind.FB1!#REF!</definedName>
    <definedName name="STUDI" localSheetId="7">[12]c.ind.FB1!#REF!</definedName>
    <definedName name="STUDI" localSheetId="24">[11]c.ind.FB1!#REF!</definedName>
    <definedName name="STUDI" localSheetId="29">[11]c.ind.FB1!#REF!</definedName>
    <definedName name="STUDI" localSheetId="28">[11]c.ind.FB1!#REF!</definedName>
    <definedName name="STUDI" localSheetId="5">[11]c.ind.FB1!#REF!</definedName>
    <definedName name="STUDI" localSheetId="14">[11]c.ind.FB1!#REF!</definedName>
    <definedName name="STUDI" localSheetId="15">[11]c.ind.FB1!#REF!</definedName>
    <definedName name="STUDI" localSheetId="16">[11]c.ind.FB1!#REF!</definedName>
    <definedName name="STUDI" localSheetId="2">[11]c.ind.FB1!#REF!</definedName>
    <definedName name="STUDI" localSheetId="4">[11]c.ind.FB1!#REF!</definedName>
    <definedName name="STUDI" localSheetId="37">[11]c.ind.FB1!#REF!</definedName>
    <definedName name="STUDI">[11]c.ind.FB1!#REF!</definedName>
    <definedName name="t" localSheetId="7">#REF!</definedName>
    <definedName name="t" localSheetId="24">#REF!</definedName>
    <definedName name="t" localSheetId="29">#REF!</definedName>
    <definedName name="t" localSheetId="28">#REF!</definedName>
    <definedName name="t" localSheetId="5">#REF!</definedName>
    <definedName name="t" localSheetId="4">#REF!</definedName>
    <definedName name="t" localSheetId="37">#REF!</definedName>
    <definedName name="t">#REF!</definedName>
    <definedName name="T_BL1" localSheetId="35">#REF!</definedName>
    <definedName name="T_BL1" localSheetId="14">#REF!</definedName>
    <definedName name="T_BL1" localSheetId="15">#REF!</definedName>
    <definedName name="T_BL1" localSheetId="16">#REF!</definedName>
    <definedName name="T_BL1" localSheetId="2">#REF!</definedName>
    <definedName name="T_BL1" localSheetId="37">#REF!</definedName>
    <definedName name="T_BL1">#REF!</definedName>
    <definedName name="T_BL380" localSheetId="35">#REF!</definedName>
    <definedName name="T_BL380" localSheetId="14">#REF!</definedName>
    <definedName name="T_BL380" localSheetId="15">#REF!</definedName>
    <definedName name="T_BL380" localSheetId="16">#REF!</definedName>
    <definedName name="T_BL380" localSheetId="2">#REF!</definedName>
    <definedName name="T_BL380" localSheetId="37">#REF!</definedName>
    <definedName name="T_BL380">#REF!</definedName>
    <definedName name="T_BL385" localSheetId="35">#REF!</definedName>
    <definedName name="T_BL385" localSheetId="14">#REF!</definedName>
    <definedName name="T_BL385" localSheetId="15">#REF!</definedName>
    <definedName name="T_BL385" localSheetId="16">#REF!</definedName>
    <definedName name="T_BL385" localSheetId="2">#REF!</definedName>
    <definedName name="T_BL385" localSheetId="37">#REF!</definedName>
    <definedName name="T_BL385">#REF!</definedName>
    <definedName name="tab1a" localSheetId="20">#REF!</definedName>
    <definedName name="tab1a" localSheetId="17">#REF!</definedName>
    <definedName name="tab1a" localSheetId="27">#REF!</definedName>
    <definedName name="tab1a" localSheetId="19">#REF!</definedName>
    <definedName name="tab1a" localSheetId="22">#REF!</definedName>
    <definedName name="tab1a" localSheetId="24">#REF!</definedName>
    <definedName name="tab1a" localSheetId="3">#REF!</definedName>
    <definedName name="tab1a" localSheetId="29">#REF!</definedName>
    <definedName name="tab1a" localSheetId="28">#REF!</definedName>
    <definedName name="tab1a" localSheetId="21">#REF!</definedName>
    <definedName name="tab1a" localSheetId="5">#REF!</definedName>
    <definedName name="tab1a" localSheetId="16">#REF!</definedName>
    <definedName name="tab1a" localSheetId="2">#REF!</definedName>
    <definedName name="tab1a" localSheetId="4">#REF!</definedName>
    <definedName name="tab1a" localSheetId="26">#REF!</definedName>
    <definedName name="tab1a" localSheetId="37">#REF!</definedName>
    <definedName name="tab1a" localSheetId="23">#REF!</definedName>
    <definedName name="tab1a" localSheetId="8">#REF!</definedName>
    <definedName name="tab1a">#REF!</definedName>
    <definedName name="tab1b" localSheetId="20">#REF!</definedName>
    <definedName name="tab1b" localSheetId="17">#REF!</definedName>
    <definedName name="tab1b" localSheetId="27">#REF!</definedName>
    <definedName name="tab1b" localSheetId="19">#REF!</definedName>
    <definedName name="tab1b" localSheetId="22">#REF!</definedName>
    <definedName name="tab1b" localSheetId="24">#REF!</definedName>
    <definedName name="tab1b" localSheetId="3">#REF!</definedName>
    <definedName name="tab1b" localSheetId="29">#REF!</definedName>
    <definedName name="tab1b" localSheetId="28">#REF!</definedName>
    <definedName name="tab1b" localSheetId="21">#REF!</definedName>
    <definedName name="tab1b" localSheetId="5">#REF!</definedName>
    <definedName name="tab1b" localSheetId="16">#REF!</definedName>
    <definedName name="tab1b" localSheetId="2">#REF!</definedName>
    <definedName name="tab1b" localSheetId="4">#REF!</definedName>
    <definedName name="tab1b" localSheetId="26">#REF!</definedName>
    <definedName name="tab1b" localSheetId="37">#REF!</definedName>
    <definedName name="tab1b" localSheetId="23">#REF!</definedName>
    <definedName name="tab1b" localSheetId="8">#REF!</definedName>
    <definedName name="tab1b">#REF!</definedName>
    <definedName name="tab2a" localSheetId="20">#REF!</definedName>
    <definedName name="tab2a" localSheetId="17">#REF!</definedName>
    <definedName name="tab2a" localSheetId="27">#REF!</definedName>
    <definedName name="tab2a" localSheetId="19">#REF!</definedName>
    <definedName name="tab2a" localSheetId="22">#REF!</definedName>
    <definedName name="tab2a" localSheetId="24">#REF!</definedName>
    <definedName name="tab2a" localSheetId="3">#REF!</definedName>
    <definedName name="tab2a" localSheetId="29">#REF!</definedName>
    <definedName name="tab2a" localSheetId="28">#REF!</definedName>
    <definedName name="tab2a" localSheetId="21">#REF!</definedName>
    <definedName name="tab2a" localSheetId="5">#REF!</definedName>
    <definedName name="tab2a" localSheetId="16">#REF!</definedName>
    <definedName name="tab2a" localSheetId="2">#REF!</definedName>
    <definedName name="tab2a" localSheetId="4">#REF!</definedName>
    <definedName name="tab2a" localSheetId="26">#REF!</definedName>
    <definedName name="tab2a" localSheetId="37">#REF!</definedName>
    <definedName name="tab2a" localSheetId="23">#REF!</definedName>
    <definedName name="tab2a" localSheetId="8">#REF!</definedName>
    <definedName name="tab2a">#REF!</definedName>
    <definedName name="tab2b" localSheetId="20">#REF!</definedName>
    <definedName name="tab2b" localSheetId="17">#REF!</definedName>
    <definedName name="tab2b" localSheetId="27">#REF!</definedName>
    <definedName name="tab2b" localSheetId="19">#REF!</definedName>
    <definedName name="tab2b" localSheetId="22">#REF!</definedName>
    <definedName name="tab2b" localSheetId="24">#REF!</definedName>
    <definedName name="tab2b" localSheetId="3">#REF!</definedName>
    <definedName name="tab2b" localSheetId="29">#REF!</definedName>
    <definedName name="tab2b" localSheetId="28">#REF!</definedName>
    <definedName name="tab2b" localSheetId="21">#REF!</definedName>
    <definedName name="tab2b" localSheetId="5">#REF!</definedName>
    <definedName name="tab2b" localSheetId="16">#REF!</definedName>
    <definedName name="tab2b" localSheetId="2">#REF!</definedName>
    <definedName name="tab2b" localSheetId="4">#REF!</definedName>
    <definedName name="tab2b" localSheetId="26">#REF!</definedName>
    <definedName name="tab2b" localSheetId="37">#REF!</definedName>
    <definedName name="tab2b" localSheetId="23">#REF!</definedName>
    <definedName name="tab2b" localSheetId="8">#REF!</definedName>
    <definedName name="tab2b">#REF!</definedName>
    <definedName name="tab3a" localSheetId="20">#REF!</definedName>
    <definedName name="tab3a" localSheetId="17">#REF!</definedName>
    <definedName name="tab3a" localSheetId="27">#REF!</definedName>
    <definedName name="tab3a" localSheetId="19">#REF!</definedName>
    <definedName name="tab3a" localSheetId="22">#REF!</definedName>
    <definedName name="tab3a" localSheetId="24">#REF!</definedName>
    <definedName name="tab3a" localSheetId="3">#REF!</definedName>
    <definedName name="tab3a" localSheetId="29">#REF!</definedName>
    <definedName name="tab3a" localSheetId="28">#REF!</definedName>
    <definedName name="tab3a" localSheetId="21">#REF!</definedName>
    <definedName name="tab3a" localSheetId="5">#REF!</definedName>
    <definedName name="tab3a" localSheetId="16">#REF!</definedName>
    <definedName name="tab3a" localSheetId="2">#REF!</definedName>
    <definedName name="tab3a" localSheetId="4">#REF!</definedName>
    <definedName name="tab3a" localSheetId="26">#REF!</definedName>
    <definedName name="tab3a" localSheetId="37">#REF!</definedName>
    <definedName name="tab3a" localSheetId="23">#REF!</definedName>
    <definedName name="tab3a" localSheetId="8">#REF!</definedName>
    <definedName name="tab3a">#REF!</definedName>
    <definedName name="tab3b" localSheetId="20">#REF!</definedName>
    <definedName name="tab3b" localSheetId="17">#REF!</definedName>
    <definedName name="tab3b" localSheetId="27">#REF!</definedName>
    <definedName name="tab3b" localSheetId="19">#REF!</definedName>
    <definedName name="tab3b" localSheetId="22">#REF!</definedName>
    <definedName name="tab3b" localSheetId="24">#REF!</definedName>
    <definedName name="tab3b" localSheetId="3">#REF!</definedName>
    <definedName name="tab3b" localSheetId="29">#REF!</definedName>
    <definedName name="tab3b" localSheetId="28">#REF!</definedName>
    <definedName name="tab3b" localSheetId="21">#REF!</definedName>
    <definedName name="tab3b" localSheetId="5">#REF!</definedName>
    <definedName name="tab3b" localSheetId="16">#REF!</definedName>
    <definedName name="tab3b" localSheetId="2">#REF!</definedName>
    <definedName name="tab3b" localSheetId="4">#REF!</definedName>
    <definedName name="tab3b" localSheetId="26">#REF!</definedName>
    <definedName name="tab3b" localSheetId="37">#REF!</definedName>
    <definedName name="tab3b" localSheetId="23">#REF!</definedName>
    <definedName name="tab3b" localSheetId="8">#REF!</definedName>
    <definedName name="tab3b">#REF!</definedName>
    <definedName name="tab4a" localSheetId="20">#REF!</definedName>
    <definedName name="tab4a" localSheetId="17">#REF!</definedName>
    <definedName name="tab4a" localSheetId="27">#REF!</definedName>
    <definedName name="tab4a" localSheetId="19">#REF!</definedName>
    <definedName name="tab4a" localSheetId="22">#REF!</definedName>
    <definedName name="tab4a" localSheetId="24">#REF!</definedName>
    <definedName name="tab4a" localSheetId="3">#REF!</definedName>
    <definedName name="tab4a" localSheetId="29">#REF!</definedName>
    <definedName name="tab4a" localSheetId="28">#REF!</definedName>
    <definedName name="tab4a" localSheetId="21">#REF!</definedName>
    <definedName name="tab4a" localSheetId="5">#REF!</definedName>
    <definedName name="tab4a" localSheetId="16">#REF!</definedName>
    <definedName name="tab4a" localSheetId="2">#REF!</definedName>
    <definedName name="tab4a" localSheetId="4">#REF!</definedName>
    <definedName name="tab4a" localSheetId="26">#REF!</definedName>
    <definedName name="tab4a" localSheetId="37">#REF!</definedName>
    <definedName name="tab4a" localSheetId="23">#REF!</definedName>
    <definedName name="tab4a" localSheetId="8">#REF!</definedName>
    <definedName name="tab4a">#REF!</definedName>
    <definedName name="tab4b" localSheetId="20">#REF!</definedName>
    <definedName name="tab4b" localSheetId="17">#REF!</definedName>
    <definedName name="tab4b" localSheetId="27">#REF!</definedName>
    <definedName name="tab4b" localSheetId="19">#REF!</definedName>
    <definedName name="tab4b" localSheetId="22">#REF!</definedName>
    <definedName name="tab4b" localSheetId="24">#REF!</definedName>
    <definedName name="tab4b" localSheetId="3">#REF!</definedName>
    <definedName name="tab4b" localSheetId="29">#REF!</definedName>
    <definedName name="tab4b" localSheetId="28">#REF!</definedName>
    <definedName name="tab4b" localSheetId="21">#REF!</definedName>
    <definedName name="tab4b" localSheetId="5">#REF!</definedName>
    <definedName name="tab4b" localSheetId="16">#REF!</definedName>
    <definedName name="tab4b" localSheetId="2">#REF!</definedName>
    <definedName name="tab4b" localSheetId="4">#REF!</definedName>
    <definedName name="tab4b" localSheetId="26">#REF!</definedName>
    <definedName name="tab4b" localSheetId="37">#REF!</definedName>
    <definedName name="tab4b" localSheetId="23">#REF!</definedName>
    <definedName name="tab4b" localSheetId="8">#REF!</definedName>
    <definedName name="tab4b">#REF!</definedName>
    <definedName name="tab5a" localSheetId="20">#REF!</definedName>
    <definedName name="tab5a" localSheetId="17">#REF!</definedName>
    <definedName name="tab5a" localSheetId="27">#REF!</definedName>
    <definedName name="tab5a" localSheetId="19">#REF!</definedName>
    <definedName name="tab5a" localSheetId="22">#REF!</definedName>
    <definedName name="tab5a" localSheetId="24">#REF!</definedName>
    <definedName name="tab5a" localSheetId="3">#REF!</definedName>
    <definedName name="tab5a" localSheetId="29">#REF!</definedName>
    <definedName name="tab5a" localSheetId="28">#REF!</definedName>
    <definedName name="tab5a" localSheetId="21">#REF!</definedName>
    <definedName name="tab5a" localSheetId="5">#REF!</definedName>
    <definedName name="tab5a" localSheetId="16">#REF!</definedName>
    <definedName name="tab5a" localSheetId="2">#REF!</definedName>
    <definedName name="tab5a" localSheetId="4">#REF!</definedName>
    <definedName name="tab5a" localSheetId="26">#REF!</definedName>
    <definedName name="tab5a" localSheetId="37">#REF!</definedName>
    <definedName name="tab5a" localSheetId="23">#REF!</definedName>
    <definedName name="tab5a" localSheetId="8">#REF!</definedName>
    <definedName name="tab5a">#REF!</definedName>
    <definedName name="tab5b" localSheetId="20">#REF!</definedName>
    <definedName name="tab5b" localSheetId="17">#REF!</definedName>
    <definedName name="tab5b" localSheetId="27">#REF!</definedName>
    <definedName name="tab5b" localSheetId="19">#REF!</definedName>
    <definedName name="tab5b" localSheetId="22">#REF!</definedName>
    <definedName name="tab5b" localSheetId="24">#REF!</definedName>
    <definedName name="tab5b" localSheetId="3">#REF!</definedName>
    <definedName name="tab5b" localSheetId="29">#REF!</definedName>
    <definedName name="tab5b" localSheetId="28">#REF!</definedName>
    <definedName name="tab5b" localSheetId="21">#REF!</definedName>
    <definedName name="tab5b" localSheetId="5">#REF!</definedName>
    <definedName name="tab5b" localSheetId="16">#REF!</definedName>
    <definedName name="tab5b" localSheetId="2">#REF!</definedName>
    <definedName name="tab5b" localSheetId="4">#REF!</definedName>
    <definedName name="tab5b" localSheetId="26">#REF!</definedName>
    <definedName name="tab5b" localSheetId="37">#REF!</definedName>
    <definedName name="tab5b" localSheetId="23">#REF!</definedName>
    <definedName name="tab5b" localSheetId="8">#REF!</definedName>
    <definedName name="tab5b">#REF!</definedName>
    <definedName name="tab6a" localSheetId="20">#REF!</definedName>
    <definedName name="tab6a" localSheetId="17">#REF!</definedName>
    <definedName name="tab6a" localSheetId="27">#REF!</definedName>
    <definedName name="tab6a" localSheetId="19">#REF!</definedName>
    <definedName name="tab6a" localSheetId="22">#REF!</definedName>
    <definedName name="tab6a" localSheetId="24">#REF!</definedName>
    <definedName name="tab6a" localSheetId="3">#REF!</definedName>
    <definedName name="tab6a" localSheetId="29">#REF!</definedName>
    <definedName name="tab6a" localSheetId="28">#REF!</definedName>
    <definedName name="tab6a" localSheetId="21">#REF!</definedName>
    <definedName name="tab6a" localSheetId="5">#REF!</definedName>
    <definedName name="tab6a" localSheetId="16">#REF!</definedName>
    <definedName name="tab6a" localSheetId="2">#REF!</definedName>
    <definedName name="tab6a" localSheetId="4">#REF!</definedName>
    <definedName name="tab6a" localSheetId="26">#REF!</definedName>
    <definedName name="tab6a" localSheetId="37">#REF!</definedName>
    <definedName name="tab6a" localSheetId="23">#REF!</definedName>
    <definedName name="tab6a" localSheetId="8">#REF!</definedName>
    <definedName name="tab6a">#REF!</definedName>
    <definedName name="tab6b" localSheetId="20">#REF!</definedName>
    <definedName name="tab6b" localSheetId="17">#REF!</definedName>
    <definedName name="tab6b" localSheetId="27">#REF!</definedName>
    <definedName name="tab6b" localSheetId="19">#REF!</definedName>
    <definedName name="tab6b" localSheetId="22">#REF!</definedName>
    <definedName name="tab6b" localSheetId="24">#REF!</definedName>
    <definedName name="tab6b" localSheetId="3">#REF!</definedName>
    <definedName name="tab6b" localSheetId="29">#REF!</definedName>
    <definedName name="tab6b" localSheetId="28">#REF!</definedName>
    <definedName name="tab6b" localSheetId="21">#REF!</definedName>
    <definedName name="tab6b" localSheetId="5">#REF!</definedName>
    <definedName name="tab6b" localSheetId="16">#REF!</definedName>
    <definedName name="tab6b" localSheetId="2">#REF!</definedName>
    <definedName name="tab6b" localSheetId="4">#REF!</definedName>
    <definedName name="tab6b" localSheetId="26">#REF!</definedName>
    <definedName name="tab6b" localSheetId="37">#REF!</definedName>
    <definedName name="tab6b" localSheetId="23">#REF!</definedName>
    <definedName name="tab6b" localSheetId="8">#REF!</definedName>
    <definedName name="tab6b">#REF!</definedName>
    <definedName name="tab7a" localSheetId="20">#REF!</definedName>
    <definedName name="tab7a" localSheetId="17">#REF!</definedName>
    <definedName name="tab7a" localSheetId="27">#REF!</definedName>
    <definedName name="tab7a" localSheetId="19">#REF!</definedName>
    <definedName name="tab7a" localSheetId="22">#REF!</definedName>
    <definedName name="tab7a" localSheetId="24">#REF!</definedName>
    <definedName name="tab7a" localSheetId="3">#REF!</definedName>
    <definedName name="tab7a" localSheetId="29">#REF!</definedName>
    <definedName name="tab7a" localSheetId="28">#REF!</definedName>
    <definedName name="tab7a" localSheetId="21">#REF!</definedName>
    <definedName name="tab7a" localSheetId="5">#REF!</definedName>
    <definedName name="tab7a" localSheetId="16">#REF!</definedName>
    <definedName name="tab7a" localSheetId="2">#REF!</definedName>
    <definedName name="tab7a" localSheetId="4">#REF!</definedName>
    <definedName name="tab7a" localSheetId="26">#REF!</definedName>
    <definedName name="tab7a" localSheetId="37">#REF!</definedName>
    <definedName name="tab7a" localSheetId="23">#REF!</definedName>
    <definedName name="tab7a" localSheetId="8">#REF!</definedName>
    <definedName name="tab7a">#REF!</definedName>
    <definedName name="tab7b" localSheetId="20">#REF!</definedName>
    <definedName name="tab7b" localSheetId="17">#REF!</definedName>
    <definedName name="tab7b" localSheetId="27">#REF!</definedName>
    <definedName name="tab7b" localSheetId="19">#REF!</definedName>
    <definedName name="tab7b" localSheetId="22">#REF!</definedName>
    <definedName name="tab7b" localSheetId="24">#REF!</definedName>
    <definedName name="tab7b" localSheetId="3">#REF!</definedName>
    <definedName name="tab7b" localSheetId="29">#REF!</definedName>
    <definedName name="tab7b" localSheetId="28">#REF!</definedName>
    <definedName name="tab7b" localSheetId="21">#REF!</definedName>
    <definedName name="tab7b" localSheetId="5">#REF!</definedName>
    <definedName name="tab7b" localSheetId="16">#REF!</definedName>
    <definedName name="tab7b" localSheetId="2">#REF!</definedName>
    <definedName name="tab7b" localSheetId="4">#REF!</definedName>
    <definedName name="tab7b" localSheetId="26">#REF!</definedName>
    <definedName name="tab7b" localSheetId="37">#REF!</definedName>
    <definedName name="tab7b" localSheetId="23">#REF!</definedName>
    <definedName name="tab7b" localSheetId="8">#REF!</definedName>
    <definedName name="tab7b">#REF!</definedName>
    <definedName name="tab8a" localSheetId="20">#REF!</definedName>
    <definedName name="tab8a" localSheetId="17">#REF!</definedName>
    <definedName name="tab8a" localSheetId="27">#REF!</definedName>
    <definedName name="tab8a" localSheetId="19">#REF!</definedName>
    <definedName name="tab8a" localSheetId="22">#REF!</definedName>
    <definedName name="tab8a" localSheetId="24">#REF!</definedName>
    <definedName name="tab8a" localSheetId="3">#REF!</definedName>
    <definedName name="tab8a" localSheetId="29">#REF!</definedName>
    <definedName name="tab8a" localSheetId="28">#REF!</definedName>
    <definedName name="tab8a" localSheetId="21">#REF!</definedName>
    <definedName name="tab8a" localSheetId="5">#REF!</definedName>
    <definedName name="tab8a" localSheetId="16">#REF!</definedName>
    <definedName name="tab8a" localSheetId="2">#REF!</definedName>
    <definedName name="tab8a" localSheetId="4">#REF!</definedName>
    <definedName name="tab8a" localSheetId="26">#REF!</definedName>
    <definedName name="tab8a" localSheetId="37">#REF!</definedName>
    <definedName name="tab8a" localSheetId="23">#REF!</definedName>
    <definedName name="tab8a" localSheetId="8">#REF!</definedName>
    <definedName name="tab8a">#REF!</definedName>
    <definedName name="tab8b" localSheetId="20">#REF!</definedName>
    <definedName name="tab8b" localSheetId="17">#REF!</definedName>
    <definedName name="tab8b" localSheetId="27">#REF!</definedName>
    <definedName name="tab8b" localSheetId="19">#REF!</definedName>
    <definedName name="tab8b" localSheetId="22">#REF!</definedName>
    <definedName name="tab8b" localSheetId="24">#REF!</definedName>
    <definedName name="tab8b" localSheetId="3">#REF!</definedName>
    <definedName name="tab8b" localSheetId="29">#REF!</definedName>
    <definedName name="tab8b" localSheetId="28">#REF!</definedName>
    <definedName name="tab8b" localSheetId="21">#REF!</definedName>
    <definedName name="tab8b" localSheetId="5">#REF!</definedName>
    <definedName name="tab8b" localSheetId="16">#REF!</definedName>
    <definedName name="tab8b" localSheetId="2">#REF!</definedName>
    <definedName name="tab8b" localSheetId="4">#REF!</definedName>
    <definedName name="tab8b" localSheetId="26">#REF!</definedName>
    <definedName name="tab8b" localSheetId="37">#REF!</definedName>
    <definedName name="tab8b" localSheetId="23">#REF!</definedName>
    <definedName name="tab8b" localSheetId="8">#REF!</definedName>
    <definedName name="tab8b">#REF!</definedName>
    <definedName name="test" localSheetId="37">#REF!</definedName>
    <definedName name="test">#REF!</definedName>
    <definedName name="TITOLO_3" localSheetId="7">[4]Parametri!$B$19</definedName>
    <definedName name="TITOLO_3" localSheetId="24">[5]Parametri!$B$19</definedName>
    <definedName name="TITOLO_3" localSheetId="29">[5]Parametri!$B$19</definedName>
    <definedName name="TITOLO_3" localSheetId="28">[5]Parametri!$B$19</definedName>
    <definedName name="TITOLO_3" localSheetId="5">[5]Parametri!$B$19</definedName>
    <definedName name="TITOLO_3" localSheetId="4">[5]Parametri!$B$19</definedName>
    <definedName name="TITOLO_3">[5]Parametri!$B$19</definedName>
    <definedName name="tre_1996" localSheetId="20">#REF!</definedName>
    <definedName name="tre_1996" localSheetId="17">#REF!</definedName>
    <definedName name="tre_1996" localSheetId="27">#REF!</definedName>
    <definedName name="tre_1996" localSheetId="19">#REF!</definedName>
    <definedName name="tre_1996" localSheetId="22">#REF!</definedName>
    <definedName name="tre_1996" localSheetId="24">#REF!</definedName>
    <definedName name="tre_1996" localSheetId="3">#REF!</definedName>
    <definedName name="tre_1996" localSheetId="29">#REF!</definedName>
    <definedName name="tre_1996" localSheetId="28">#REF!</definedName>
    <definedName name="tre_1996" localSheetId="21">#REF!</definedName>
    <definedName name="tre_1996" localSheetId="5">#REF!</definedName>
    <definedName name="tre_1996" localSheetId="16">#REF!</definedName>
    <definedName name="tre_1996" localSheetId="2">#REF!</definedName>
    <definedName name="tre_1996" localSheetId="4">#REF!</definedName>
    <definedName name="tre_1996" localSheetId="26">#REF!</definedName>
    <definedName name="tre_1996" localSheetId="37">#REF!</definedName>
    <definedName name="tre_1996" localSheetId="23">#REF!</definedName>
    <definedName name="tre_1996" localSheetId="8">#REF!</definedName>
    <definedName name="tre_1996">#REF!</definedName>
    <definedName name="TRI_Varie" localSheetId="7">#REF!</definedName>
    <definedName name="TRI_Varie" localSheetId="24">#REF!</definedName>
    <definedName name="TRI_Varie" localSheetId="29">#REF!</definedName>
    <definedName name="TRI_Varie" localSheetId="28">#REF!</definedName>
    <definedName name="TRI_Varie" localSheetId="5">#REF!</definedName>
    <definedName name="TRI_Varie" localSheetId="4">#REF!</definedName>
    <definedName name="TRI_Varie" localSheetId="37">#REF!</definedName>
    <definedName name="TRI_Varie">#REF!</definedName>
    <definedName name="TRIB" localSheetId="37">#REF!</definedName>
    <definedName name="TRIB">#REF!</definedName>
    <definedName name="ukk" localSheetId="7">#REF!</definedName>
    <definedName name="ukk" localSheetId="24">#REF!</definedName>
    <definedName name="ukk" localSheetId="29">#REF!</definedName>
    <definedName name="ukk" localSheetId="28">#REF!</definedName>
    <definedName name="ukk" localSheetId="5">#REF!</definedName>
    <definedName name="ukk" localSheetId="4">#REF!</definedName>
    <definedName name="ukk" localSheetId="37">#REF!</definedName>
    <definedName name="ukk">#REF!</definedName>
    <definedName name="ULTIMA" localSheetId="20">#REF!</definedName>
    <definedName name="ULTIMA" localSheetId="17">#REF!</definedName>
    <definedName name="ULTIMA" localSheetId="27">#REF!</definedName>
    <definedName name="ULTIMA" localSheetId="19">#REF!</definedName>
    <definedName name="ULTIMA" localSheetId="22">#REF!</definedName>
    <definedName name="ULTIMA" localSheetId="24">#REF!</definedName>
    <definedName name="ULTIMA" localSheetId="3">#REF!</definedName>
    <definedName name="ULTIMA" localSheetId="29">#REF!</definedName>
    <definedName name="ULTIMA" localSheetId="28">#REF!</definedName>
    <definedName name="ULTIMA" localSheetId="21">#REF!</definedName>
    <definedName name="ULTIMA" localSheetId="5">#REF!</definedName>
    <definedName name="ULTIMA" localSheetId="16">#REF!</definedName>
    <definedName name="ULTIMA" localSheetId="2">#REF!</definedName>
    <definedName name="ULTIMA" localSheetId="4">#REF!</definedName>
    <definedName name="ULTIMA" localSheetId="26">#REF!</definedName>
    <definedName name="ULTIMA" localSheetId="37">#REF!</definedName>
    <definedName name="ULTIMA" localSheetId="23">#REF!</definedName>
    <definedName name="ULTIMA" localSheetId="8">#REF!</definedName>
    <definedName name="ULTIMA">#REF!</definedName>
    <definedName name="uop" localSheetId="37">#REF!</definedName>
    <definedName name="uop">#REF!</definedName>
    <definedName name="utile_operativo" localSheetId="20">#REF!</definedName>
    <definedName name="utile_operativo" localSheetId="17">#REF!</definedName>
    <definedName name="utile_operativo" localSheetId="27">#REF!</definedName>
    <definedName name="utile_operativo" localSheetId="19">#REF!</definedName>
    <definedName name="utile_operativo" localSheetId="22">#REF!</definedName>
    <definedName name="utile_operativo" localSheetId="24">#REF!</definedName>
    <definedName name="utile_operativo" localSheetId="3">#REF!</definedName>
    <definedName name="utile_operativo" localSheetId="29">#REF!</definedName>
    <definedName name="utile_operativo" localSheetId="28">#REF!</definedName>
    <definedName name="utile_operativo" localSheetId="21">#REF!</definedName>
    <definedName name="utile_operativo" localSheetId="5">#REF!</definedName>
    <definedName name="utile_operativo" localSheetId="16">#REF!</definedName>
    <definedName name="utile_operativo" localSheetId="2">#REF!</definedName>
    <definedName name="utile_operativo" localSheetId="4">#REF!</definedName>
    <definedName name="utile_operativo" localSheetId="26">#REF!</definedName>
    <definedName name="utile_operativo" localSheetId="37">#REF!</definedName>
    <definedName name="utile_operativo" localSheetId="23">#REF!</definedName>
    <definedName name="utile_operativo" localSheetId="8">#REF!</definedName>
    <definedName name="utile_operativo">#REF!</definedName>
    <definedName name="valorizzazione" localSheetId="20">#REF!</definedName>
    <definedName name="valorizzazione" localSheetId="17">#REF!</definedName>
    <definedName name="valorizzazione" localSheetId="27">#REF!</definedName>
    <definedName name="valorizzazione" localSheetId="19">#REF!</definedName>
    <definedName name="valorizzazione" localSheetId="22">#REF!</definedName>
    <definedName name="valorizzazione" localSheetId="24">#REF!</definedName>
    <definedName name="valorizzazione" localSheetId="3">#REF!</definedName>
    <definedName name="valorizzazione" localSheetId="29">#REF!</definedName>
    <definedName name="valorizzazione" localSheetId="28">#REF!</definedName>
    <definedName name="valorizzazione" localSheetId="21">#REF!</definedName>
    <definedName name="valorizzazione" localSheetId="5">#REF!</definedName>
    <definedName name="valorizzazione" localSheetId="16">#REF!</definedName>
    <definedName name="valorizzazione" localSheetId="2">#REF!</definedName>
    <definedName name="valorizzazione" localSheetId="4">#REF!</definedName>
    <definedName name="valorizzazione" localSheetId="26">#REF!</definedName>
    <definedName name="valorizzazione" localSheetId="37">#REF!</definedName>
    <definedName name="valorizzazione" localSheetId="23">#REF!</definedName>
    <definedName name="valorizzazione" localSheetId="8">#REF!</definedName>
    <definedName name="valorizzazione">#REF!</definedName>
    <definedName name="Valuta" localSheetId="35">#REF!</definedName>
    <definedName name="Valuta" localSheetId="7">#REF!</definedName>
    <definedName name="Valuta" localSheetId="24">#REF!</definedName>
    <definedName name="Valuta" localSheetId="29">#REF!</definedName>
    <definedName name="Valuta" localSheetId="28">#REF!</definedName>
    <definedName name="Valuta" localSheetId="5">#REF!</definedName>
    <definedName name="Valuta" localSheetId="14">#REF!</definedName>
    <definedName name="Valuta" localSheetId="15">#REF!</definedName>
    <definedName name="Valuta" localSheetId="16">#REF!</definedName>
    <definedName name="Valuta" localSheetId="2">#REF!</definedName>
    <definedName name="Valuta" localSheetId="4">#REF!</definedName>
    <definedName name="Valuta" localSheetId="37">#REF!</definedName>
    <definedName name="Valuta">#REF!</definedName>
    <definedName name="varianti" localSheetId="20">#REF!</definedName>
    <definedName name="varianti" localSheetId="17">#REF!</definedName>
    <definedName name="varianti" localSheetId="27">#REF!</definedName>
    <definedName name="varianti" localSheetId="19">#REF!</definedName>
    <definedName name="varianti" localSheetId="22">#REF!</definedName>
    <definedName name="varianti" localSheetId="24">#REF!</definedName>
    <definedName name="varianti" localSheetId="3">#REF!</definedName>
    <definedName name="varianti" localSheetId="29">#REF!</definedName>
    <definedName name="varianti" localSheetId="28">#REF!</definedName>
    <definedName name="varianti" localSheetId="21">#REF!</definedName>
    <definedName name="varianti" localSheetId="5">#REF!</definedName>
    <definedName name="varianti" localSheetId="16">#REF!</definedName>
    <definedName name="varianti" localSheetId="2">#REF!</definedName>
    <definedName name="varianti" localSheetId="4">#REF!</definedName>
    <definedName name="varianti" localSheetId="26">#REF!</definedName>
    <definedName name="varianti" localSheetId="37">#REF!</definedName>
    <definedName name="varianti" localSheetId="23">#REF!</definedName>
    <definedName name="varianti" localSheetId="8">#REF!</definedName>
    <definedName name="varianti">#REF!</definedName>
    <definedName name="VARIE" localSheetId="7">#REF!</definedName>
    <definedName name="VARIE" localSheetId="24">#REF!</definedName>
    <definedName name="VARIE" localSheetId="29">#REF!</definedName>
    <definedName name="VARIE" localSheetId="28">#REF!</definedName>
    <definedName name="VARIE" localSheetId="5">#REF!</definedName>
    <definedName name="VARIE" localSheetId="4">#REF!</definedName>
    <definedName name="VARIE" localSheetId="37">#REF!</definedName>
    <definedName name="VARIE">#REF!</definedName>
    <definedName name="varie_triennale" localSheetId="7">#REF!</definedName>
    <definedName name="varie_triennale" localSheetId="24">#REF!</definedName>
    <definedName name="varie_triennale" localSheetId="29">#REF!</definedName>
    <definedName name="varie_triennale" localSheetId="28">#REF!</definedName>
    <definedName name="varie_triennale" localSheetId="5">#REF!</definedName>
    <definedName name="varie_triennale" localSheetId="4">#REF!</definedName>
    <definedName name="varie_triennale" localSheetId="37">#REF!</definedName>
    <definedName name="varie_triennale">#REF!</definedName>
    <definedName name="VENCON" localSheetId="37">#REF!</definedName>
    <definedName name="VENCON">#REF!</definedName>
    <definedName name="VENCON_BT" localSheetId="37">#REF!</definedName>
    <definedName name="VENCON_BT">#REF!</definedName>
    <definedName name="Vendite">'[20]Quantità Snam'!$A$2:$R$34</definedName>
    <definedName name="x" localSheetId="7">#REF!</definedName>
    <definedName name="x" localSheetId="24">#REF!</definedName>
    <definedName name="x" localSheetId="29">#REF!</definedName>
    <definedName name="x" localSheetId="28">#REF!</definedName>
    <definedName name="x" localSheetId="5">#REF!</definedName>
    <definedName name="x" localSheetId="4">#REF!</definedName>
    <definedName name="x" localSheetId="37">#REF!</definedName>
    <definedName name="x">#REF!</definedName>
    <definedName name="xb" localSheetId="7">#REF!</definedName>
    <definedName name="xb" localSheetId="24">#REF!</definedName>
    <definedName name="xb" localSheetId="29">#REF!</definedName>
    <definedName name="xb" localSheetId="28">#REF!</definedName>
    <definedName name="xb" localSheetId="5">#REF!</definedName>
    <definedName name="xb" localSheetId="4">#REF!</definedName>
    <definedName name="xb" localSheetId="37">#REF!</definedName>
    <definedName name="xb">#REF!</definedName>
    <definedName name="xd" localSheetId="7">#REF!</definedName>
    <definedName name="xd" localSheetId="24">#REF!</definedName>
    <definedName name="xd" localSheetId="29">#REF!</definedName>
    <definedName name="xd" localSheetId="28">#REF!</definedName>
    <definedName name="xd" localSheetId="5">#REF!</definedName>
    <definedName name="xd" localSheetId="4">#REF!</definedName>
    <definedName name="xd" localSheetId="37">#REF!</definedName>
    <definedName name="xd">#REF!</definedName>
    <definedName name="xe" localSheetId="7">#REF!</definedName>
    <definedName name="xe" localSheetId="24">#REF!</definedName>
    <definedName name="xe" localSheetId="29">#REF!</definedName>
    <definedName name="xe" localSheetId="28">#REF!</definedName>
    <definedName name="xe" localSheetId="5">#REF!</definedName>
    <definedName name="xe" localSheetId="4">#REF!</definedName>
    <definedName name="xe" localSheetId="37">#REF!</definedName>
    <definedName name="xe">#REF!</definedName>
    <definedName name="xf" localSheetId="7">#REF!</definedName>
    <definedName name="xf" localSheetId="24">#REF!</definedName>
    <definedName name="xf" localSheetId="29">#REF!</definedName>
    <definedName name="xf" localSheetId="28">#REF!</definedName>
    <definedName name="xf" localSheetId="5">#REF!</definedName>
    <definedName name="xf" localSheetId="4">#REF!</definedName>
    <definedName name="xf" localSheetId="37">#REF!</definedName>
    <definedName name="xf">#REF!</definedName>
    <definedName name="y" localSheetId="7">#REF!</definedName>
    <definedName name="y" localSheetId="24">#REF!</definedName>
    <definedName name="y" localSheetId="29">#REF!</definedName>
    <definedName name="y" localSheetId="28">#REF!</definedName>
    <definedName name="y" localSheetId="5">#REF!</definedName>
    <definedName name="y" localSheetId="4">#REF!</definedName>
    <definedName name="y" localSheetId="37">#REF!</definedName>
    <definedName name="y">#REF!</definedName>
    <definedName name="yy" localSheetId="7">#REF!</definedName>
    <definedName name="yy" localSheetId="24">#REF!</definedName>
    <definedName name="yy" localSheetId="29">#REF!</definedName>
    <definedName name="yy" localSheetId="28">#REF!</definedName>
    <definedName name="yy" localSheetId="5">#REF!</definedName>
    <definedName name="yy" localSheetId="4">#REF!</definedName>
    <definedName name="yy" localSheetId="37">#REF!</definedName>
    <definedName name="yy">#REF!</definedName>
    <definedName name="z" localSheetId="7">#REF!</definedName>
    <definedName name="z" localSheetId="24">#REF!</definedName>
    <definedName name="z" localSheetId="29">#REF!</definedName>
    <definedName name="z" localSheetId="28">#REF!</definedName>
    <definedName name="z" localSheetId="5">#REF!</definedName>
    <definedName name="z" localSheetId="4">#REF!</definedName>
    <definedName name="z" localSheetId="37">#REF!</definedName>
    <definedName name="z">#REF!</definedName>
    <definedName name="zz" localSheetId="7">#REF!</definedName>
    <definedName name="zz" localSheetId="24">#REF!</definedName>
    <definedName name="zz" localSheetId="29">#REF!</definedName>
    <definedName name="zz" localSheetId="28">#REF!</definedName>
    <definedName name="zz" localSheetId="5">#REF!</definedName>
    <definedName name="zz" localSheetId="4">#REF!</definedName>
    <definedName name="zz" localSheetId="37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D47" i="158" l="1"/>
  <c r="C47" i="158"/>
  <c r="A47" i="158"/>
  <c r="C45" i="90" l="1"/>
  <c r="D45" i="90"/>
  <c r="D46" i="90"/>
  <c r="D47" i="90"/>
  <c r="D48" i="90"/>
  <c r="D49" i="90"/>
  <c r="A45" i="90"/>
  <c r="D36" i="41"/>
  <c r="D37" i="41"/>
  <c r="D38" i="41"/>
  <c r="D35" i="41"/>
  <c r="D25" i="41"/>
  <c r="D24" i="41"/>
  <c r="D23" i="41"/>
  <c r="D21" i="41"/>
  <c r="D20" i="41"/>
  <c r="C20" i="41"/>
  <c r="A20" i="41"/>
  <c r="E20" i="41" l="1"/>
  <c r="C32" i="92"/>
  <c r="D32" i="92"/>
  <c r="E19" i="152" l="1"/>
  <c r="D19" i="152"/>
  <c r="E36" i="152"/>
  <c r="D36" i="152"/>
  <c r="B36" i="152"/>
  <c r="B31" i="152"/>
  <c r="E14" i="152"/>
  <c r="D14" i="152"/>
  <c r="D42" i="152" l="1"/>
  <c r="E42" i="152"/>
  <c r="D37" i="88"/>
  <c r="D36" i="88"/>
  <c r="E27" i="71" l="1"/>
  <c r="D27" i="71"/>
  <c r="E26" i="71"/>
  <c r="D26" i="71"/>
  <c r="E25" i="71" l="1"/>
  <c r="D25" i="71"/>
  <c r="E15" i="73"/>
  <c r="D15" i="73"/>
  <c r="A15" i="73"/>
  <c r="B29" i="92" l="1"/>
  <c r="B28" i="92"/>
  <c r="B27" i="92"/>
  <c r="B26" i="92"/>
  <c r="D33" i="92"/>
  <c r="D29" i="92"/>
  <c r="D28" i="92"/>
  <c r="D27" i="92"/>
  <c r="D26" i="92"/>
  <c r="D21" i="92"/>
  <c r="D22" i="92"/>
  <c r="D23" i="92"/>
  <c r="D24" i="92"/>
  <c r="C9" i="84"/>
  <c r="D25" i="92" l="1"/>
  <c r="M31" i="158" l="1"/>
  <c r="D6" i="75" l="1"/>
  <c r="E8" i="75"/>
  <c r="D21" i="75"/>
  <c r="C21" i="75"/>
  <c r="A21" i="75"/>
  <c r="J15" i="165"/>
  <c r="H11" i="165"/>
  <c r="H8" i="165"/>
  <c r="E28" i="71" l="1"/>
  <c r="E21" i="75"/>
  <c r="J10" i="165"/>
  <c r="H14" i="165"/>
  <c r="J7" i="165"/>
  <c r="J9" i="165"/>
  <c r="J6" i="165"/>
  <c r="D53" i="131" l="1"/>
  <c r="C53" i="131"/>
  <c r="D52" i="131"/>
  <c r="C52" i="131"/>
  <c r="D51" i="131"/>
  <c r="C51" i="131"/>
  <c r="D50" i="131"/>
  <c r="C50" i="131"/>
  <c r="D49" i="131"/>
  <c r="C49" i="131"/>
  <c r="D48" i="131"/>
  <c r="C48" i="131"/>
  <c r="D46" i="131"/>
  <c r="C46" i="131"/>
  <c r="D43" i="131"/>
  <c r="C43" i="131"/>
  <c r="D41" i="131"/>
  <c r="C41" i="131"/>
  <c r="D40" i="131"/>
  <c r="C40" i="131"/>
  <c r="D39" i="131"/>
  <c r="C39" i="131"/>
  <c r="D38" i="131"/>
  <c r="C38" i="131"/>
  <c r="D37" i="131"/>
  <c r="C37" i="131"/>
  <c r="D34" i="131"/>
  <c r="C34" i="131"/>
  <c r="D33" i="131"/>
  <c r="C33" i="131"/>
  <c r="D32" i="131"/>
  <c r="C32" i="131"/>
  <c r="D31" i="131"/>
  <c r="C31" i="131"/>
  <c r="D30" i="131"/>
  <c r="C30" i="131"/>
  <c r="D29" i="131"/>
  <c r="C29" i="131"/>
  <c r="D25" i="131"/>
  <c r="C25" i="131"/>
  <c r="D23" i="131"/>
  <c r="C23" i="131"/>
  <c r="D22" i="131"/>
  <c r="C22" i="131"/>
  <c r="D21" i="131"/>
  <c r="C21" i="131"/>
  <c r="D20" i="131"/>
  <c r="C20" i="131"/>
  <c r="D19" i="131"/>
  <c r="C19" i="131"/>
  <c r="D18" i="131"/>
  <c r="C18" i="131"/>
  <c r="D17" i="131"/>
  <c r="C17" i="131"/>
  <c r="D16" i="131"/>
  <c r="C16" i="131"/>
  <c r="D13" i="131"/>
  <c r="C13" i="131"/>
  <c r="D12" i="131"/>
  <c r="C12" i="131"/>
  <c r="D11" i="131"/>
  <c r="C11" i="131"/>
  <c r="D10" i="131"/>
  <c r="C10" i="131"/>
  <c r="D9" i="131"/>
  <c r="C9" i="131"/>
  <c r="D8" i="131"/>
  <c r="C8" i="131"/>
  <c r="D7" i="131"/>
  <c r="C7" i="131"/>
  <c r="D6" i="131"/>
  <c r="C6" i="131"/>
  <c r="A53" i="131"/>
  <c r="A52" i="131"/>
  <c r="A51" i="131"/>
  <c r="A50" i="131"/>
  <c r="A49" i="131"/>
  <c r="A48" i="131"/>
  <c r="A46" i="131"/>
  <c r="A43" i="131"/>
  <c r="A41" i="131"/>
  <c r="A40" i="131"/>
  <c r="A39" i="131"/>
  <c r="A38" i="131"/>
  <c r="A37" i="131"/>
  <c r="A34" i="131"/>
  <c r="A33" i="131"/>
  <c r="A32" i="131"/>
  <c r="A31" i="131"/>
  <c r="A30" i="131"/>
  <c r="A29" i="131"/>
  <c r="A25" i="131"/>
  <c r="A23" i="131"/>
  <c r="A22" i="131"/>
  <c r="A21" i="131"/>
  <c r="A20" i="131"/>
  <c r="A19" i="131"/>
  <c r="A18" i="131"/>
  <c r="A17" i="131"/>
  <c r="A16" i="131"/>
  <c r="A13" i="131"/>
  <c r="A12" i="131"/>
  <c r="A11" i="131"/>
  <c r="A10" i="131"/>
  <c r="A9" i="131"/>
  <c r="A8" i="131"/>
  <c r="A7" i="131"/>
  <c r="A6" i="131"/>
  <c r="D54" i="131" l="1"/>
  <c r="A14" i="131"/>
  <c r="A54" i="131"/>
  <c r="A24" i="131"/>
  <c r="A42" i="131"/>
  <c r="A35" i="131"/>
  <c r="A55" i="131" l="1"/>
  <c r="A26" i="131"/>
  <c r="A44" i="131"/>
  <c r="A56" i="131" s="1"/>
  <c r="F7" i="141" l="1"/>
  <c r="F12" i="141"/>
  <c r="F13" i="141"/>
  <c r="F14" i="141"/>
  <c r="F15" i="141"/>
  <c r="F16" i="141"/>
  <c r="F17" i="141"/>
  <c r="F18" i="141"/>
  <c r="F20" i="141"/>
  <c r="C8" i="84" l="1"/>
  <c r="A27" i="71" l="1"/>
  <c r="A26" i="71"/>
  <c r="A44" i="86"/>
  <c r="D39" i="86"/>
  <c r="D34" i="86"/>
  <c r="D33" i="86"/>
  <c r="D30" i="86"/>
  <c r="D27" i="86"/>
  <c r="D20" i="86"/>
  <c r="K14" i="145"/>
  <c r="M34" i="141"/>
  <c r="M31" i="141"/>
  <c r="L25" i="141"/>
  <c r="L24" i="141"/>
  <c r="L23" i="141"/>
  <c r="L20" i="141"/>
  <c r="L19" i="141"/>
  <c r="L17" i="141"/>
  <c r="L16" i="141"/>
  <c r="L15" i="141"/>
  <c r="L14" i="141"/>
  <c r="L13" i="141"/>
  <c r="L12" i="141"/>
  <c r="L7" i="141"/>
  <c r="K14" i="141"/>
  <c r="J34" i="141"/>
  <c r="H20" i="141"/>
  <c r="H19" i="141"/>
  <c r="H18" i="141"/>
  <c r="H17" i="141"/>
  <c r="H16" i="141"/>
  <c r="H15" i="141"/>
  <c r="H14" i="141"/>
  <c r="H13" i="141"/>
  <c r="H12" i="141"/>
  <c r="G20" i="141"/>
  <c r="G18" i="141"/>
  <c r="G17" i="141"/>
  <c r="G16" i="141"/>
  <c r="G15" i="141"/>
  <c r="G14" i="141"/>
  <c r="G13" i="141"/>
  <c r="G12" i="141"/>
  <c r="E20" i="141"/>
  <c r="E19" i="141"/>
  <c r="E18" i="141"/>
  <c r="E17" i="141"/>
  <c r="E16" i="141"/>
  <c r="E15" i="141"/>
  <c r="E14" i="141"/>
  <c r="E13" i="141"/>
  <c r="E12" i="141"/>
  <c r="E7" i="141"/>
  <c r="D20" i="141"/>
  <c r="D18" i="141"/>
  <c r="D17" i="141"/>
  <c r="D16" i="141"/>
  <c r="D15" i="141"/>
  <c r="D14" i="141"/>
  <c r="D13" i="141"/>
  <c r="D12" i="141"/>
  <c r="C20" i="141"/>
  <c r="C18" i="141"/>
  <c r="C17" i="141"/>
  <c r="C16" i="141"/>
  <c r="C15" i="141"/>
  <c r="C14" i="141"/>
  <c r="C13" i="141"/>
  <c r="C12" i="141"/>
  <c r="B20" i="141"/>
  <c r="B18" i="141"/>
  <c r="B17" i="141"/>
  <c r="B16" i="141"/>
  <c r="B15" i="141"/>
  <c r="B14" i="141"/>
  <c r="B13" i="141"/>
  <c r="B12" i="141"/>
  <c r="E38" i="68"/>
  <c r="D38" i="68"/>
  <c r="E37" i="68"/>
  <c r="D37" i="68"/>
  <c r="A38" i="68"/>
  <c r="A37" i="68"/>
  <c r="A25" i="71" l="1"/>
  <c r="F27" i="71"/>
  <c r="J14" i="141"/>
  <c r="P14" i="141" s="1"/>
  <c r="M14" i="141"/>
  <c r="E42" i="73"/>
  <c r="D42" i="73"/>
  <c r="D36" i="73"/>
  <c r="E36" i="73"/>
  <c r="D37" i="73"/>
  <c r="E37" i="73"/>
  <c r="D38" i="73"/>
  <c r="E38" i="73"/>
  <c r="D39" i="73"/>
  <c r="E39" i="73"/>
  <c r="D40" i="73"/>
  <c r="E40" i="73"/>
  <c r="D41" i="73"/>
  <c r="E41" i="73"/>
  <c r="E35" i="73"/>
  <c r="D35" i="73"/>
  <c r="A42" i="73"/>
  <c r="A36" i="73"/>
  <c r="A37" i="73"/>
  <c r="A38" i="73"/>
  <c r="A39" i="73"/>
  <c r="A40" i="73"/>
  <c r="A41" i="73"/>
  <c r="A35" i="73"/>
  <c r="E22" i="73"/>
  <c r="E23" i="73"/>
  <c r="E24" i="73"/>
  <c r="E25" i="73"/>
  <c r="E26" i="73"/>
  <c r="E27" i="73"/>
  <c r="E28" i="73"/>
  <c r="E29" i="73"/>
  <c r="D29" i="73"/>
  <c r="D23" i="73"/>
  <c r="D24" i="73"/>
  <c r="D25" i="73"/>
  <c r="D26" i="73"/>
  <c r="D27" i="73"/>
  <c r="D28" i="73"/>
  <c r="D22" i="73"/>
  <c r="A29" i="73"/>
  <c r="A28" i="73"/>
  <c r="A27" i="73"/>
  <c r="A26" i="73"/>
  <c r="A25" i="73"/>
  <c r="A24" i="73"/>
  <c r="A23" i="73"/>
  <c r="A22" i="73"/>
  <c r="E14" i="73"/>
  <c r="D14" i="73"/>
  <c r="E13" i="73"/>
  <c r="D13" i="73"/>
  <c r="E12" i="73"/>
  <c r="D12" i="73"/>
  <c r="E11" i="73"/>
  <c r="D11" i="73"/>
  <c r="E10" i="73"/>
  <c r="D10" i="73"/>
  <c r="E9" i="73"/>
  <c r="D9" i="73"/>
  <c r="E8" i="73"/>
  <c r="D8" i="73"/>
  <c r="E7" i="73"/>
  <c r="D7" i="73"/>
  <c r="A14" i="73"/>
  <c r="A13" i="73"/>
  <c r="A12" i="73"/>
  <c r="A11" i="73"/>
  <c r="A10" i="73"/>
  <c r="A9" i="73"/>
  <c r="A8" i="73"/>
  <c r="A7" i="73"/>
  <c r="A15" i="75"/>
  <c r="A14" i="75"/>
  <c r="A13" i="75"/>
  <c r="A12" i="75"/>
  <c r="D12" i="75"/>
  <c r="D13" i="75"/>
  <c r="D14" i="75"/>
  <c r="D15" i="75"/>
  <c r="C15" i="75"/>
  <c r="C14" i="75"/>
  <c r="C13" i="75"/>
  <c r="C12" i="75"/>
  <c r="D14" i="92"/>
  <c r="D13" i="92"/>
  <c r="D12" i="92"/>
  <c r="D10" i="92"/>
  <c r="D9" i="92"/>
  <c r="D8" i="92"/>
  <c r="D7" i="92"/>
  <c r="D6" i="92"/>
  <c r="C6" i="92"/>
  <c r="A6" i="92"/>
  <c r="D21" i="91"/>
  <c r="D19" i="91"/>
  <c r="D18" i="91"/>
  <c r="D17" i="91"/>
  <c r="D8" i="91"/>
  <c r="D7" i="91"/>
  <c r="D6" i="91"/>
  <c r="D44" i="90"/>
  <c r="D43" i="90"/>
  <c r="D42" i="90"/>
  <c r="D39" i="90"/>
  <c r="D38" i="90"/>
  <c r="D37" i="90"/>
  <c r="D36" i="90"/>
  <c r="D35" i="90"/>
  <c r="D34" i="90"/>
  <c r="D33" i="90"/>
  <c r="D30" i="90"/>
  <c r="A17" i="90"/>
  <c r="D25" i="90"/>
  <c r="D26" i="90"/>
  <c r="D27" i="90"/>
  <c r="D28" i="90"/>
  <c r="D24" i="90"/>
  <c r="D12" i="90"/>
  <c r="D13" i="90"/>
  <c r="D14" i="90"/>
  <c r="D15" i="90"/>
  <c r="D16" i="90"/>
  <c r="C17" i="90"/>
  <c r="D17" i="90"/>
  <c r="D18" i="90"/>
  <c r="D19" i="90"/>
  <c r="D20" i="90"/>
  <c r="D21" i="90"/>
  <c r="D22" i="90"/>
  <c r="D11" i="90"/>
  <c r="D8" i="90"/>
  <c r="D9" i="90"/>
  <c r="D10" i="90"/>
  <c r="C7" i="84"/>
  <c r="C6" i="84"/>
  <c r="C5" i="84"/>
  <c r="B27" i="83"/>
  <c r="C27" i="83"/>
  <c r="C26" i="83"/>
  <c r="B26" i="83"/>
  <c r="B24" i="83"/>
  <c r="C24" i="83"/>
  <c r="C23" i="83"/>
  <c r="B23" i="83"/>
  <c r="B13" i="83"/>
  <c r="C13" i="83"/>
  <c r="B14" i="83"/>
  <c r="C14" i="83"/>
  <c r="B15" i="83"/>
  <c r="C15" i="83"/>
  <c r="B16" i="83"/>
  <c r="C16" i="83"/>
  <c r="B17" i="83"/>
  <c r="C17" i="83"/>
  <c r="C12" i="83"/>
  <c r="B12" i="83"/>
  <c r="B8" i="83"/>
  <c r="C8" i="83"/>
  <c r="B9" i="83"/>
  <c r="C9" i="83"/>
  <c r="C7" i="83"/>
  <c r="B7" i="83"/>
  <c r="D41" i="88"/>
  <c r="D40" i="88"/>
  <c r="D26" i="88"/>
  <c r="D27" i="88"/>
  <c r="D31" i="88"/>
  <c r="D33" i="88"/>
  <c r="D17" i="88"/>
  <c r="D21" i="88"/>
  <c r="D22" i="88"/>
  <c r="D23" i="88"/>
  <c r="D20" i="88"/>
  <c r="D16" i="88"/>
  <c r="D15" i="88"/>
  <c r="D12" i="88"/>
  <c r="D13" i="88"/>
  <c r="D11" i="88"/>
  <c r="D8" i="88"/>
  <c r="D7" i="88"/>
  <c r="C25" i="83" l="1"/>
  <c r="B25" i="83"/>
  <c r="N14" i="141"/>
  <c r="D11" i="92"/>
  <c r="A21" i="73"/>
  <c r="D24" i="131"/>
  <c r="D42" i="131"/>
  <c r="D23" i="90"/>
  <c r="D50" i="90"/>
  <c r="C9" i="39"/>
  <c r="B9" i="39"/>
  <c r="B8" i="39"/>
  <c r="C7" i="39"/>
  <c r="B7" i="39"/>
  <c r="C6" i="39"/>
  <c r="B6" i="39"/>
  <c r="C5" i="39"/>
  <c r="B5" i="39"/>
  <c r="E8" i="79"/>
  <c r="D8" i="79"/>
  <c r="C8" i="79"/>
  <c r="B8" i="79"/>
  <c r="E7" i="79"/>
  <c r="D7" i="79"/>
  <c r="C7" i="79"/>
  <c r="B7" i="79"/>
  <c r="E6" i="79"/>
  <c r="D6" i="79"/>
  <c r="C6" i="79"/>
  <c r="B6" i="79"/>
  <c r="E5" i="79"/>
  <c r="D5" i="79"/>
  <c r="C5" i="79"/>
  <c r="B5" i="79"/>
  <c r="B7" i="141"/>
  <c r="E39" i="69"/>
  <c r="D39" i="69"/>
  <c r="E38" i="69"/>
  <c r="D38" i="69"/>
  <c r="E37" i="69"/>
  <c r="D37" i="69"/>
  <c r="E35" i="69"/>
  <c r="D35" i="69"/>
  <c r="E34" i="69"/>
  <c r="D34" i="69"/>
  <c r="E32" i="69"/>
  <c r="D32" i="69"/>
  <c r="E31" i="69"/>
  <c r="D31" i="69"/>
  <c r="E30" i="69"/>
  <c r="D30" i="69"/>
  <c r="E28" i="69"/>
  <c r="D28" i="69"/>
  <c r="A39" i="69"/>
  <c r="A38" i="69"/>
  <c r="A37" i="69"/>
  <c r="A35" i="69"/>
  <c r="A34" i="69"/>
  <c r="A32" i="69"/>
  <c r="A31" i="69"/>
  <c r="A30" i="69"/>
  <c r="A28" i="69"/>
  <c r="J14" i="69"/>
  <c r="D27" i="53"/>
  <c r="D26" i="53"/>
  <c r="D25" i="53"/>
  <c r="D24" i="53"/>
  <c r="D23" i="53"/>
  <c r="D22" i="53"/>
  <c r="D21" i="53"/>
  <c r="D20" i="53"/>
  <c r="D19" i="53"/>
  <c r="D18" i="53"/>
  <c r="D16" i="53"/>
  <c r="C16" i="53"/>
  <c r="C27" i="53"/>
  <c r="C26" i="53"/>
  <c r="C25" i="53"/>
  <c r="C24" i="53"/>
  <c r="C23" i="53"/>
  <c r="C22" i="53"/>
  <c r="C21" i="53"/>
  <c r="C20" i="53"/>
  <c r="C19" i="53"/>
  <c r="C18" i="53"/>
  <c r="D9" i="53"/>
  <c r="D10" i="53"/>
  <c r="D11" i="53"/>
  <c r="D12" i="53"/>
  <c r="D13" i="53"/>
  <c r="C9" i="53"/>
  <c r="C10" i="53"/>
  <c r="C11" i="53"/>
  <c r="C12" i="53"/>
  <c r="C13" i="53"/>
  <c r="D8" i="53"/>
  <c r="C8" i="53"/>
  <c r="D7" i="53"/>
  <c r="C7" i="53"/>
  <c r="A7" i="53"/>
  <c r="A26" i="53"/>
  <c r="A27" i="53"/>
  <c r="A19" i="53"/>
  <c r="A20" i="53"/>
  <c r="A21" i="53"/>
  <c r="A22" i="53"/>
  <c r="A23" i="53"/>
  <c r="A24" i="53"/>
  <c r="A25" i="53"/>
  <c r="A18" i="53"/>
  <c r="A16" i="53"/>
  <c r="A9" i="53"/>
  <c r="A10" i="53"/>
  <c r="A11" i="53"/>
  <c r="A12" i="53"/>
  <c r="A13" i="53"/>
  <c r="A8" i="53"/>
  <c r="D30" i="92" l="1"/>
  <c r="D15" i="92"/>
  <c r="D19" i="41"/>
  <c r="D18" i="41"/>
  <c r="D13" i="41"/>
  <c r="D9" i="41"/>
  <c r="D10" i="41"/>
  <c r="D11" i="41"/>
  <c r="D8" i="41"/>
  <c r="D7" i="41"/>
  <c r="C27" i="37"/>
  <c r="C24" i="37"/>
  <c r="C25" i="37"/>
  <c r="C20" i="37"/>
  <c r="C21" i="37"/>
  <c r="B21" i="37"/>
  <c r="B20" i="37"/>
  <c r="C18" i="37"/>
  <c r="C17" i="37"/>
  <c r="C16" i="37"/>
  <c r="C15" i="37"/>
  <c r="C14" i="37"/>
  <c r="C13" i="37"/>
  <c r="B27" i="37"/>
  <c r="B25" i="37"/>
  <c r="B24" i="37"/>
  <c r="B18" i="37"/>
  <c r="B14" i="37"/>
  <c r="B15" i="37"/>
  <c r="B16" i="37"/>
  <c r="B17" i="37"/>
  <c r="B13" i="37"/>
  <c r="C5" i="37"/>
  <c r="C6" i="37"/>
  <c r="C7" i="37"/>
  <c r="C8" i="37"/>
  <c r="C9" i="37"/>
  <c r="C10" i="37"/>
  <c r="B10" i="37"/>
  <c r="B6" i="37"/>
  <c r="B7" i="37"/>
  <c r="B8" i="37"/>
  <c r="B9" i="37"/>
  <c r="B5" i="37"/>
  <c r="D11" i="98"/>
  <c r="C11" i="98"/>
  <c r="D10" i="98"/>
  <c r="C10" i="98"/>
  <c r="D9" i="98"/>
  <c r="C9" i="98"/>
  <c r="D8" i="98"/>
  <c r="C8" i="98"/>
  <c r="D6" i="98"/>
  <c r="C6" i="98"/>
  <c r="D5" i="98"/>
  <c r="C5" i="98"/>
  <c r="A11" i="98"/>
  <c r="A10" i="98"/>
  <c r="A9" i="98"/>
  <c r="A8" i="98"/>
  <c r="A6" i="98"/>
  <c r="A5" i="98"/>
  <c r="D45" i="158"/>
  <c r="D34" i="92" l="1"/>
  <c r="A26" i="69"/>
  <c r="E8" i="98"/>
  <c r="C26" i="37"/>
  <c r="C19" i="37"/>
  <c r="C11" i="37"/>
  <c r="C29" i="37" l="1"/>
  <c r="C22" i="37"/>
  <c r="C28" i="37"/>
  <c r="D27" i="37"/>
  <c r="D25" i="37"/>
  <c r="D24" i="37"/>
  <c r="D23" i="37"/>
  <c r="D21" i="37"/>
  <c r="D20" i="37"/>
  <c r="D18" i="37"/>
  <c r="D17" i="37"/>
  <c r="D16" i="37"/>
  <c r="D15" i="37"/>
  <c r="D14" i="37"/>
  <c r="D13" i="37"/>
  <c r="D12" i="37"/>
  <c r="D10" i="37"/>
  <c r="D6" i="37"/>
  <c r="D7" i="37"/>
  <c r="D8" i="37"/>
  <c r="D9" i="37"/>
  <c r="D5" i="37"/>
  <c r="N43" i="163"/>
  <c r="P47" i="163"/>
  <c r="N45" i="163"/>
  <c r="H45" i="163"/>
  <c r="L45" i="163"/>
  <c r="D45" i="163"/>
  <c r="B45" i="163"/>
  <c r="N44" i="163"/>
  <c r="H44" i="163"/>
  <c r="L44" i="163"/>
  <c r="D44" i="163"/>
  <c r="B44" i="163"/>
  <c r="P43" i="163"/>
  <c r="V43" i="163" s="1"/>
  <c r="N40" i="163"/>
  <c r="H40" i="163"/>
  <c r="L40" i="163"/>
  <c r="F40" i="163"/>
  <c r="T40" i="163" s="1"/>
  <c r="D40" i="163"/>
  <c r="B40" i="163"/>
  <c r="P40" i="163" s="1"/>
  <c r="N39" i="163"/>
  <c r="H39" i="163"/>
  <c r="L39" i="163"/>
  <c r="F39" i="163"/>
  <c r="T39" i="163" s="1"/>
  <c r="D39" i="163"/>
  <c r="B39" i="163"/>
  <c r="P39" i="163" s="1"/>
  <c r="L38" i="163"/>
  <c r="R37" i="163"/>
  <c r="R36" i="163"/>
  <c r="J35" i="163"/>
  <c r="F35" i="163"/>
  <c r="J34" i="163"/>
  <c r="F34" i="163"/>
  <c r="N33" i="163"/>
  <c r="J33" i="163"/>
  <c r="F33" i="163"/>
  <c r="P30" i="163"/>
  <c r="R30" i="163" s="1"/>
  <c r="T30" i="163" s="1"/>
  <c r="P29" i="163"/>
  <c r="R29" i="163" s="1"/>
  <c r="T29" i="163" s="1"/>
  <c r="P28" i="163"/>
  <c r="N25" i="163"/>
  <c r="H25" i="163"/>
  <c r="L25" i="163"/>
  <c r="J25" i="163"/>
  <c r="F25" i="163"/>
  <c r="D25" i="163"/>
  <c r="B25" i="163"/>
  <c r="N24" i="163"/>
  <c r="H24" i="163"/>
  <c r="L24" i="163"/>
  <c r="J24" i="163"/>
  <c r="I24" i="163"/>
  <c r="F24" i="163"/>
  <c r="D24" i="163"/>
  <c r="B24" i="163"/>
  <c r="N23" i="163"/>
  <c r="H23" i="163"/>
  <c r="L23" i="163"/>
  <c r="J23" i="163"/>
  <c r="F23" i="163"/>
  <c r="D23" i="163"/>
  <c r="B23" i="163"/>
  <c r="N20" i="163"/>
  <c r="H20" i="163"/>
  <c r="L20" i="163"/>
  <c r="J20" i="163"/>
  <c r="F20" i="163"/>
  <c r="T20" i="163" s="1"/>
  <c r="D20" i="163"/>
  <c r="R20" i="163" s="1"/>
  <c r="B20" i="163"/>
  <c r="P20" i="163" s="1"/>
  <c r="N19" i="163"/>
  <c r="H19" i="163"/>
  <c r="L19" i="163"/>
  <c r="J19" i="163"/>
  <c r="F19" i="163"/>
  <c r="T19" i="163" s="1"/>
  <c r="D19" i="163"/>
  <c r="R19" i="163" s="1"/>
  <c r="B19" i="163"/>
  <c r="P19" i="163" s="1"/>
  <c r="L18" i="163"/>
  <c r="J18" i="163"/>
  <c r="P16" i="163"/>
  <c r="R16" i="163" s="1"/>
  <c r="P15" i="163"/>
  <c r="R15" i="163" s="1"/>
  <c r="P14" i="163"/>
  <c r="R14" i="163" s="1"/>
  <c r="P10" i="163"/>
  <c r="R10" i="163" s="1"/>
  <c r="T10" i="163" s="1"/>
  <c r="P9" i="163"/>
  <c r="P8" i="163"/>
  <c r="R8" i="163" s="1"/>
  <c r="T8" i="163" s="1"/>
  <c r="P35" i="146"/>
  <c r="P34" i="146"/>
  <c r="B19" i="58"/>
  <c r="E8" i="154"/>
  <c r="D8" i="154"/>
  <c r="A8" i="154"/>
  <c r="E8" i="53"/>
  <c r="E12" i="53"/>
  <c r="E11" i="53"/>
  <c r="E10" i="53"/>
  <c r="C6" i="53"/>
  <c r="D34" i="73"/>
  <c r="E21" i="73"/>
  <c r="E35" i="75"/>
  <c r="E33" i="75"/>
  <c r="E34" i="75"/>
  <c r="E32" i="75"/>
  <c r="E31" i="75"/>
  <c r="E29" i="75"/>
  <c r="D36" i="75"/>
  <c r="C36" i="75"/>
  <c r="E14" i="75"/>
  <c r="E12" i="75"/>
  <c r="D9" i="91"/>
  <c r="D40" i="90"/>
  <c r="D42" i="88"/>
  <c r="D24" i="88"/>
  <c r="D9" i="88"/>
  <c r="C54" i="131"/>
  <c r="C42" i="131"/>
  <c r="C35" i="131"/>
  <c r="C24" i="131"/>
  <c r="C14" i="131"/>
  <c r="D9" i="39"/>
  <c r="D5" i="39"/>
  <c r="F8" i="79"/>
  <c r="F5" i="79"/>
  <c r="I21" i="145"/>
  <c r="I22" i="145" s="1"/>
  <c r="O24" i="141"/>
  <c r="M11" i="141"/>
  <c r="M10" i="141"/>
  <c r="M9" i="141"/>
  <c r="J17" i="141"/>
  <c r="P17" i="141" s="1"/>
  <c r="J12" i="141"/>
  <c r="F37" i="69"/>
  <c r="F34" i="69"/>
  <c r="D33" i="69"/>
  <c r="F32" i="69"/>
  <c r="F31" i="69"/>
  <c r="E29" i="69"/>
  <c r="F28" i="69"/>
  <c r="E25" i="53"/>
  <c r="E24" i="53"/>
  <c r="E23" i="53"/>
  <c r="E22" i="53"/>
  <c r="E21" i="53"/>
  <c r="D17" i="53"/>
  <c r="C17" i="53"/>
  <c r="E18" i="53"/>
  <c r="E16" i="53"/>
  <c r="F38" i="68"/>
  <c r="F37" i="68"/>
  <c r="E5" i="98"/>
  <c r="N8" i="145"/>
  <c r="M11" i="146"/>
  <c r="M10" i="146"/>
  <c r="M9" i="146"/>
  <c r="M26" i="146"/>
  <c r="J11" i="145"/>
  <c r="N11" i="145" s="1"/>
  <c r="J9" i="145"/>
  <c r="N9" i="145" s="1"/>
  <c r="I21" i="146"/>
  <c r="J11" i="146"/>
  <c r="J10" i="146"/>
  <c r="J9" i="146"/>
  <c r="J10" i="145"/>
  <c r="N10" i="145" s="1"/>
  <c r="D19" i="58"/>
  <c r="F43" i="138"/>
  <c r="D42" i="138"/>
  <c r="F42" i="138"/>
  <c r="H42" i="138"/>
  <c r="J42" i="138"/>
  <c r="L42" i="138"/>
  <c r="N42" i="138"/>
  <c r="B42" i="138"/>
  <c r="P28" i="138"/>
  <c r="R28" i="138" s="1"/>
  <c r="R20" i="138"/>
  <c r="R19" i="138"/>
  <c r="R18" i="138"/>
  <c r="P25" i="138"/>
  <c r="O25" i="138"/>
  <c r="N25" i="138"/>
  <c r="M25" i="138"/>
  <c r="L25" i="138"/>
  <c r="K25" i="138"/>
  <c r="J25" i="138"/>
  <c r="H25" i="138"/>
  <c r="G25" i="138"/>
  <c r="F25" i="138"/>
  <c r="E25" i="138"/>
  <c r="D25" i="138"/>
  <c r="P24" i="138"/>
  <c r="O24" i="138"/>
  <c r="N24" i="138"/>
  <c r="M24" i="138"/>
  <c r="L24" i="138"/>
  <c r="J24" i="138"/>
  <c r="H24" i="138"/>
  <c r="G24" i="138"/>
  <c r="F24" i="138"/>
  <c r="D24" i="138"/>
  <c r="O23" i="138"/>
  <c r="N23" i="138"/>
  <c r="M23" i="138"/>
  <c r="L23" i="138"/>
  <c r="J23" i="138"/>
  <c r="H23" i="138"/>
  <c r="F23" i="138"/>
  <c r="D23" i="138"/>
  <c r="B25" i="138"/>
  <c r="B24" i="138"/>
  <c r="B23" i="138"/>
  <c r="J9" i="141"/>
  <c r="J10" i="141"/>
  <c r="I21" i="141"/>
  <c r="R46" i="138"/>
  <c r="R37" i="138"/>
  <c r="P33" i="138"/>
  <c r="R33" i="138" s="1"/>
  <c r="P13" i="138"/>
  <c r="R13" i="138" s="1"/>
  <c r="P7" i="138"/>
  <c r="R7" i="138" s="1"/>
  <c r="H44" i="138"/>
  <c r="F44" i="138"/>
  <c r="D44" i="138"/>
  <c r="J44" i="138"/>
  <c r="L44" i="138"/>
  <c r="N44" i="138"/>
  <c r="P44" i="138"/>
  <c r="B44" i="138"/>
  <c r="H43" i="138"/>
  <c r="D43" i="138"/>
  <c r="J43" i="138"/>
  <c r="L43" i="138"/>
  <c r="N43" i="138"/>
  <c r="P43" i="138"/>
  <c r="B43" i="138"/>
  <c r="R39" i="138"/>
  <c r="R38" i="138"/>
  <c r="R35" i="138"/>
  <c r="R34" i="138"/>
  <c r="R15" i="138"/>
  <c r="R14" i="138"/>
  <c r="R9" i="138"/>
  <c r="R8" i="138"/>
  <c r="F8" i="58"/>
  <c r="A37" i="91"/>
  <c r="D37" i="91"/>
  <c r="C33" i="91"/>
  <c r="C37" i="91"/>
  <c r="D33" i="91"/>
  <c r="A33" i="91"/>
  <c r="R29" i="138"/>
  <c r="R30" i="138"/>
  <c r="J11" i="141"/>
  <c r="E18" i="75"/>
  <c r="O23" i="141"/>
  <c r="B11" i="37"/>
  <c r="D11" i="37" s="1"/>
  <c r="D14" i="131"/>
  <c r="D26" i="131" s="1"/>
  <c r="F6" i="79"/>
  <c r="E34" i="73"/>
  <c r="E21" i="141"/>
  <c r="J16" i="141"/>
  <c r="P16" i="141" s="1"/>
  <c r="B6" i="83"/>
  <c r="D29" i="88"/>
  <c r="B11" i="83"/>
  <c r="D9" i="79"/>
  <c r="D26" i="69"/>
  <c r="C6" i="83"/>
  <c r="E9" i="53"/>
  <c r="E13" i="53"/>
  <c r="E7" i="53"/>
  <c r="E20" i="53"/>
  <c r="E9" i="98"/>
  <c r="C9" i="79"/>
  <c r="D21" i="73"/>
  <c r="A34" i="73"/>
  <c r="E26" i="69"/>
  <c r="E9" i="79"/>
  <c r="B9" i="79"/>
  <c r="F7" i="79"/>
  <c r="C11" i="83"/>
  <c r="D16" i="75"/>
  <c r="D22" i="75" s="1"/>
  <c r="B26" i="37"/>
  <c r="E26" i="53"/>
  <c r="H21" i="141"/>
  <c r="D35" i="131"/>
  <c r="D44" i="131" s="1"/>
  <c r="D38" i="88"/>
  <c r="E27" i="53"/>
  <c r="E13" i="75"/>
  <c r="E30" i="75"/>
  <c r="A36" i="69"/>
  <c r="A33" i="69"/>
  <c r="A17" i="53"/>
  <c r="A36" i="75"/>
  <c r="A29" i="69"/>
  <c r="A6" i="53"/>
  <c r="D28" i="86"/>
  <c r="T35" i="163"/>
  <c r="P25" i="163" l="1"/>
  <c r="R25" i="163" s="1"/>
  <c r="T25" i="163" s="1"/>
  <c r="P42" i="138"/>
  <c r="R42" i="138" s="1"/>
  <c r="T15" i="163"/>
  <c r="R24" i="138"/>
  <c r="P24" i="163"/>
  <c r="P33" i="163"/>
  <c r="P34" i="163"/>
  <c r="P35" i="163"/>
  <c r="R35" i="163" s="1"/>
  <c r="P23" i="138"/>
  <c r="R23" i="138" s="1"/>
  <c r="R25" i="138"/>
  <c r="D18" i="88"/>
  <c r="P23" i="163"/>
  <c r="R23" i="163" s="1"/>
  <c r="R24" i="163"/>
  <c r="T24" i="163" s="1"/>
  <c r="P44" i="163"/>
  <c r="P45" i="163"/>
  <c r="R28" i="163"/>
  <c r="T28" i="163" s="1"/>
  <c r="R43" i="138"/>
  <c r="R44" i="138"/>
  <c r="D51" i="90"/>
  <c r="D16" i="91"/>
  <c r="B29" i="37"/>
  <c r="R9" i="163"/>
  <c r="T9" i="163" s="1"/>
  <c r="T14" i="163"/>
  <c r="T16" i="163"/>
  <c r="R39" i="163"/>
  <c r="R40" i="163"/>
  <c r="F26" i="69"/>
  <c r="N11" i="141"/>
  <c r="N9" i="141"/>
  <c r="A15" i="53"/>
  <c r="C15" i="53"/>
  <c r="D26" i="37"/>
  <c r="N10" i="141"/>
  <c r="C19" i="83"/>
  <c r="B19" i="83"/>
  <c r="C44" i="131"/>
  <c r="C56" i="131" s="1"/>
  <c r="F9" i="79"/>
  <c r="M8" i="141"/>
  <c r="N8" i="141" s="1"/>
  <c r="J15" i="141"/>
  <c r="P15" i="141" s="1"/>
  <c r="J13" i="141"/>
  <c r="J18" i="141"/>
  <c r="P18" i="141" s="1"/>
  <c r="J20" i="141"/>
  <c r="P20" i="141" s="1"/>
  <c r="M8" i="146"/>
  <c r="P12" i="141"/>
  <c r="D56" i="131"/>
  <c r="O25" i="141"/>
  <c r="E36" i="75"/>
  <c r="E28" i="75"/>
  <c r="C55" i="131"/>
  <c r="D55" i="131"/>
  <c r="C26" i="131"/>
  <c r="D7" i="39"/>
  <c r="D6" i="39"/>
  <c r="D36" i="69"/>
  <c r="F35" i="69"/>
  <c r="F38" i="69"/>
  <c r="E33" i="69"/>
  <c r="E36" i="69"/>
  <c r="F39" i="69"/>
  <c r="D29" i="69"/>
  <c r="F30" i="69"/>
  <c r="E17" i="53"/>
  <c r="D6" i="53"/>
  <c r="E6" i="53" s="1"/>
  <c r="D15" i="53"/>
  <c r="E19" i="53"/>
  <c r="F25" i="71"/>
  <c r="F26" i="71"/>
  <c r="B28" i="37"/>
  <c r="B19" i="37"/>
  <c r="D19" i="37" s="1"/>
  <c r="E6" i="98"/>
  <c r="D30" i="88" l="1"/>
  <c r="T23" i="163"/>
  <c r="D32" i="88"/>
  <c r="N8" i="146"/>
  <c r="D29" i="37"/>
  <c r="F33" i="69"/>
  <c r="C14" i="53"/>
  <c r="F29" i="69"/>
  <c r="A14" i="53"/>
  <c r="D28" i="37"/>
  <c r="F36" i="69"/>
  <c r="P13" i="141"/>
  <c r="E15" i="53"/>
  <c r="D14" i="53"/>
  <c r="B22" i="37"/>
  <c r="D22" i="37" s="1"/>
  <c r="D34" i="88" l="1"/>
  <c r="C28" i="53"/>
  <c r="A28" i="53"/>
  <c r="E14" i="53"/>
  <c r="A21" i="92" l="1"/>
  <c r="C8" i="39" l="1"/>
  <c r="G19" i="141"/>
  <c r="C19" i="141"/>
  <c r="E10" i="71"/>
  <c r="H25" i="141"/>
  <c r="C25" i="141"/>
  <c r="D7" i="141"/>
  <c r="C7" i="141"/>
  <c r="A6" i="75"/>
  <c r="C33" i="92"/>
  <c r="C29" i="92"/>
  <c r="C28" i="92"/>
  <c r="C27" i="92"/>
  <c r="C26" i="92"/>
  <c r="C24" i="92"/>
  <c r="C23" i="92"/>
  <c r="C22" i="92"/>
  <c r="C21" i="92"/>
  <c r="C14" i="92"/>
  <c r="C13" i="92"/>
  <c r="C12" i="92"/>
  <c r="C10" i="92"/>
  <c r="C9" i="92"/>
  <c r="C8" i="92"/>
  <c r="C7" i="92"/>
  <c r="C21" i="91"/>
  <c r="C17" i="91"/>
  <c r="C7" i="91"/>
  <c r="C8" i="91"/>
  <c r="C6" i="91"/>
  <c r="C43" i="90"/>
  <c r="C37" i="90"/>
  <c r="C30" i="90"/>
  <c r="C11" i="90"/>
  <c r="C15" i="90"/>
  <c r="C18" i="90"/>
  <c r="C36" i="41"/>
  <c r="C26" i="41"/>
  <c r="C25" i="41"/>
  <c r="C24" i="41"/>
  <c r="C19" i="41"/>
  <c r="C11" i="41"/>
  <c r="C7" i="41"/>
  <c r="C40" i="88"/>
  <c r="C37" i="88"/>
  <c r="C31" i="88"/>
  <c r="C27" i="88"/>
  <c r="C26" i="88"/>
  <c r="C23" i="88"/>
  <c r="C22" i="88"/>
  <c r="C21" i="88"/>
  <c r="C17" i="88"/>
  <c r="C16" i="88"/>
  <c r="C13" i="88"/>
  <c r="C12" i="88"/>
  <c r="C11" i="88"/>
  <c r="C8" i="88"/>
  <c r="C7" i="88"/>
  <c r="C33" i="86"/>
  <c r="C30" i="86"/>
  <c r="C27" i="86"/>
  <c r="C20" i="86"/>
  <c r="K14" i="146"/>
  <c r="M31" i="145"/>
  <c r="M34" i="145"/>
  <c r="J34" i="145"/>
  <c r="L23" i="145"/>
  <c r="L19" i="145"/>
  <c r="L17" i="145"/>
  <c r="L15" i="145"/>
  <c r="L13" i="145"/>
  <c r="L12" i="145"/>
  <c r="L11" i="145"/>
  <c r="L10" i="145"/>
  <c r="L9" i="145"/>
  <c r="H20" i="145"/>
  <c r="E20" i="145"/>
  <c r="D20" i="145"/>
  <c r="D17" i="69"/>
  <c r="B20" i="145"/>
  <c r="H19" i="145"/>
  <c r="H18" i="145"/>
  <c r="E18" i="145"/>
  <c r="C18" i="145"/>
  <c r="H17" i="145"/>
  <c r="D17" i="145"/>
  <c r="D14" i="69"/>
  <c r="B17" i="145"/>
  <c r="H16" i="145"/>
  <c r="H15" i="145"/>
  <c r="E15" i="145"/>
  <c r="B15" i="145"/>
  <c r="H14" i="145"/>
  <c r="F14" i="145"/>
  <c r="G14" i="145"/>
  <c r="C14" i="145"/>
  <c r="B14" i="145"/>
  <c r="H13" i="145"/>
  <c r="F13" i="145"/>
  <c r="C13" i="145"/>
  <c r="D10" i="68"/>
  <c r="H12" i="145"/>
  <c r="E12" i="145"/>
  <c r="B12" i="145"/>
  <c r="B7" i="145"/>
  <c r="D8" i="70"/>
  <c r="D10" i="74"/>
  <c r="D9" i="74"/>
  <c r="D8" i="74"/>
  <c r="E24" i="69"/>
  <c r="E11" i="69"/>
  <c r="E12" i="69"/>
  <c r="E13" i="69"/>
  <c r="E14" i="69"/>
  <c r="E15" i="69"/>
  <c r="E17" i="69"/>
  <c r="E10" i="69"/>
  <c r="K18" i="141"/>
  <c r="D44" i="88"/>
  <c r="E20" i="68"/>
  <c r="C11" i="39"/>
  <c r="A34" i="71"/>
  <c r="D34" i="68"/>
  <c r="A45" i="71"/>
  <c r="A44" i="71"/>
  <c r="A7" i="98"/>
  <c r="A42" i="71"/>
  <c r="A40" i="71"/>
  <c r="A39" i="71"/>
  <c r="A38" i="71"/>
  <c r="D14" i="84"/>
  <c r="D34" i="71"/>
  <c r="E11" i="14"/>
  <c r="D18" i="86"/>
  <c r="D8" i="86"/>
  <c r="D9" i="86"/>
  <c r="D10" i="86"/>
  <c r="D11" i="86"/>
  <c r="D38" i="71"/>
  <c r="D33" i="71"/>
  <c r="D7" i="75"/>
  <c r="D9" i="75"/>
  <c r="E30" i="71"/>
  <c r="D11" i="75"/>
  <c r="C7" i="75"/>
  <c r="C10" i="75"/>
  <c r="C11" i="75"/>
  <c r="H23" i="141"/>
  <c r="H24" i="141"/>
  <c r="D33" i="68"/>
  <c r="E28" i="68"/>
  <c r="E10" i="68"/>
  <c r="E12" i="68"/>
  <c r="E17" i="68"/>
  <c r="E18" i="68"/>
  <c r="D45" i="71"/>
  <c r="D44" i="71"/>
  <c r="D42" i="71"/>
  <c r="D40" i="71"/>
  <c r="E9" i="71"/>
  <c r="E11" i="71"/>
  <c r="E12" i="71"/>
  <c r="E13" i="71"/>
  <c r="E14" i="71"/>
  <c r="E16" i="71"/>
  <c r="D39" i="71"/>
  <c r="C4" i="39"/>
  <c r="D6" i="86"/>
  <c r="D12" i="70"/>
  <c r="D13" i="86"/>
  <c r="A33" i="68"/>
  <c r="A7" i="75"/>
  <c r="A28" i="68"/>
  <c r="A24" i="69"/>
  <c r="A11" i="14"/>
  <c r="B19" i="141"/>
  <c r="A9" i="75"/>
  <c r="A10" i="75"/>
  <c r="A11" i="75"/>
  <c r="E33" i="71"/>
  <c r="A8" i="14"/>
  <c r="D8" i="14"/>
  <c r="D39" i="68"/>
  <c r="D45" i="88"/>
  <c r="A30" i="71"/>
  <c r="E15" i="71"/>
  <c r="E8" i="68"/>
  <c r="D16" i="71"/>
  <c r="D38" i="91"/>
  <c r="D7" i="70"/>
  <c r="E30" i="68"/>
  <c r="D7" i="14"/>
  <c r="E19" i="68"/>
  <c r="D3" i="84"/>
  <c r="B11" i="39"/>
  <c r="A32" i="68"/>
  <c r="A31" i="68"/>
  <c r="A35" i="71"/>
  <c r="D18" i="68"/>
  <c r="F24" i="141"/>
  <c r="G14" i="146"/>
  <c r="A46" i="90"/>
  <c r="A13" i="90"/>
  <c r="A11" i="91"/>
  <c r="F15" i="146"/>
  <c r="A42" i="90"/>
  <c r="D11" i="71"/>
  <c r="D13" i="71"/>
  <c r="D10" i="71"/>
  <c r="C48" i="88"/>
  <c r="C47" i="88"/>
  <c r="A31" i="88"/>
  <c r="A41" i="88"/>
  <c r="A40" i="88"/>
  <c r="A27" i="88"/>
  <c r="A23" i="88"/>
  <c r="A21" i="88"/>
  <c r="A17" i="88"/>
  <c r="A15" i="88"/>
  <c r="A12" i="88"/>
  <c r="A11" i="88"/>
  <c r="C14" i="146"/>
  <c r="F14" i="146"/>
  <c r="H14" i="146"/>
  <c r="C6" i="145"/>
  <c r="C26" i="11"/>
  <c r="C11" i="11"/>
  <c r="A26" i="92"/>
  <c r="A29" i="92"/>
  <c r="A28" i="92"/>
  <c r="A27" i="92"/>
  <c r="A24" i="92"/>
  <c r="A23" i="92"/>
  <c r="A22" i="92"/>
  <c r="A14" i="92"/>
  <c r="A13" i="92"/>
  <c r="A12" i="92"/>
  <c r="A10" i="92"/>
  <c r="A9" i="92"/>
  <c r="A7" i="92"/>
  <c r="A17" i="91"/>
  <c r="A15" i="91"/>
  <c r="A12" i="91"/>
  <c r="A10" i="91"/>
  <c r="A6" i="91"/>
  <c r="A39" i="90"/>
  <c r="A37" i="90"/>
  <c r="A35" i="90"/>
  <c r="A30" i="90"/>
  <c r="A28" i="90"/>
  <c r="A25" i="90"/>
  <c r="A22" i="90"/>
  <c r="A21" i="90"/>
  <c r="A20" i="90"/>
  <c r="A18" i="90"/>
  <c r="A16" i="90"/>
  <c r="A14" i="90"/>
  <c r="A37" i="41"/>
  <c r="A36" i="41"/>
  <c r="A35" i="41"/>
  <c r="A26" i="41"/>
  <c r="A25" i="41"/>
  <c r="A23" i="41"/>
  <c r="A21" i="41"/>
  <c r="A11" i="41"/>
  <c r="A10" i="41"/>
  <c r="A7" i="41"/>
  <c r="A39" i="86"/>
  <c r="A34" i="86"/>
  <c r="A33" i="86"/>
  <c r="A27" i="86"/>
  <c r="A20" i="86"/>
  <c r="C10" i="70"/>
  <c r="C10" i="74"/>
  <c r="C9" i="74"/>
  <c r="C9" i="11"/>
  <c r="M31" i="146"/>
  <c r="L19" i="146"/>
  <c r="H20" i="146"/>
  <c r="F20" i="146"/>
  <c r="G20" i="146"/>
  <c r="H19" i="146"/>
  <c r="H18" i="146"/>
  <c r="E18" i="146"/>
  <c r="F18" i="146"/>
  <c r="G18" i="146"/>
  <c r="H17" i="146"/>
  <c r="E17" i="146"/>
  <c r="F17" i="146"/>
  <c r="D17" i="146"/>
  <c r="H16" i="146"/>
  <c r="G16" i="146"/>
  <c r="H15" i="146"/>
  <c r="D15" i="146"/>
  <c r="H13" i="146"/>
  <c r="G13" i="146"/>
  <c r="F7" i="146"/>
  <c r="B7" i="146"/>
  <c r="M29" i="145"/>
  <c r="C39" i="86"/>
  <c r="C19" i="145"/>
  <c r="A38" i="41"/>
  <c r="G19" i="146"/>
  <c r="F19" i="146"/>
  <c r="C19" i="11"/>
  <c r="C8" i="74"/>
  <c r="A26" i="11"/>
  <c r="H7" i="145"/>
  <c r="A11" i="11"/>
  <c r="A8" i="70"/>
  <c r="C6" i="70"/>
  <c r="A10" i="70"/>
  <c r="H25" i="145"/>
  <c r="A8" i="11"/>
  <c r="D7" i="146" l="1"/>
  <c r="F16" i="146"/>
  <c r="A27" i="90"/>
  <c r="A38" i="90"/>
  <c r="A14" i="91"/>
  <c r="A47" i="88"/>
  <c r="A48" i="88"/>
  <c r="D40" i="68"/>
  <c r="D10" i="14"/>
  <c r="D24" i="69"/>
  <c r="F19" i="141"/>
  <c r="G15" i="145"/>
  <c r="C38" i="41"/>
  <c r="C48" i="90"/>
  <c r="C19" i="91"/>
  <c r="H24" i="145"/>
  <c r="A12" i="90"/>
  <c r="A7" i="88"/>
  <c r="K18" i="146"/>
  <c r="L7" i="146"/>
  <c r="A10" i="90"/>
  <c r="L16" i="146"/>
  <c r="A8" i="92"/>
  <c r="C7" i="98"/>
  <c r="D43" i="71"/>
  <c r="D32" i="68"/>
  <c r="D47" i="88"/>
  <c r="D48" i="88"/>
  <c r="G12" i="145"/>
  <c r="D13" i="145"/>
  <c r="D11" i="69"/>
  <c r="F17" i="145"/>
  <c r="C21" i="90"/>
  <c r="C28" i="90"/>
  <c r="C35" i="90"/>
  <c r="D15" i="86"/>
  <c r="C24" i="145"/>
  <c r="B19" i="146"/>
  <c r="C34" i="86"/>
  <c r="A26" i="90"/>
  <c r="A48" i="90"/>
  <c r="A13" i="91"/>
  <c r="A36" i="90"/>
  <c r="A47" i="90"/>
  <c r="A49" i="90"/>
  <c r="E39" i="71"/>
  <c r="F39" i="71" s="1"/>
  <c r="F16" i="145"/>
  <c r="G18" i="145"/>
  <c r="C23" i="41"/>
  <c r="C13" i="90"/>
  <c r="C38" i="90"/>
  <c r="E16" i="145"/>
  <c r="E24" i="141"/>
  <c r="K13" i="141"/>
  <c r="K16" i="141"/>
  <c r="E17" i="145"/>
  <c r="E19" i="145"/>
  <c r="A7" i="11"/>
  <c r="E42" i="71"/>
  <c r="Q7" i="165"/>
  <c r="D19" i="146"/>
  <c r="A16" i="69"/>
  <c r="C10" i="11"/>
  <c r="A17" i="92"/>
  <c r="D17" i="92"/>
  <c r="C17" i="92"/>
  <c r="A13" i="11"/>
  <c r="A16" i="88"/>
  <c r="C8" i="70"/>
  <c r="C7" i="145"/>
  <c r="D8" i="68"/>
  <c r="D5" i="86"/>
  <c r="S7" i="165"/>
  <c r="A15" i="70"/>
  <c r="C12" i="146"/>
  <c r="H24" i="146"/>
  <c r="A7" i="91"/>
  <c r="A30" i="86"/>
  <c r="F12" i="145"/>
  <c r="K13" i="145"/>
  <c r="G13" i="145"/>
  <c r="D14" i="145"/>
  <c r="A7" i="70"/>
  <c r="B24" i="145"/>
  <c r="D19" i="71"/>
  <c r="A19" i="11"/>
  <c r="G19" i="145"/>
  <c r="A18" i="86"/>
  <c r="A9" i="74"/>
  <c r="A9" i="70"/>
  <c r="A9" i="41"/>
  <c r="A19" i="41"/>
  <c r="C14" i="11"/>
  <c r="A8" i="119"/>
  <c r="D14" i="146"/>
  <c r="A14" i="69"/>
  <c r="A16" i="41"/>
  <c r="A22" i="88"/>
  <c r="B4" i="39"/>
  <c r="L18" i="141"/>
  <c r="D7" i="74"/>
  <c r="E9" i="74"/>
  <c r="F7" i="145"/>
  <c r="K7" i="145"/>
  <c r="D12" i="145"/>
  <c r="C10" i="41"/>
  <c r="A6" i="70"/>
  <c r="C16" i="11"/>
  <c r="A7" i="74"/>
  <c r="A6" i="68"/>
  <c r="F12" i="146"/>
  <c r="G15" i="146"/>
  <c r="E16" i="146"/>
  <c r="A14" i="71"/>
  <c r="B18" i="146"/>
  <c r="L12" i="146"/>
  <c r="A25" i="92"/>
  <c r="A30" i="92" s="1"/>
  <c r="A34" i="92" s="1"/>
  <c r="A18" i="91"/>
  <c r="C7" i="70"/>
  <c r="A8" i="86"/>
  <c r="B15" i="146"/>
  <c r="A11" i="71"/>
  <c r="A8" i="88"/>
  <c r="D23" i="141"/>
  <c r="E19" i="69"/>
  <c r="F6" i="146"/>
  <c r="F13" i="146"/>
  <c r="C9" i="70"/>
  <c r="A33" i="90"/>
  <c r="A34" i="90"/>
  <c r="A8" i="91"/>
  <c r="A19" i="91"/>
  <c r="C15" i="70"/>
  <c r="A13" i="88"/>
  <c r="A8" i="77"/>
  <c r="A48" i="158"/>
  <c r="A15" i="41"/>
  <c r="D9" i="71"/>
  <c r="B13" i="145"/>
  <c r="D12" i="69"/>
  <c r="D15" i="145"/>
  <c r="C13" i="41"/>
  <c r="C45" i="158"/>
  <c r="C37" i="41"/>
  <c r="D19" i="141"/>
  <c r="D26" i="41"/>
  <c r="A14" i="11"/>
  <c r="C8" i="11"/>
  <c r="D12" i="119"/>
  <c r="D23" i="145"/>
  <c r="E19" i="146"/>
  <c r="A17" i="69"/>
  <c r="D20" i="146"/>
  <c r="A8" i="41"/>
  <c r="A18" i="41"/>
  <c r="A24" i="41"/>
  <c r="A43" i="90"/>
  <c r="A44" i="90"/>
  <c r="A9" i="90"/>
  <c r="D8" i="119"/>
  <c r="E14" i="146"/>
  <c r="A37" i="88"/>
  <c r="A33" i="88"/>
  <c r="A11" i="69"/>
  <c r="D13" i="146"/>
  <c r="E20" i="146"/>
  <c r="C6" i="74"/>
  <c r="D6" i="71"/>
  <c r="E44" i="71"/>
  <c r="G7" i="145"/>
  <c r="E13" i="146"/>
  <c r="C15" i="146"/>
  <c r="A12" i="71"/>
  <c r="B16" i="146"/>
  <c r="K17" i="146"/>
  <c r="C18" i="146"/>
  <c r="A18" i="68"/>
  <c r="L24" i="146"/>
  <c r="H23" i="146"/>
  <c r="A8" i="90"/>
  <c r="A19" i="90"/>
  <c r="L6" i="145"/>
  <c r="A42" i="88"/>
  <c r="C44" i="88"/>
  <c r="C45" i="88"/>
  <c r="D12" i="146"/>
  <c r="A40" i="68"/>
  <c r="A10" i="14"/>
  <c r="E35" i="71"/>
  <c r="E45" i="71"/>
  <c r="D28" i="68"/>
  <c r="E38" i="71"/>
  <c r="G23" i="141"/>
  <c r="C23" i="141"/>
  <c r="E23" i="68"/>
  <c r="B16" i="145"/>
  <c r="D12" i="71"/>
  <c r="C9" i="86"/>
  <c r="F18" i="145"/>
  <c r="D20" i="68"/>
  <c r="C20" i="145"/>
  <c r="C13" i="86"/>
  <c r="F20" i="145"/>
  <c r="L8" i="145"/>
  <c r="L7" i="145"/>
  <c r="L16" i="145"/>
  <c r="L20" i="145"/>
  <c r="C33" i="88"/>
  <c r="C41" i="88"/>
  <c r="C35" i="41"/>
  <c r="C16" i="90"/>
  <c r="C9" i="90"/>
  <c r="C27" i="90"/>
  <c r="C33" i="90"/>
  <c r="C42" i="90"/>
  <c r="C47" i="90"/>
  <c r="C6" i="75"/>
  <c r="D7" i="86"/>
  <c r="F38" i="163"/>
  <c r="A20" i="68"/>
  <c r="C20" i="146"/>
  <c r="K20" i="146"/>
  <c r="G12" i="146"/>
  <c r="H12" i="146"/>
  <c r="E15" i="146"/>
  <c r="A15" i="69"/>
  <c r="D18" i="146"/>
  <c r="C13" i="11"/>
  <c r="A11" i="90"/>
  <c r="A24" i="90"/>
  <c r="D7" i="145"/>
  <c r="D8" i="69"/>
  <c r="A36" i="88"/>
  <c r="D6" i="69"/>
  <c r="B13" i="146"/>
  <c r="A9" i="71"/>
  <c r="C16" i="146"/>
  <c r="A12" i="68"/>
  <c r="L15" i="146"/>
  <c r="A20" i="88"/>
  <c r="E34" i="68"/>
  <c r="D30" i="71"/>
  <c r="D6" i="73"/>
  <c r="D35" i="71"/>
  <c r="A7" i="14"/>
  <c r="A33" i="71"/>
  <c r="K12" i="141"/>
  <c r="K15" i="141"/>
  <c r="K17" i="141"/>
  <c r="N34" i="141"/>
  <c r="F23" i="141"/>
  <c r="C12" i="145"/>
  <c r="H21" i="145"/>
  <c r="E13" i="145"/>
  <c r="E14" i="145"/>
  <c r="C15" i="145"/>
  <c r="D18" i="145"/>
  <c r="D15" i="69"/>
  <c r="H23" i="145"/>
  <c r="A16" i="71"/>
  <c r="B20" i="146"/>
  <c r="L18" i="146"/>
  <c r="C7" i="11"/>
  <c r="H38" i="163"/>
  <c r="A26" i="88"/>
  <c r="M35" i="141"/>
  <c r="F33" i="71"/>
  <c r="A34" i="68"/>
  <c r="A39" i="68"/>
  <c r="D10" i="75"/>
  <c r="A6" i="73"/>
  <c r="E6" i="73"/>
  <c r="E8" i="71"/>
  <c r="E40" i="71"/>
  <c r="D7" i="98"/>
  <c r="C9" i="75"/>
  <c r="B23" i="141"/>
  <c r="D16" i="41"/>
  <c r="E8" i="74"/>
  <c r="D10" i="70"/>
  <c r="E7" i="145"/>
  <c r="D16" i="145"/>
  <c r="D13" i="69"/>
  <c r="D17" i="68"/>
  <c r="C17" i="145"/>
  <c r="C20" i="88"/>
  <c r="C29" i="88"/>
  <c r="C36" i="88"/>
  <c r="E7" i="41"/>
  <c r="C16" i="41"/>
  <c r="E25" i="41"/>
  <c r="C12" i="90"/>
  <c r="C24" i="90"/>
  <c r="C34" i="90"/>
  <c r="C9" i="91"/>
  <c r="H7" i="141"/>
  <c r="E20" i="69"/>
  <c r="D24" i="141"/>
  <c r="E7" i="146"/>
  <c r="E12" i="146"/>
  <c r="C13" i="146"/>
  <c r="A10" i="68"/>
  <c r="A13" i="71"/>
  <c r="B17" i="146"/>
  <c r="A12" i="69"/>
  <c r="C6" i="77"/>
  <c r="G24" i="141"/>
  <c r="A30" i="68"/>
  <c r="A9" i="14"/>
  <c r="D31" i="68"/>
  <c r="E33" i="68"/>
  <c r="E40" i="68"/>
  <c r="K20" i="141"/>
  <c r="D9" i="70"/>
  <c r="F15" i="145"/>
  <c r="G16" i="145"/>
  <c r="D14" i="71"/>
  <c r="B18" i="145"/>
  <c r="G20" i="145"/>
  <c r="P11" i="145"/>
  <c r="P11" i="141"/>
  <c r="P11" i="146"/>
  <c r="N34" i="145"/>
  <c r="C15" i="88"/>
  <c r="C8" i="41"/>
  <c r="C18" i="41"/>
  <c r="C14" i="90"/>
  <c r="C8" i="77"/>
  <c r="D15" i="41"/>
  <c r="A43" i="71"/>
  <c r="D11" i="39"/>
  <c r="D12" i="68"/>
  <c r="C16" i="145"/>
  <c r="P9" i="146"/>
  <c r="P9" i="141"/>
  <c r="P9" i="145"/>
  <c r="O23" i="145"/>
  <c r="L14" i="146"/>
  <c r="E11" i="41"/>
  <c r="C9" i="41"/>
  <c r="C48" i="158"/>
  <c r="C15" i="41"/>
  <c r="E19" i="41"/>
  <c r="E24" i="41"/>
  <c r="E36" i="41"/>
  <c r="C20" i="90"/>
  <c r="C10" i="90"/>
  <c r="C25" i="90"/>
  <c r="C44" i="90"/>
  <c r="C25" i="92"/>
  <c r="A16" i="75"/>
  <c r="A22" i="75" s="1"/>
  <c r="A28" i="71"/>
  <c r="G21" i="141"/>
  <c r="D8" i="39"/>
  <c r="C21" i="141"/>
  <c r="B21" i="141"/>
  <c r="C10" i="39"/>
  <c r="E9" i="68"/>
  <c r="G17" i="145"/>
  <c r="P10" i="141"/>
  <c r="P10" i="146"/>
  <c r="P10" i="145"/>
  <c r="L14" i="145"/>
  <c r="L18" i="145"/>
  <c r="L24" i="145"/>
  <c r="C9" i="88"/>
  <c r="C21" i="41"/>
  <c r="C22" i="90"/>
  <c r="C19" i="90"/>
  <c r="C26" i="90"/>
  <c r="C36" i="90"/>
  <c r="C39" i="90"/>
  <c r="C46" i="90"/>
  <c r="C49" i="90"/>
  <c r="C18" i="91"/>
  <c r="C11" i="92"/>
  <c r="D19" i="68"/>
  <c r="E25" i="68"/>
  <c r="C11" i="86"/>
  <c r="C8" i="86"/>
  <c r="A9" i="86"/>
  <c r="C18" i="86"/>
  <c r="E8" i="69"/>
  <c r="C6" i="86"/>
  <c r="A11" i="86"/>
  <c r="C10" i="86"/>
  <c r="D6" i="74"/>
  <c r="G7" i="141"/>
  <c r="F24" i="69" l="1"/>
  <c r="E23" i="41"/>
  <c r="C11" i="70"/>
  <c r="J17" i="145"/>
  <c r="P17" i="145" s="1"/>
  <c r="C28" i="86"/>
  <c r="J19" i="141"/>
  <c r="J21" i="141" s="1"/>
  <c r="M13" i="141"/>
  <c r="N13" i="141" s="1"/>
  <c r="F30" i="71"/>
  <c r="A11" i="92"/>
  <c r="F21" i="141"/>
  <c r="D4" i="39"/>
  <c r="C38" i="88"/>
  <c r="E9" i="75"/>
  <c r="A23" i="90"/>
  <c r="E38" i="41"/>
  <c r="M16" i="141"/>
  <c r="N16" i="141" s="1"/>
  <c r="E8" i="70"/>
  <c r="E7" i="70"/>
  <c r="E21" i="145"/>
  <c r="A8" i="69"/>
  <c r="J14" i="145"/>
  <c r="P14" i="145" s="1"/>
  <c r="E24" i="145"/>
  <c r="E7" i="14"/>
  <c r="D24" i="68"/>
  <c r="K16" i="145"/>
  <c r="K15" i="145"/>
  <c r="C15" i="86"/>
  <c r="A15" i="71"/>
  <c r="D48" i="158"/>
  <c r="C9" i="158"/>
  <c r="A15" i="86"/>
  <c r="D30" i="68"/>
  <c r="M13" i="145"/>
  <c r="D25" i="141"/>
  <c r="E21" i="69"/>
  <c r="C12" i="39"/>
  <c r="E9" i="41"/>
  <c r="E8" i="41"/>
  <c r="E10" i="14"/>
  <c r="E34" i="71"/>
  <c r="F34" i="71" s="1"/>
  <c r="K23" i="141"/>
  <c r="E39" i="68"/>
  <c r="A10" i="71"/>
  <c r="B14" i="146"/>
  <c r="H21" i="146"/>
  <c r="E35" i="41"/>
  <c r="D9" i="77"/>
  <c r="C8" i="90"/>
  <c r="B19" i="145"/>
  <c r="D15" i="71"/>
  <c r="L20" i="146"/>
  <c r="D6" i="70"/>
  <c r="C6" i="11"/>
  <c r="E6" i="74"/>
  <c r="K19" i="141"/>
  <c r="E18" i="41"/>
  <c r="E9" i="70"/>
  <c r="F40" i="68"/>
  <c r="E21" i="146"/>
  <c r="K17" i="145"/>
  <c r="E18" i="71"/>
  <c r="E8" i="14"/>
  <c r="F8" i="14" s="1"/>
  <c r="F40" i="71"/>
  <c r="E10" i="75"/>
  <c r="M18" i="146"/>
  <c r="F19" i="145"/>
  <c r="O6" i="165"/>
  <c r="D21" i="141"/>
  <c r="E13" i="41"/>
  <c r="J13" i="145"/>
  <c r="P13" i="145" s="1"/>
  <c r="F6" i="145"/>
  <c r="D16" i="69"/>
  <c r="D19" i="145"/>
  <c r="D11" i="119"/>
  <c r="L23" i="146"/>
  <c r="G7" i="146"/>
  <c r="C11" i="74"/>
  <c r="K12" i="145"/>
  <c r="A28" i="86"/>
  <c r="C43" i="158"/>
  <c r="C23" i="11"/>
  <c r="A20" i="69"/>
  <c r="D24" i="146"/>
  <c r="D19" i="69"/>
  <c r="J7" i="145"/>
  <c r="P7" i="145" s="1"/>
  <c r="M14" i="146"/>
  <c r="D9" i="68"/>
  <c r="M20" i="141"/>
  <c r="N20" i="141" s="1"/>
  <c r="E16" i="41"/>
  <c r="D17" i="41"/>
  <c r="M17" i="141"/>
  <c r="N17" i="141" s="1"/>
  <c r="M12" i="141"/>
  <c r="F34" i="68"/>
  <c r="J13" i="146"/>
  <c r="P13" i="146" s="1"/>
  <c r="T38" i="163"/>
  <c r="D28" i="71"/>
  <c r="E6" i="75"/>
  <c r="C16" i="75"/>
  <c r="C42" i="88"/>
  <c r="M7" i="145"/>
  <c r="K18" i="145"/>
  <c r="D11" i="14"/>
  <c r="F35" i="71"/>
  <c r="A9" i="91"/>
  <c r="L13" i="146"/>
  <c r="B38" i="163"/>
  <c r="A9" i="88"/>
  <c r="D16" i="119"/>
  <c r="E6" i="145"/>
  <c r="E16" i="69"/>
  <c r="E9" i="69"/>
  <c r="E37" i="41"/>
  <c r="F21" i="146"/>
  <c r="F22" i="146" s="1"/>
  <c r="D18" i="163"/>
  <c r="E10" i="41"/>
  <c r="B10" i="39"/>
  <c r="G6" i="145"/>
  <c r="D31" i="152"/>
  <c r="J32" i="145"/>
  <c r="C7" i="86"/>
  <c r="M6" i="165"/>
  <c r="D18" i="92"/>
  <c r="H6" i="146"/>
  <c r="A43" i="158"/>
  <c r="A23" i="11"/>
  <c r="K24" i="141"/>
  <c r="E6" i="69"/>
  <c r="C16" i="91"/>
  <c r="C17" i="41"/>
  <c r="C24" i="88"/>
  <c r="J20" i="146"/>
  <c r="P20" i="146" s="1"/>
  <c r="A38" i="91"/>
  <c r="C40" i="90"/>
  <c r="A13" i="41"/>
  <c r="A45" i="158"/>
  <c r="A10" i="74"/>
  <c r="C23" i="145"/>
  <c r="Q9" i="165"/>
  <c r="H6" i="145"/>
  <c r="H25" i="146"/>
  <c r="H7" i="146"/>
  <c r="E21" i="41"/>
  <c r="O24" i="145"/>
  <c r="J20" i="145"/>
  <c r="P20" i="145" s="1"/>
  <c r="C30" i="92"/>
  <c r="C34" i="92" s="1"/>
  <c r="E15" i="41"/>
  <c r="A35" i="68"/>
  <c r="A6" i="14"/>
  <c r="A29" i="88"/>
  <c r="A50" i="90"/>
  <c r="C50" i="90"/>
  <c r="K20" i="145"/>
  <c r="J16" i="145"/>
  <c r="P16" i="145" s="1"/>
  <c r="F38" i="71"/>
  <c r="O24" i="146"/>
  <c r="F44" i="71"/>
  <c r="A38" i="88"/>
  <c r="A6" i="74"/>
  <c r="A6" i="71"/>
  <c r="A13" i="86"/>
  <c r="E26" i="41"/>
  <c r="A9" i="11"/>
  <c r="B12" i="146"/>
  <c r="A5" i="86"/>
  <c r="H18" i="163"/>
  <c r="E43" i="71"/>
  <c r="C17" i="146"/>
  <c r="A17" i="68"/>
  <c r="C24" i="141"/>
  <c r="G25" i="141"/>
  <c r="C15" i="92"/>
  <c r="C18" i="88"/>
  <c r="M32" i="145"/>
  <c r="M14" i="145"/>
  <c r="J15" i="145"/>
  <c r="P15" i="145" s="1"/>
  <c r="G21" i="145"/>
  <c r="J12" i="145"/>
  <c r="F28" i="68"/>
  <c r="J7" i="141"/>
  <c r="P7" i="141" s="1"/>
  <c r="J18" i="145"/>
  <c r="P18" i="145" s="1"/>
  <c r="F33" i="68"/>
  <c r="C10" i="77"/>
  <c r="A6" i="77"/>
  <c r="E7" i="98"/>
  <c r="E6" i="14"/>
  <c r="D43" i="86"/>
  <c r="M33" i="141"/>
  <c r="C21" i="145"/>
  <c r="C22" i="145" s="1"/>
  <c r="M15" i="141"/>
  <c r="N15" i="141" s="1"/>
  <c r="D6" i="14"/>
  <c r="A24" i="88"/>
  <c r="L21" i="145"/>
  <c r="P8" i="141"/>
  <c r="F45" i="71"/>
  <c r="A10" i="69"/>
  <c r="A10" i="86"/>
  <c r="G17" i="146"/>
  <c r="D32" i="152"/>
  <c r="D7" i="119"/>
  <c r="D12" i="86"/>
  <c r="D17" i="86"/>
  <c r="A40" i="90"/>
  <c r="J15" i="146"/>
  <c r="P15" i="146" s="1"/>
  <c r="L17" i="146"/>
  <c r="J18" i="146"/>
  <c r="P18" i="146" s="1"/>
  <c r="C23" i="146"/>
  <c r="A23" i="68"/>
  <c r="A11" i="70"/>
  <c r="D10" i="69"/>
  <c r="E6" i="68"/>
  <c r="L21" i="141"/>
  <c r="M18" i="141"/>
  <c r="N18" i="141" s="1"/>
  <c r="D9" i="14"/>
  <c r="A17" i="41"/>
  <c r="O7" i="165"/>
  <c r="C23" i="90"/>
  <c r="K15" i="146"/>
  <c r="D6" i="145"/>
  <c r="M7" i="165"/>
  <c r="D16" i="146"/>
  <c r="A13" i="69"/>
  <c r="F42" i="71"/>
  <c r="A15" i="90"/>
  <c r="F25" i="141"/>
  <c r="M32" i="141"/>
  <c r="P19" i="141" l="1"/>
  <c r="P21" i="141" s="1"/>
  <c r="D35" i="68"/>
  <c r="F21" i="145"/>
  <c r="A15" i="92"/>
  <c r="A18" i="92" s="1"/>
  <c r="F7" i="14"/>
  <c r="L21" i="146"/>
  <c r="D8" i="71"/>
  <c r="M15" i="145"/>
  <c r="D21" i="145"/>
  <c r="D22" i="145" s="1"/>
  <c r="A8" i="71"/>
  <c r="B21" i="145"/>
  <c r="M16" i="145"/>
  <c r="F30" i="68"/>
  <c r="K16" i="146"/>
  <c r="U7" i="165"/>
  <c r="J32" i="141"/>
  <c r="C19" i="158"/>
  <c r="A17" i="158"/>
  <c r="C32" i="88"/>
  <c r="C30" i="88"/>
  <c r="A6" i="69"/>
  <c r="A8" i="74"/>
  <c r="B12" i="39"/>
  <c r="D21" i="146"/>
  <c r="M12" i="145"/>
  <c r="D13" i="119"/>
  <c r="D15" i="119"/>
  <c r="K19" i="145"/>
  <c r="C25" i="11"/>
  <c r="F10" i="14"/>
  <c r="D7" i="68"/>
  <c r="D9" i="158"/>
  <c r="K7" i="141"/>
  <c r="C17" i="86"/>
  <c r="C12" i="86"/>
  <c r="C12" i="70"/>
  <c r="F23" i="145"/>
  <c r="E22" i="145"/>
  <c r="A18" i="88"/>
  <c r="N7" i="145"/>
  <c r="C19" i="146"/>
  <c r="N18" i="146"/>
  <c r="M19" i="141"/>
  <c r="N19" i="141" s="1"/>
  <c r="D11" i="70"/>
  <c r="E6" i="70"/>
  <c r="A7" i="86"/>
  <c r="F39" i="68"/>
  <c r="N13" i="145"/>
  <c r="C9" i="77"/>
  <c r="K19" i="146"/>
  <c r="D9" i="69"/>
  <c r="F23" i="146"/>
  <c r="D9" i="119"/>
  <c r="A11" i="74"/>
  <c r="A9" i="69"/>
  <c r="M20" i="145"/>
  <c r="C18" i="92"/>
  <c r="A6" i="86"/>
  <c r="K12" i="146"/>
  <c r="B18" i="163"/>
  <c r="A11" i="119"/>
  <c r="D23" i="68"/>
  <c r="G22" i="145"/>
  <c r="K13" i="146"/>
  <c r="L22" i="145"/>
  <c r="A16" i="91"/>
  <c r="K21" i="141"/>
  <c r="E17" i="41"/>
  <c r="K6" i="145"/>
  <c r="J17" i="146"/>
  <c r="P17" i="146" s="1"/>
  <c r="T43" i="163"/>
  <c r="R43" i="163" s="1"/>
  <c r="C12" i="11"/>
  <c r="M20" i="146"/>
  <c r="A45" i="88"/>
  <c r="J14" i="146"/>
  <c r="P14" i="146" s="1"/>
  <c r="C5" i="86"/>
  <c r="M37" i="141"/>
  <c r="D7" i="69"/>
  <c r="L6" i="146"/>
  <c r="A9" i="77"/>
  <c r="G23" i="145"/>
  <c r="G6" i="146"/>
  <c r="J12" i="146"/>
  <c r="B21" i="146"/>
  <c r="O23" i="146"/>
  <c r="E6" i="71"/>
  <c r="A12" i="70"/>
  <c r="A16" i="158"/>
  <c r="F6" i="14"/>
  <c r="N14" i="145"/>
  <c r="E24" i="68"/>
  <c r="J35" i="141"/>
  <c r="F6" i="69"/>
  <c r="F11" i="14"/>
  <c r="C22" i="75"/>
  <c r="E16" i="75"/>
  <c r="M18" i="145"/>
  <c r="N38" i="163"/>
  <c r="J19" i="145"/>
  <c r="P19" i="145" s="1"/>
  <c r="C38" i="91"/>
  <c r="C8" i="158"/>
  <c r="M17" i="146"/>
  <c r="A51" i="90"/>
  <c r="B6" i="146"/>
  <c r="A18" i="71"/>
  <c r="B23" i="146"/>
  <c r="D48" i="86"/>
  <c r="A10" i="77"/>
  <c r="P12" i="145"/>
  <c r="N32" i="145"/>
  <c r="P32" i="145" s="1"/>
  <c r="F43" i="71"/>
  <c r="G21" i="146"/>
  <c r="M15" i="146"/>
  <c r="H22" i="145"/>
  <c r="H27" i="145" s="1"/>
  <c r="C51" i="90"/>
  <c r="M24" i="141"/>
  <c r="H22" i="146"/>
  <c r="H27" i="146" s="1"/>
  <c r="E24" i="146"/>
  <c r="F22" i="145"/>
  <c r="C7" i="74"/>
  <c r="A7" i="68"/>
  <c r="C6" i="146"/>
  <c r="E32" i="68"/>
  <c r="F28" i="71"/>
  <c r="N12" i="141"/>
  <c r="C16" i="158"/>
  <c r="B6" i="145"/>
  <c r="M17" i="145"/>
  <c r="D14" i="86"/>
  <c r="D36" i="86" s="1"/>
  <c r="D40" i="86" s="1"/>
  <c r="J16" i="146"/>
  <c r="M23" i="141"/>
  <c r="D10" i="39"/>
  <c r="B24" i="141"/>
  <c r="N32" i="141"/>
  <c r="K25" i="141"/>
  <c r="N16" i="145" l="1"/>
  <c r="N15" i="145"/>
  <c r="M21" i="141"/>
  <c r="N21" i="141" s="1"/>
  <c r="J21" i="145"/>
  <c r="K21" i="145"/>
  <c r="M21" i="145" s="1"/>
  <c r="A13" i="70"/>
  <c r="A16" i="70" s="1"/>
  <c r="C21" i="146"/>
  <c r="M16" i="146"/>
  <c r="F24" i="146"/>
  <c r="C17" i="158"/>
  <c r="P32" i="141"/>
  <c r="D7" i="71"/>
  <c r="F32" i="68"/>
  <c r="N35" i="141"/>
  <c r="D33" i="158"/>
  <c r="D29" i="11"/>
  <c r="N33" i="141"/>
  <c r="B23" i="145"/>
  <c r="M6" i="145"/>
  <c r="N20" i="145"/>
  <c r="A17" i="86"/>
  <c r="A12" i="86"/>
  <c r="M25" i="141"/>
  <c r="M29" i="146"/>
  <c r="J6" i="145"/>
  <c r="D38" i="163"/>
  <c r="P38" i="163" s="1"/>
  <c r="R38" i="163" s="1"/>
  <c r="C12" i="74"/>
  <c r="E7" i="74"/>
  <c r="N17" i="146"/>
  <c r="B22" i="146"/>
  <c r="C24" i="158"/>
  <c r="A25" i="11"/>
  <c r="D13" i="70"/>
  <c r="E11" i="70"/>
  <c r="A19" i="68"/>
  <c r="E12" i="70"/>
  <c r="C13" i="70"/>
  <c r="C16" i="70" s="1"/>
  <c r="D17" i="119"/>
  <c r="N17" i="145"/>
  <c r="G23" i="146"/>
  <c r="M13" i="146"/>
  <c r="N18" i="163"/>
  <c r="A16" i="11"/>
  <c r="J33" i="141"/>
  <c r="P12" i="146"/>
  <c r="A44" i="88"/>
  <c r="O22" i="145"/>
  <c r="K21" i="146"/>
  <c r="M12" i="146"/>
  <c r="A18" i="158"/>
  <c r="N14" i="146"/>
  <c r="J19" i="146"/>
  <c r="P19" i="146" s="1"/>
  <c r="C34" i="88"/>
  <c r="C20" i="158"/>
  <c r="B22" i="145"/>
  <c r="J24" i="141"/>
  <c r="N24" i="141" s="1"/>
  <c r="P24" i="141" s="1"/>
  <c r="P16" i="146"/>
  <c r="M9" i="165"/>
  <c r="D6" i="68"/>
  <c r="A10" i="11"/>
  <c r="F6" i="71"/>
  <c r="M19" i="145"/>
  <c r="A7" i="119"/>
  <c r="J32" i="146"/>
  <c r="C14" i="86"/>
  <c r="C36" i="86" s="1"/>
  <c r="C40" i="86" s="1"/>
  <c r="C18" i="158"/>
  <c r="C28" i="11"/>
  <c r="C32" i="158"/>
  <c r="D10" i="158"/>
  <c r="D7" i="77"/>
  <c r="C24" i="146"/>
  <c r="A24" i="68"/>
  <c r="A6" i="11"/>
  <c r="M7" i="141"/>
  <c r="N7" i="141" s="1"/>
  <c r="C24" i="11"/>
  <c r="E6" i="146"/>
  <c r="E31" i="68"/>
  <c r="C7" i="158"/>
  <c r="N15" i="146"/>
  <c r="P21" i="145"/>
  <c r="N18" i="145"/>
  <c r="E22" i="75"/>
  <c r="C7" i="146"/>
  <c r="A8" i="68"/>
  <c r="G24" i="145"/>
  <c r="G22" i="146"/>
  <c r="L22" i="146"/>
  <c r="D18" i="69"/>
  <c r="D12" i="39"/>
  <c r="N20" i="146"/>
  <c r="C15" i="11"/>
  <c r="T44" i="163"/>
  <c r="R44" i="163" s="1"/>
  <c r="K7" i="146"/>
  <c r="D28" i="53"/>
  <c r="E28" i="53" s="1"/>
  <c r="A20" i="158"/>
  <c r="A12" i="74"/>
  <c r="A12" i="119"/>
  <c r="Q6" i="165"/>
  <c r="D6" i="146"/>
  <c r="M19" i="146"/>
  <c r="A30" i="88"/>
  <c r="A32" i="88"/>
  <c r="K23" i="145"/>
  <c r="S6" i="165"/>
  <c r="D22" i="68"/>
  <c r="N12" i="145"/>
  <c r="F18" i="163"/>
  <c r="C5" i="41"/>
  <c r="C6" i="90"/>
  <c r="E25" i="141"/>
  <c r="B25" i="141"/>
  <c r="D28" i="11"/>
  <c r="D32" i="158"/>
  <c r="A7" i="77"/>
  <c r="A15" i="119" l="1"/>
  <c r="N21" i="145"/>
  <c r="K22" i="145"/>
  <c r="M22" i="145" s="1"/>
  <c r="U6" i="165"/>
  <c r="N16" i="146"/>
  <c r="A19" i="158"/>
  <c r="E19" i="71"/>
  <c r="A10" i="158"/>
  <c r="C12" i="41"/>
  <c r="T18" i="163"/>
  <c r="R18" i="163"/>
  <c r="A16" i="119"/>
  <c r="E22" i="146"/>
  <c r="N19" i="145"/>
  <c r="M10" i="165"/>
  <c r="F6" i="68"/>
  <c r="O9" i="165"/>
  <c r="A7" i="158"/>
  <c r="A8" i="120"/>
  <c r="N12" i="146"/>
  <c r="A43" i="86"/>
  <c r="M33" i="146"/>
  <c r="N13" i="146"/>
  <c r="A9" i="68"/>
  <c r="J25" i="141"/>
  <c r="N25" i="141" s="1"/>
  <c r="P25" i="141" s="1"/>
  <c r="A34" i="88"/>
  <c r="N19" i="146"/>
  <c r="M7" i="146"/>
  <c r="D23" i="146"/>
  <c r="J7" i="146"/>
  <c r="P7" i="146" s="1"/>
  <c r="A8" i="158"/>
  <c r="J6" i="146"/>
  <c r="C10" i="158"/>
  <c r="S9" i="165"/>
  <c r="M21" i="146"/>
  <c r="B24" i="146"/>
  <c r="A19" i="71"/>
  <c r="E13" i="70"/>
  <c r="J35" i="145"/>
  <c r="J33" i="145"/>
  <c r="C29" i="90"/>
  <c r="A7" i="120"/>
  <c r="B32" i="152"/>
  <c r="F31" i="68"/>
  <c r="E35" i="68"/>
  <c r="F35" i="68" s="1"/>
  <c r="T33" i="163"/>
  <c r="R33" i="163" s="1"/>
  <c r="A12" i="11"/>
  <c r="A7" i="71"/>
  <c r="A9" i="119"/>
  <c r="P18" i="163"/>
  <c r="G24" i="146"/>
  <c r="C7" i="77"/>
  <c r="J21" i="146"/>
  <c r="B25" i="145"/>
  <c r="M23" i="145"/>
  <c r="A7" i="69"/>
  <c r="A13" i="119"/>
  <c r="C18" i="11"/>
  <c r="C20" i="11" s="1"/>
  <c r="C17" i="11"/>
  <c r="O22" i="146"/>
  <c r="A9" i="158"/>
  <c r="D24" i="145"/>
  <c r="C22" i="146"/>
  <c r="F24" i="145"/>
  <c r="K6" i="146"/>
  <c r="P21" i="146"/>
  <c r="O14" i="165"/>
  <c r="C14" i="120"/>
  <c r="J29" i="145"/>
  <c r="M32" i="146"/>
  <c r="A24" i="11"/>
  <c r="N6" i="145"/>
  <c r="P6" i="145"/>
  <c r="J22" i="145"/>
  <c r="D22" i="146"/>
  <c r="A14" i="86"/>
  <c r="A36" i="86" s="1"/>
  <c r="A40" i="86" s="1"/>
  <c r="D18" i="71"/>
  <c r="P33" i="141"/>
  <c r="D17" i="71"/>
  <c r="D15" i="151"/>
  <c r="E23" i="141"/>
  <c r="E20" i="71"/>
  <c r="C44" i="158"/>
  <c r="N32" i="146" l="1"/>
  <c r="P32" i="146" s="1"/>
  <c r="A22" i="68"/>
  <c r="N22" i="145"/>
  <c r="F25" i="145"/>
  <c r="A24" i="158"/>
  <c r="N29" i="145"/>
  <c r="S8" i="165"/>
  <c r="C8" i="120"/>
  <c r="E25" i="145"/>
  <c r="C42" i="158"/>
  <c r="C22" i="11"/>
  <c r="C27" i="11"/>
  <c r="C25" i="145"/>
  <c r="A15" i="11"/>
  <c r="A18" i="11" s="1"/>
  <c r="A20" i="11" s="1"/>
  <c r="T34" i="163"/>
  <c r="R34" i="163" s="1"/>
  <c r="C6" i="120"/>
  <c r="A19" i="69"/>
  <c r="L25" i="145"/>
  <c r="J23" i="141"/>
  <c r="N23" i="141" s="1"/>
  <c r="P23" i="141" s="1"/>
  <c r="J29" i="146"/>
  <c r="A14" i="120"/>
  <c r="K22" i="146"/>
  <c r="M6" i="146"/>
  <c r="K24" i="145"/>
  <c r="J24" i="145"/>
  <c r="B26" i="145"/>
  <c r="M35" i="145"/>
  <c r="N21" i="146"/>
  <c r="C14" i="158"/>
  <c r="A14" i="158"/>
  <c r="N7" i="146"/>
  <c r="B27" i="145"/>
  <c r="D25" i="145"/>
  <c r="A28" i="11"/>
  <c r="D20" i="71"/>
  <c r="A6" i="120"/>
  <c r="M8" i="165"/>
  <c r="P6" i="146"/>
  <c r="J22" i="146"/>
  <c r="B5" i="83"/>
  <c r="D20" i="69"/>
  <c r="D6" i="151"/>
  <c r="D25" i="146"/>
  <c r="C46" i="158"/>
  <c r="C7" i="120"/>
  <c r="M37" i="146"/>
  <c r="A18" i="69"/>
  <c r="K23" i="146"/>
  <c r="A17" i="71"/>
  <c r="B25" i="146"/>
  <c r="C25" i="146"/>
  <c r="C31" i="90"/>
  <c r="C9" i="120"/>
  <c r="J24" i="146"/>
  <c r="U9" i="165"/>
  <c r="Q10" i="165"/>
  <c r="A48" i="86"/>
  <c r="O10" i="165"/>
  <c r="F25" i="146"/>
  <c r="E9" i="14"/>
  <c r="M14" i="165"/>
  <c r="C7" i="161"/>
  <c r="C14" i="41"/>
  <c r="C20" i="91"/>
  <c r="D27" i="146" l="1"/>
  <c r="D27" i="145"/>
  <c r="F27" i="145"/>
  <c r="F26" i="145"/>
  <c r="A15" i="151"/>
  <c r="Q8" i="165"/>
  <c r="T45" i="163"/>
  <c r="R45" i="163" s="1"/>
  <c r="P22" i="145"/>
  <c r="D18" i="151"/>
  <c r="C28" i="41"/>
  <c r="B26" i="146"/>
  <c r="B27" i="146"/>
  <c r="C27" i="146"/>
  <c r="A32" i="158"/>
  <c r="D26" i="145"/>
  <c r="C29" i="158"/>
  <c r="C22" i="158"/>
  <c r="C30" i="158"/>
  <c r="C33" i="158"/>
  <c r="M24" i="145"/>
  <c r="C41" i="158"/>
  <c r="A33" i="158"/>
  <c r="A29" i="11"/>
  <c r="O8" i="165"/>
  <c r="G25" i="145"/>
  <c r="E23" i="146"/>
  <c r="C22" i="41"/>
  <c r="F27" i="146"/>
  <c r="A25" i="68"/>
  <c r="L25" i="146"/>
  <c r="M23" i="146"/>
  <c r="S10" i="165"/>
  <c r="U10" i="165" s="1"/>
  <c r="B20" i="83"/>
  <c r="D21" i="69"/>
  <c r="A21" i="91"/>
  <c r="A30" i="158"/>
  <c r="A22" i="158"/>
  <c r="A23" i="158" s="1"/>
  <c r="C43" i="86"/>
  <c r="M33" i="145"/>
  <c r="D25" i="68"/>
  <c r="J33" i="146"/>
  <c r="F9" i="14"/>
  <c r="A21" i="69"/>
  <c r="D21" i="71"/>
  <c r="N35" i="145"/>
  <c r="N6" i="146"/>
  <c r="N29" i="146"/>
  <c r="O25" i="145"/>
  <c r="L27" i="145"/>
  <c r="C26" i="145"/>
  <c r="C27" i="145"/>
  <c r="C10" i="120"/>
  <c r="C31" i="158"/>
  <c r="D8" i="151"/>
  <c r="A20" i="71"/>
  <c r="D26" i="146"/>
  <c r="D23" i="71"/>
  <c r="A10" i="120"/>
  <c r="K24" i="146"/>
  <c r="A6" i="151"/>
  <c r="M22" i="146"/>
  <c r="E23" i="145"/>
  <c r="C21" i="11"/>
  <c r="D37" i="152"/>
  <c r="C22" i="91"/>
  <c r="U8" i="165" l="1"/>
  <c r="J25" i="145"/>
  <c r="M30" i="145"/>
  <c r="O11" i="165"/>
  <c r="N22" i="146"/>
  <c r="N33" i="145"/>
  <c r="P33" i="145" s="1"/>
  <c r="M37" i="145"/>
  <c r="C48" i="86"/>
  <c r="G25" i="146"/>
  <c r="D22" i="69"/>
  <c r="D23" i="69"/>
  <c r="C27" i="41"/>
  <c r="C34" i="41"/>
  <c r="Q14" i="165"/>
  <c r="E25" i="146"/>
  <c r="J30" i="145"/>
  <c r="A21" i="71"/>
  <c r="A5" i="41"/>
  <c r="O15" i="165"/>
  <c r="N33" i="146"/>
  <c r="P33" i="146" s="1"/>
  <c r="S33" i="146" s="1"/>
  <c r="S14" i="165"/>
  <c r="O25" i="146"/>
  <c r="L27" i="146"/>
  <c r="K25" i="145"/>
  <c r="C11" i="120"/>
  <c r="C13" i="120" s="1"/>
  <c r="N24" i="145"/>
  <c r="P24" i="145" s="1"/>
  <c r="C29" i="11"/>
  <c r="C23" i="158"/>
  <c r="A23" i="71"/>
  <c r="M24" i="146"/>
  <c r="M30" i="146"/>
  <c r="D7" i="151"/>
  <c r="M11" i="165"/>
  <c r="A27" i="68"/>
  <c r="J31" i="145"/>
  <c r="D10" i="151"/>
  <c r="D9" i="151"/>
  <c r="B22" i="83"/>
  <c r="G27" i="145"/>
  <c r="E27" i="145"/>
  <c r="J23" i="145"/>
  <c r="A6" i="90"/>
  <c r="C37" i="158"/>
  <c r="O27" i="145"/>
  <c r="A23" i="69"/>
  <c r="A22" i="69"/>
  <c r="D26" i="68"/>
  <c r="D27" i="68"/>
  <c r="A22" i="11"/>
  <c r="J23" i="146"/>
  <c r="D11" i="151"/>
  <c r="C9" i="161"/>
  <c r="J26" i="145" l="1"/>
  <c r="U14" i="165"/>
  <c r="D12" i="151"/>
  <c r="D13" i="151"/>
  <c r="A31" i="158"/>
  <c r="A8" i="151"/>
  <c r="K27" i="145"/>
  <c r="M25" i="145"/>
  <c r="A12" i="41"/>
  <c r="J25" i="146"/>
  <c r="J27" i="146" s="1"/>
  <c r="J30" i="146" s="1"/>
  <c r="M15" i="165"/>
  <c r="E27" i="146"/>
  <c r="A41" i="158"/>
  <c r="A42" i="158"/>
  <c r="A21" i="11"/>
  <c r="N23" i="145"/>
  <c r="P23" i="145" s="1"/>
  <c r="J27" i="145"/>
  <c r="J37" i="145"/>
  <c r="N31" i="145"/>
  <c r="P31" i="145" s="1"/>
  <c r="K25" i="146"/>
  <c r="C30" i="11"/>
  <c r="G27" i="146"/>
  <c r="N23" i="146"/>
  <c r="P23" i="146" s="1"/>
  <c r="A27" i="11"/>
  <c r="A44" i="158"/>
  <c r="C8" i="161"/>
  <c r="A29" i="90"/>
  <c r="N24" i="146"/>
  <c r="P24" i="146" s="1"/>
  <c r="D17" i="151"/>
  <c r="O27" i="146"/>
  <c r="A9" i="120"/>
  <c r="C39" i="41"/>
  <c r="P22" i="146"/>
  <c r="N30" i="145"/>
  <c r="A31" i="90" l="1"/>
  <c r="A18" i="151"/>
  <c r="A28" i="41"/>
  <c r="J31" i="146"/>
  <c r="A7" i="161"/>
  <c r="A14" i="41"/>
  <c r="N25" i="145"/>
  <c r="A10" i="151"/>
  <c r="A9" i="151"/>
  <c r="A30" i="11"/>
  <c r="B37" i="152"/>
  <c r="K27" i="146"/>
  <c r="M25" i="146"/>
  <c r="N37" i="145"/>
  <c r="M27" i="145"/>
  <c r="A11" i="120"/>
  <c r="A13" i="120" s="1"/>
  <c r="A46" i="158"/>
  <c r="N30" i="146"/>
  <c r="S11" i="165"/>
  <c r="A11" i="151"/>
  <c r="A37" i="158"/>
  <c r="A22" i="91"/>
  <c r="A20" i="91"/>
  <c r="A7" i="151"/>
  <c r="P25" i="145" l="1"/>
  <c r="P26" i="145" s="1"/>
  <c r="N26" i="145"/>
  <c r="A9" i="161"/>
  <c r="Q15" i="165"/>
  <c r="J37" i="146"/>
  <c r="N31" i="146"/>
  <c r="P31" i="146" s="1"/>
  <c r="Q11" i="165"/>
  <c r="U11" i="165" s="1"/>
  <c r="N25" i="146"/>
  <c r="M27" i="146"/>
  <c r="A22" i="41"/>
  <c r="D16" i="151"/>
  <c r="C39" i="158"/>
  <c r="P30" i="145"/>
  <c r="A12" i="151"/>
  <c r="A13" i="151"/>
  <c r="N27" i="145"/>
  <c r="P27" i="145" s="1"/>
  <c r="S15" i="165"/>
  <c r="U15" i="165" s="1"/>
  <c r="P29" i="145" l="1"/>
  <c r="O29" i="145" s="1"/>
  <c r="C38" i="158"/>
  <c r="C32" i="11"/>
  <c r="P25" i="146"/>
  <c r="N27" i="146"/>
  <c r="P27" i="146" s="1"/>
  <c r="N37" i="146"/>
  <c r="A27" i="41"/>
  <c r="A34" i="41"/>
  <c r="A16" i="151"/>
  <c r="A39" i="158"/>
  <c r="P30" i="146"/>
  <c r="O30" i="145"/>
  <c r="P36" i="145" s="1"/>
  <c r="P37" i="145" s="1"/>
  <c r="A8" i="161"/>
  <c r="D11" i="11"/>
  <c r="P29" i="146" l="1"/>
  <c r="O29" i="146" s="1"/>
  <c r="D15" i="70"/>
  <c r="E11" i="11"/>
  <c r="A38" i="158"/>
  <c r="A32" i="11"/>
  <c r="A39" i="41"/>
  <c r="C31" i="11"/>
  <c r="O30" i="146"/>
  <c r="P36" i="146" s="1"/>
  <c r="P37" i="146" s="1"/>
  <c r="E15" i="70" l="1"/>
  <c r="D16" i="70"/>
  <c r="E16" i="70" s="1"/>
  <c r="A31" i="11"/>
  <c r="D11" i="74" l="1"/>
  <c r="D12" i="74" l="1"/>
  <c r="E12" i="74" s="1"/>
  <c r="L6" i="141" l="1"/>
  <c r="D7" i="158"/>
  <c r="L22" i="141" l="1"/>
  <c r="O22" i="141" l="1"/>
  <c r="L27" i="141"/>
  <c r="O27" i="141" l="1"/>
  <c r="G6" i="141" l="1"/>
  <c r="E31" i="152"/>
  <c r="E6" i="141"/>
  <c r="E22" i="141" l="1"/>
  <c r="E27" i="141" s="1"/>
  <c r="E37" i="152"/>
  <c r="E32" i="152"/>
  <c r="D6" i="141"/>
  <c r="G22" i="141"/>
  <c r="G27" i="141" s="1"/>
  <c r="D22" i="141" l="1"/>
  <c r="D19" i="158" l="1"/>
  <c r="E7" i="69"/>
  <c r="D8" i="120"/>
  <c r="D9" i="120"/>
  <c r="D27" i="141"/>
  <c r="D26" i="141"/>
  <c r="D18" i="158"/>
  <c r="E18" i="69" l="1"/>
  <c r="F7" i="69"/>
  <c r="E8" i="120"/>
  <c r="F18" i="69" l="1"/>
  <c r="E23" i="69"/>
  <c r="E22" i="69"/>
  <c r="F23" i="69" l="1"/>
  <c r="D7" i="11" l="1"/>
  <c r="D8" i="77"/>
  <c r="D26" i="11"/>
  <c r="D9" i="11"/>
  <c r="D25" i="11"/>
  <c r="D24" i="11" l="1"/>
  <c r="D10" i="11"/>
  <c r="J29" i="141"/>
  <c r="D14" i="11"/>
  <c r="E8" i="77"/>
  <c r="E8" i="119"/>
  <c r="B6" i="141"/>
  <c r="M29" i="141"/>
  <c r="E7" i="11"/>
  <c r="B22" i="141" l="1"/>
  <c r="B27" i="141" s="1"/>
  <c r="D8" i="11"/>
  <c r="E10" i="11"/>
  <c r="H6" i="141"/>
  <c r="F8" i="119"/>
  <c r="E14" i="11"/>
  <c r="N29" i="141"/>
  <c r="D13" i="11"/>
  <c r="D6" i="120" l="1"/>
  <c r="E13" i="11"/>
  <c r="D16" i="158"/>
  <c r="F6" i="141"/>
  <c r="H22" i="141"/>
  <c r="H27" i="141" s="1"/>
  <c r="E7" i="71"/>
  <c r="C6" i="141"/>
  <c r="D6" i="11"/>
  <c r="D16" i="11"/>
  <c r="D14" i="120"/>
  <c r="E14" i="120" s="1"/>
  <c r="E8" i="11"/>
  <c r="D6" i="77"/>
  <c r="D12" i="11" l="1"/>
  <c r="D15" i="11" s="1"/>
  <c r="D18" i="11" s="1"/>
  <c r="E6" i="11"/>
  <c r="E17" i="71"/>
  <c r="F7" i="71"/>
  <c r="D10" i="120"/>
  <c r="J30" i="141"/>
  <c r="C22" i="141"/>
  <c r="J6" i="141"/>
  <c r="K6" i="141"/>
  <c r="D10" i="77"/>
  <c r="E6" i="77"/>
  <c r="F22" i="141"/>
  <c r="F27" i="141" s="1"/>
  <c r="E16" i="11"/>
  <c r="D20" i="158"/>
  <c r="D42" i="158"/>
  <c r="D22" i="11"/>
  <c r="J22" i="141" l="1"/>
  <c r="P6" i="141"/>
  <c r="D8" i="158"/>
  <c r="M30" i="141"/>
  <c r="C27" i="141"/>
  <c r="C26" i="141"/>
  <c r="E7" i="68"/>
  <c r="D7" i="120"/>
  <c r="E23" i="71"/>
  <c r="F17" i="71"/>
  <c r="D27" i="11"/>
  <c r="N31" i="141"/>
  <c r="D17" i="158"/>
  <c r="D31" i="158"/>
  <c r="E10" i="77"/>
  <c r="K22" i="141"/>
  <c r="K27" i="141" s="1"/>
  <c r="M6" i="141"/>
  <c r="E12" i="119" l="1"/>
  <c r="E8" i="151"/>
  <c r="P31" i="141"/>
  <c r="D30" i="11"/>
  <c r="E11" i="119"/>
  <c r="N37" i="141"/>
  <c r="E7" i="119"/>
  <c r="N6" i="141"/>
  <c r="M22" i="141"/>
  <c r="N22" i="141" s="1"/>
  <c r="P22" i="141" s="1"/>
  <c r="D14" i="158"/>
  <c r="F8" i="158"/>
  <c r="E7" i="120"/>
  <c r="D11" i="120"/>
  <c r="D13" i="120" s="1"/>
  <c r="M27" i="141"/>
  <c r="D37" i="158"/>
  <c r="E22" i="68"/>
  <c r="F7" i="68"/>
  <c r="J27" i="141"/>
  <c r="J26" i="141"/>
  <c r="E6" i="151" l="1"/>
  <c r="D24" i="158"/>
  <c r="E15" i="119"/>
  <c r="E13" i="119"/>
  <c r="F11" i="119"/>
  <c r="E27" i="68"/>
  <c r="F22" i="68"/>
  <c r="E26" i="68"/>
  <c r="D5" i="41"/>
  <c r="E7" i="151"/>
  <c r="D6" i="90"/>
  <c r="E9" i="151"/>
  <c r="E9" i="119"/>
  <c r="F9" i="119" s="1"/>
  <c r="F7" i="119"/>
  <c r="D29" i="158"/>
  <c r="D22" i="158"/>
  <c r="D30" i="158"/>
  <c r="N27" i="141"/>
  <c r="P27" i="141" s="1"/>
  <c r="E16" i="119"/>
  <c r="F12" i="119"/>
  <c r="D29" i="90" l="1"/>
  <c r="D12" i="41"/>
  <c r="E5" i="41"/>
  <c r="E17" i="119"/>
  <c r="F13" i="119"/>
  <c r="F6" i="151"/>
  <c r="N30" i="141"/>
  <c r="E10" i="151"/>
  <c r="E15" i="151"/>
  <c r="D44" i="158"/>
  <c r="D23" i="158"/>
  <c r="F27" i="68"/>
  <c r="F15" i="119"/>
  <c r="D20" i="91" l="1"/>
  <c r="D22" i="91"/>
  <c r="D46" i="158"/>
  <c r="D31" i="90"/>
  <c r="D43" i="158"/>
  <c r="D23" i="11"/>
  <c r="D39" i="158"/>
  <c r="P30" i="141"/>
  <c r="D14" i="41"/>
  <c r="D7" i="161"/>
  <c r="E12" i="41"/>
  <c r="F15" i="151"/>
  <c r="D19" i="11"/>
  <c r="E16" i="151" l="1"/>
  <c r="D22" i="41"/>
  <c r="E14" i="41"/>
  <c r="O30" i="141"/>
  <c r="P36" i="141" s="1"/>
  <c r="P37" i="141" s="1"/>
  <c r="P29" i="141"/>
  <c r="E23" i="11"/>
  <c r="D21" i="11"/>
  <c r="E19" i="11"/>
  <c r="D20" i="11"/>
  <c r="D28" i="41"/>
  <c r="D38" i="158"/>
  <c r="D32" i="11"/>
  <c r="D41" i="158"/>
  <c r="E11" i="151" l="1"/>
  <c r="D34" i="41"/>
  <c r="D27" i="41"/>
  <c r="E22" i="41"/>
  <c r="D31" i="11"/>
  <c r="D9" i="161"/>
  <c r="E28" i="41"/>
  <c r="C5" i="83"/>
  <c r="J31" i="141"/>
  <c r="E18" i="151"/>
  <c r="O29" i="141"/>
  <c r="D8" i="161" l="1"/>
  <c r="F18" i="151"/>
  <c r="C20" i="83"/>
  <c r="E27" i="41"/>
  <c r="E12" i="151"/>
  <c r="J37" i="141"/>
  <c r="C4" i="84"/>
  <c r="D39" i="41"/>
  <c r="E34" i="41"/>
  <c r="E39" i="41" l="1"/>
  <c r="C22" i="83"/>
  <c r="D10" i="84"/>
  <c r="D11" i="84" s="1"/>
  <c r="D13" i="84" s="1"/>
  <c r="E13" i="151"/>
</calcChain>
</file>

<file path=xl/sharedStrings.xml><?xml version="1.0" encoding="utf-8"?>
<sst xmlns="http://schemas.openxmlformats.org/spreadsheetml/2006/main" count="1215" uniqueCount="636">
  <si>
    <r>
      <t>Prezzo medio del greggio Brent dated</t>
    </r>
    <r>
      <rPr>
        <vertAlign val="superscript"/>
        <sz val="9"/>
        <rFont val="Verdana"/>
        <family val="2"/>
      </rPr>
      <t xml:space="preserve"> (a)</t>
    </r>
  </si>
  <si>
    <r>
      <t xml:space="preserve">Cambio medio EUR/USD </t>
    </r>
    <r>
      <rPr>
        <vertAlign val="superscript"/>
        <sz val="9"/>
        <rFont val="Verdana"/>
        <family val="2"/>
      </rPr>
      <t>(b)</t>
    </r>
  </si>
  <si>
    <r>
      <t xml:space="preserve">Prezzo gas NBP </t>
    </r>
    <r>
      <rPr>
        <vertAlign val="superscript"/>
        <sz val="9"/>
        <rFont val="Verdana"/>
        <family val="2"/>
      </rPr>
      <t>(d)</t>
    </r>
  </si>
  <si>
    <t>COPERTURE</t>
  </si>
  <si>
    <t>CAPITALE INVESTITO NETTO</t>
  </si>
  <si>
    <t xml:space="preserve">Altre attività (passività) d’esercizio </t>
  </si>
  <si>
    <t xml:space="preserve">RISULTATI                                                       </t>
  </si>
  <si>
    <r>
      <t xml:space="preserve">Proventi (oneri) finanziari netti </t>
    </r>
    <r>
      <rPr>
        <vertAlign val="superscript"/>
        <sz val="9"/>
        <rFont val="Verdana"/>
        <family val="2"/>
      </rPr>
      <t>(a)</t>
    </r>
  </si>
  <si>
    <r>
      <t xml:space="preserve">Proventi (oneri) su partecipazioni </t>
    </r>
    <r>
      <rPr>
        <vertAlign val="superscript"/>
        <sz val="9"/>
        <rFont val="Verdana"/>
        <family val="2"/>
      </rPr>
      <t>(a)</t>
    </r>
  </si>
  <si>
    <r>
      <t xml:space="preserve">Imposte sul reddito </t>
    </r>
    <r>
      <rPr>
        <vertAlign val="superscript"/>
        <sz val="9"/>
        <rFont val="Verdana"/>
        <family val="2"/>
      </rPr>
      <t>(a)</t>
    </r>
  </si>
  <si>
    <t xml:space="preserve">Gas naturale                                    </t>
  </si>
  <si>
    <r>
      <t xml:space="preserve">Idrocarburi                                         </t>
    </r>
    <r>
      <rPr>
        <sz val="9"/>
        <rFont val="Verdana"/>
        <family val="2"/>
      </rPr>
      <t xml:space="preserve"> </t>
    </r>
  </si>
  <si>
    <t>($/bbl)</t>
  </si>
  <si>
    <t xml:space="preserve">Gas naturale                                                           </t>
  </si>
  <si>
    <t xml:space="preserve">Idrocarburi                                                            </t>
  </si>
  <si>
    <t>($/boe)</t>
  </si>
  <si>
    <t>(€/bbl)</t>
  </si>
  <si>
    <t xml:space="preserve">Brent dated  </t>
  </si>
  <si>
    <t>West Texas Intermediate</t>
  </si>
  <si>
    <t xml:space="preserve">Gas Henry Hub  </t>
  </si>
  <si>
    <t>Brent dated</t>
  </si>
  <si>
    <r>
      <t xml:space="preserve">- ricerca esplorativa </t>
    </r>
    <r>
      <rPr>
        <i/>
        <vertAlign val="superscript"/>
        <sz val="9"/>
        <rFont val="Verdana"/>
        <family val="2"/>
      </rPr>
      <t>(b)</t>
    </r>
  </si>
  <si>
    <r>
      <t xml:space="preserve">Vendite di energia elettrica                                    </t>
    </r>
    <r>
      <rPr>
        <sz val="9"/>
        <rFont val="Verdana"/>
        <family val="2"/>
      </rPr>
      <t xml:space="preserve"> </t>
    </r>
  </si>
  <si>
    <t>VENDITE DI GAS</t>
  </si>
  <si>
    <t>Germania/Austria</t>
  </si>
  <si>
    <t>Benelux</t>
  </si>
  <si>
    <t>LAVORAZIONI E VENDITE</t>
  </si>
  <si>
    <t>Lavorazioni in conto proprio</t>
  </si>
  <si>
    <t>- Italia</t>
  </si>
  <si>
    <t>Resto d'Europa</t>
  </si>
  <si>
    <t>Kazakhstan</t>
  </si>
  <si>
    <t>Resto dell'Asia</t>
  </si>
  <si>
    <t>America</t>
  </si>
  <si>
    <t>Australia e Oceania</t>
  </si>
  <si>
    <t>(migliaia di boe/giorno)</t>
  </si>
  <si>
    <t>(migliaia di barili/giorno)</t>
  </si>
  <si>
    <t>(milioni di metri cubi/giorno)</t>
  </si>
  <si>
    <t>Gruppo</t>
  </si>
  <si>
    <t>di cui:</t>
  </si>
  <si>
    <t>Oneri (proventi) non ricorrenti</t>
  </si>
  <si>
    <t>oneri ambientali</t>
  </si>
  <si>
    <t>svalutazioni</t>
  </si>
  <si>
    <t>accantonamenti a fondo rischi</t>
  </si>
  <si>
    <t>altro</t>
  </si>
  <si>
    <t>Utile operativo</t>
  </si>
  <si>
    <t>- svalutazioni</t>
  </si>
  <si>
    <t>- plusvalenze nette su cessione di asset</t>
  </si>
  <si>
    <t>Oneri (proventi) su partecipazioni</t>
  </si>
  <si>
    <t>Imposte sul reddito</t>
  </si>
  <si>
    <t>Exploration &amp; Production</t>
  </si>
  <si>
    <t>Ricavi della gestione caratteristica</t>
  </si>
  <si>
    <t>Gas &amp; Power</t>
  </si>
  <si>
    <t>Investimenti tecnici</t>
  </si>
  <si>
    <t>Euribor - a tre mesi (%)</t>
  </si>
  <si>
    <t>Libor - dollaro a tre mesi (%)</t>
  </si>
  <si>
    <t>Eliminazione (utile) perdita di magazzino</t>
  </si>
  <si>
    <t>Conto Economico</t>
  </si>
  <si>
    <t>Altri ricavi e proventi</t>
  </si>
  <si>
    <t>Costi operativi</t>
  </si>
  <si>
    <t>Ammortamenti e svalutazioni</t>
  </si>
  <si>
    <t>Proventi (oneri) finanziari netti</t>
  </si>
  <si>
    <t xml:space="preserve">Exploration &amp; Production </t>
  </si>
  <si>
    <t xml:space="preserve">Altre attività </t>
  </si>
  <si>
    <t>Esclusione (utile) perdita di magazzino</t>
  </si>
  <si>
    <t>- oneri (proventi) non ricorrenti</t>
  </si>
  <si>
    <t>- altri special item</t>
  </si>
  <si>
    <t>- accantonamenti a fondo rischi</t>
  </si>
  <si>
    <t>Italia</t>
  </si>
  <si>
    <t>- oneri ambientali</t>
  </si>
  <si>
    <t>Var. %</t>
  </si>
  <si>
    <t>Investimenti</t>
  </si>
  <si>
    <t>Margine di raffinazione</t>
  </si>
  <si>
    <t>Resto d’Europa</t>
  </si>
  <si>
    <t xml:space="preserve"> - altri special item</t>
  </si>
  <si>
    <t>(miliardi di metri cubi)</t>
  </si>
  <si>
    <t>(milioni di tonnellate)</t>
  </si>
  <si>
    <t>(terawattora)</t>
  </si>
  <si>
    <t xml:space="preserve"> - oneri (proventi) non ricorrenti</t>
  </si>
  <si>
    <t xml:space="preserve">di cui:     </t>
  </si>
  <si>
    <t>Oneri (proventi) finanziari</t>
  </si>
  <si>
    <t>(€ milioni)</t>
  </si>
  <si>
    <t>Immobili, impianti e macchinari</t>
  </si>
  <si>
    <t>Rimanenze immobilizzate - scorte d’obbligo</t>
  </si>
  <si>
    <t>Attività immateriali</t>
  </si>
  <si>
    <t>Partecipazioni</t>
  </si>
  <si>
    <t>Crediti finanziari e titoli strumentali all’attività operativa</t>
  </si>
  <si>
    <t>Capitale di esercizio netto</t>
  </si>
  <si>
    <t>Rimanenze</t>
  </si>
  <si>
    <t>Crediti commerciali</t>
  </si>
  <si>
    <t>Debiti commerciali</t>
  </si>
  <si>
    <t xml:space="preserve">Debiti tributari e fondo imposte netto </t>
  </si>
  <si>
    <t xml:space="preserve">Fondi per rischi e oneri </t>
  </si>
  <si>
    <t>Fondi per benefici ai dipendenti</t>
  </si>
  <si>
    <t>Indebitamento finanziario netto</t>
  </si>
  <si>
    <t>Debiti finanziari e obbligazionari</t>
  </si>
  <si>
    <t>Disponibilità liquide ed equivalenti</t>
  </si>
  <si>
    <t>Leverage</t>
  </si>
  <si>
    <t>Prospetto delle principali variazioni del patrimonio netto</t>
  </si>
  <si>
    <t xml:space="preserve">Altre variazioni </t>
  </si>
  <si>
    <t xml:space="preserve">Totale variazioni </t>
  </si>
  <si>
    <t>- ammortamenti e altri componenti non monetari</t>
  </si>
  <si>
    <t>- plusvalenze nette su cessioni di attività</t>
  </si>
  <si>
    <t xml:space="preserve">Dividendi incassati, imposte pagate, interessi (pagati) incassati </t>
  </si>
  <si>
    <t>Free cash flow</t>
  </si>
  <si>
    <t>Flusso di cassa del capitale proprio</t>
  </si>
  <si>
    <t>Debiti e crediti finanziari società acquisite</t>
  </si>
  <si>
    <t>Debiti e crediti finanziari società disinvestite</t>
  </si>
  <si>
    <t>Differenze cambio su debiti e crediti finanziari e altre variazioni</t>
  </si>
  <si>
    <t>VARIAZIONE DELL'INDEBITAMENTO FINANZIARIO NETTO</t>
  </si>
  <si>
    <t>Tax rate (%)</t>
  </si>
  <si>
    <t>- altro</t>
  </si>
  <si>
    <t>Vendite di prodotti petroliferi rete Europa</t>
  </si>
  <si>
    <t>oneri per incentivazione all'esodo</t>
  </si>
  <si>
    <t>(a) In USD per barile. Fonte: Platt’s Oilgram.</t>
  </si>
  <si>
    <t>(b) Fonte: BCE.</t>
  </si>
  <si>
    <t>Vendite gas mondo</t>
  </si>
  <si>
    <t>Debiti finanziari a lungo termine</t>
  </si>
  <si>
    <t>Ingegneria &amp; Costruzioni</t>
  </si>
  <si>
    <t>Vendite di energia elettrica</t>
  </si>
  <si>
    <t>Effetto eliminazione utili interni</t>
  </si>
  <si>
    <t xml:space="preserve">Debiti finanziari a breve termine </t>
  </si>
  <si>
    <t>Crediti finanziari non strumentali all’attività operativa</t>
  </si>
  <si>
    <t>Penisola Iberica</t>
  </si>
  <si>
    <t>Ungheria</t>
  </si>
  <si>
    <t>Turchia</t>
  </si>
  <si>
    <t>Francia</t>
  </si>
  <si>
    <t>- Industriali</t>
  </si>
  <si>
    <t>- Termoelettrici</t>
  </si>
  <si>
    <t>- Residenziali</t>
  </si>
  <si>
    <t xml:space="preserve">- Autoconsumi </t>
  </si>
  <si>
    <t>- Importatori in Italia</t>
  </si>
  <si>
    <t>Società emittente</t>
  </si>
  <si>
    <t xml:space="preserve">Investimenti tecnici </t>
  </si>
  <si>
    <t xml:space="preserve">Investimenti in partecipazioni, imprese consolidate e rami d'azienda </t>
  </si>
  <si>
    <t xml:space="preserve">Dismissioni e cessioni parziali di partecipazioni consolidate </t>
  </si>
  <si>
    <t xml:space="preserve">Altre variazioni relative all'attività di investimento </t>
  </si>
  <si>
    <t xml:space="preserve">Investimenti e disinvestimenti relativi all'attività di finanziamento </t>
  </si>
  <si>
    <t xml:space="preserve">Flusso di cassa del capitale proprio </t>
  </si>
  <si>
    <t xml:space="preserve">FLUSSO DI CASSA NETTO DEL PERIODO </t>
  </si>
  <si>
    <t>Valuta</t>
  </si>
  <si>
    <t xml:space="preserve">Scadenza </t>
  </si>
  <si>
    <t>Tasso</t>
  </si>
  <si>
    <t>%</t>
  </si>
  <si>
    <r>
      <t>(€ milioni)</t>
    </r>
    <r>
      <rPr>
        <vertAlign val="superscript"/>
        <sz val="8"/>
        <rFont val="Arial"/>
        <family val="2"/>
      </rPr>
      <t/>
    </r>
  </si>
  <si>
    <t xml:space="preserve">di cui:  </t>
  </si>
  <si>
    <t>- Grossisti</t>
  </si>
  <si>
    <t>- PSV e borsa</t>
  </si>
  <si>
    <t>Elisioni di consolidamento</t>
  </si>
  <si>
    <t>- oneri per incentivazione all'esodo</t>
  </si>
  <si>
    <t>I risultati includono:</t>
  </si>
  <si>
    <t>Prezzi medi di realizzo</t>
  </si>
  <si>
    <t>Africa Settentrionale</t>
  </si>
  <si>
    <t xml:space="preserve">Dati operativi  Exploration &amp; Production </t>
  </si>
  <si>
    <t>Svalutazioni</t>
  </si>
  <si>
    <t>- svalutazioni di asset e altre attività</t>
  </si>
  <si>
    <t>Ammortamenti</t>
  </si>
  <si>
    <t>Acquisti, prestazioni di servizi e costi diversi</t>
  </si>
  <si>
    <t>Costo lavoro</t>
  </si>
  <si>
    <t>Proventi su partecipazioni</t>
  </si>
  <si>
    <t xml:space="preserve">Effetto valutazione con il metodo del patrimonio netto </t>
  </si>
  <si>
    <t xml:space="preserve">Dividendi </t>
  </si>
  <si>
    <t xml:space="preserve">Plusvalenze nette da cessione di partecipazioni </t>
  </si>
  <si>
    <t>(a) Comprende il disaggio di emissione e il rateo di interessi.</t>
  </si>
  <si>
    <t>- Petrolio</t>
  </si>
  <si>
    <t>- Gas naturale</t>
  </si>
  <si>
    <t>ITALIA</t>
  </si>
  <si>
    <t>VENDITE INTERNAZIONALI</t>
  </si>
  <si>
    <t>Mercati extra europei</t>
  </si>
  <si>
    <t>E&amp;P in Europa e Golfo del Messico</t>
  </si>
  <si>
    <t>TOTALE VENDITE GAS MONDO</t>
  </si>
  <si>
    <t>Riconduzione utile complessivo</t>
  </si>
  <si>
    <t>(d) Un ADR rappresenta due azioni.</t>
  </si>
  <si>
    <t xml:space="preserve">Ricavi della gestione caratteristica </t>
  </si>
  <si>
    <t xml:space="preserve">Altri proventi e oneri operativi </t>
  </si>
  <si>
    <t>- PMI e terziario</t>
  </si>
  <si>
    <t>Flusso di cassa netto da attività operativa</t>
  </si>
  <si>
    <t>Patrimonio netto comprese le interessenze di terzi</t>
  </si>
  <si>
    <t>Interessenze di terzi</t>
  </si>
  <si>
    <t>Vendite internazionali</t>
  </si>
  <si>
    <t>- Mercati extra europei</t>
  </si>
  <si>
    <t>- azionisti Eni</t>
  </si>
  <si>
    <t>- interessenze di terzi</t>
  </si>
  <si>
    <t>- plusvalenze da cessione</t>
  </si>
  <si>
    <t>- dividendi, interessi e imposte</t>
  </si>
  <si>
    <t>Variazione del capitale di esercizio</t>
  </si>
  <si>
    <t>Variazione debiti finanziari correnti e non correnti</t>
  </si>
  <si>
    <t>Variazione dell'indebitamento finanziario netto</t>
  </si>
  <si>
    <t>Rendiconto finanziario riclassificato</t>
  </si>
  <si>
    <t>STATO PATRIMONIALE</t>
  </si>
  <si>
    <t>Attività correnti</t>
  </si>
  <si>
    <t>Attività non correnti</t>
  </si>
  <si>
    <t>CONTO ECONOMICO</t>
  </si>
  <si>
    <t>RICAVI</t>
  </si>
  <si>
    <t>Totale ricavi</t>
  </si>
  <si>
    <t>COSTI OPERATIVI</t>
  </si>
  <si>
    <t>- di cui (proventi) oneri non ricorrenti</t>
  </si>
  <si>
    <t xml:space="preserve"> - di cui proventi non ricorrenti</t>
  </si>
  <si>
    <t>ALTRI PROVENTI (ONERI) OPERATIVI</t>
  </si>
  <si>
    <t>AMMORTAMENTI E SVALUTAZIONI</t>
  </si>
  <si>
    <t>PROVENTI (ONERI) FINANZIARI</t>
  </si>
  <si>
    <t>Proventi finanziari</t>
  </si>
  <si>
    <t>Oneri finanziari</t>
  </si>
  <si>
    <t>- semplice</t>
  </si>
  <si>
    <t>- diluito</t>
  </si>
  <si>
    <t>RENDICONTO FINANZIARIO</t>
  </si>
  <si>
    <t>Effetto valutazione con il metodo del patrimonio netto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</si>
  <si>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</si>
  <si>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</si>
  <si>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</si>
  <si>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</si>
  <si>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</si>
  <si>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</si>
  <si>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</si>
  <si>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</si>
  <si>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</si>
  <si>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</si>
  <si>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</si>
  <si>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</si>
  <si>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</si>
  <si>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</si>
  <si>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</si>
  <si>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</si>
  <si>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>Investimenti:</t>
  </si>
  <si>
    <t>- attività materiali</t>
  </si>
  <si>
    <t>- attività immateriali</t>
  </si>
  <si>
    <t>- imprese entrate nell'area di consolidamento e rami d'azienda</t>
  </si>
  <si>
    <t>- partecipazioni</t>
  </si>
  <si>
    <t>- titoli</t>
  </si>
  <si>
    <t>- crediti finanziari</t>
  </si>
  <si>
    <t>Flusso di cassa degli investimenti</t>
  </si>
  <si>
    <t>Disinvestimenti:</t>
  </si>
  <si>
    <t>- imprese uscite dall’area di consolidamento e rami d’azienda</t>
  </si>
  <si>
    <t>- variazione debiti 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</si>
  <si>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</si>
  <si>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</si>
  <si>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</si>
  <si>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</si>
  <si>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Apporti netti di capitale proprio da terzi</t>
  </si>
  <si>
    <t>Flusso di cassa netto da attività di finanziamento</t>
  </si>
  <si>
    <t>Effetto della variazione dell’area di consolidamento
(inserimento/esclusione di imprese divenute rilevanti/irrilevanti)</t>
  </si>
  <si>
    <t>Flusso di cassa netto del periodo</t>
  </si>
  <si>
    <t>Disponibilità liquide ed equivalenti a inizio periodo</t>
  </si>
  <si>
    <t>Disponibilità liquide ed equivalenti a fine periodo</t>
  </si>
  <si>
    <t>INFORMAZIONI SUPPLEMENTARI</t>
  </si>
  <si>
    <t>Analisi degli investimenti in imprese entrate nell’area di consolidamento e in rami d’azienda</t>
  </si>
  <si>
    <t xml:space="preserve">Disponibilità finanziarie nette </t>
  </si>
  <si>
    <t>Passività correnti e non correnti</t>
  </si>
  <si>
    <t>Effetto netto degli investimenti</t>
  </si>
  <si>
    <t>Interessenza di terzi</t>
  </si>
  <si>
    <t>Valore corrente della quota di partecipazioni possedute prima dell'acquisizione del controllo</t>
  </si>
  <si>
    <t>Trasferimento di partecipazioni non consolidate</t>
  </si>
  <si>
    <t>Totale prezzo di acquisto</t>
  </si>
  <si>
    <t>a dedurre:</t>
  </si>
  <si>
    <t>Analisi dei disinvestimenti di imprese uscite dall’area di consolidamento e rami d’azienda</t>
  </si>
  <si>
    <t>Effetto netto dei disinvestimenti</t>
  </si>
  <si>
    <t>Totale prezzo di vendita</t>
  </si>
  <si>
    <t>PRODUZIONE DI IDROCARBURI PER AREA GEOGRAFICA</t>
  </si>
  <si>
    <t>PRODUZIONE DI PETROLIO E CONDENSATI PER AREA GEOGRAFICA</t>
  </si>
  <si>
    <t>PRODUZIONE DI GAS NATURALE PER AREA GEOGRAFICA</t>
  </si>
  <si>
    <t xml:space="preserve">Capitale immobilizzato </t>
  </si>
  <si>
    <t>- società consolidate</t>
  </si>
  <si>
    <t>- società collegate</t>
  </si>
  <si>
    <t>- E&amp;P in Europa e Golfo del Messico</t>
  </si>
  <si>
    <t>(a) Include la quota Eni della produzione delle società collegate e joint venture valutate con il metodo del patrimonio netto.</t>
  </si>
  <si>
    <t xml:space="preserve">Leverage e indebitamento finanziario netto </t>
  </si>
  <si>
    <t>Analisi degli special item</t>
  </si>
  <si>
    <t>plusvalenze nette su cessione di asset</t>
  </si>
  <si>
    <t>Riconduzione dell'utile operativo e dell'utile netto ai valori adjusted</t>
  </si>
  <si>
    <t>Esclusione special item:</t>
  </si>
  <si>
    <t>Altri special item:</t>
  </si>
  <si>
    <t>Esclusione special item</t>
  </si>
  <si>
    <t xml:space="preserve">Utile operativo adjusted </t>
  </si>
  <si>
    <t>(a) Escludono gli special item.</t>
  </si>
  <si>
    <t>- Mercati europei</t>
  </si>
  <si>
    <t>Prezzi medi dei principali marker di mercato</t>
  </si>
  <si>
    <t>Prezzo medio in euro del greggio Brent dated</t>
  </si>
  <si>
    <r>
      <t xml:space="preserve">RENDICONTO FINANZIARIO </t>
    </r>
    <r>
      <rPr>
        <sz val="10"/>
        <rFont val="Arial"/>
        <family val="2"/>
      </rPr>
      <t>(segue)</t>
    </r>
  </si>
  <si>
    <t>PRINCIPALI INDICATORI OPERATIVI</t>
  </si>
  <si>
    <t xml:space="preserve">Dettaglio per settore di attività </t>
  </si>
  <si>
    <t xml:space="preserve">Gas &amp; Power </t>
  </si>
  <si>
    <t>Eni Finance International SA</t>
  </si>
  <si>
    <t>Eni SpA</t>
  </si>
  <si>
    <r>
      <t xml:space="preserve">Ammontare nominale emesso
</t>
    </r>
    <r>
      <rPr>
        <sz val="8"/>
        <rFont val="Verdana"/>
        <family val="2"/>
      </rPr>
      <t>(milioni)</t>
    </r>
  </si>
  <si>
    <t>Variazione fair value strumenti finanziari disponibili per la vendita</t>
  </si>
  <si>
    <t>Variazione fair value strumenti finanziari derivati di copertura cash flow hedge</t>
  </si>
  <si>
    <t>-  azionisti Eni</t>
  </si>
  <si>
    <t>- variazione debiti e crediti relativi all’attività di investimento
  e imputazione di ammortamenti all’attivo patrimoniale</t>
  </si>
  <si>
    <r>
      <t xml:space="preserve">Produzione venduta </t>
    </r>
    <r>
      <rPr>
        <b/>
        <vertAlign val="superscript"/>
        <sz val="9"/>
        <rFont val="Verdana"/>
        <family val="2"/>
      </rPr>
      <t>(a)</t>
    </r>
    <r>
      <rPr>
        <b/>
        <sz val="9"/>
        <rFont val="Verdana"/>
        <family val="2"/>
      </rPr>
      <t xml:space="preserve"> </t>
    </r>
  </si>
  <si>
    <t xml:space="preserve">(milioni di boe) </t>
  </si>
  <si>
    <t xml:space="preserve">(migliaia di boe/giorno) </t>
  </si>
  <si>
    <t xml:space="preserve">(milioni di metri cubi/giorno) </t>
  </si>
  <si>
    <r>
      <t xml:space="preserve">Produzione di gas naturale </t>
    </r>
    <r>
      <rPr>
        <b/>
        <vertAlign val="superscript"/>
        <sz val="9"/>
        <rFont val="Verdana"/>
        <family val="2"/>
      </rPr>
      <t>(a) (b)</t>
    </r>
  </si>
  <si>
    <r>
      <t xml:space="preserve">Produzione di petrolio e condensati </t>
    </r>
    <r>
      <rPr>
        <b/>
        <vertAlign val="superscript"/>
        <sz val="9"/>
        <rFont val="Verdana"/>
        <family val="2"/>
      </rPr>
      <t>(a)</t>
    </r>
    <r>
      <rPr>
        <b/>
        <sz val="9"/>
        <rFont val="Verdana"/>
        <family val="2"/>
      </rPr>
      <t/>
    </r>
  </si>
  <si>
    <t>(migliaia di tonnellate)</t>
  </si>
  <si>
    <t>EUR</t>
  </si>
  <si>
    <t xml:space="preserve">Esclusione (utile) perdita di magazzino </t>
  </si>
  <si>
    <t>di cui: incentivi per esodi agevolati e altro</t>
  </si>
  <si>
    <t>Dividendi distribuiti dalle altre società consolidate</t>
  </si>
  <si>
    <r>
      <t xml:space="preserve">Proventi (oneri) finanziari netti </t>
    </r>
    <r>
      <rPr>
        <vertAlign val="superscript"/>
        <sz val="9"/>
        <rFont val="Verdana"/>
        <family val="2"/>
      </rPr>
      <t>(b)</t>
    </r>
  </si>
  <si>
    <r>
      <t>Proventi (oneri) su partecipazioni</t>
    </r>
    <r>
      <rPr>
        <vertAlign val="superscript"/>
        <sz val="9"/>
        <rFont val="Verdana"/>
        <family val="2"/>
      </rPr>
      <t xml:space="preserve"> (b)</t>
    </r>
  </si>
  <si>
    <r>
      <t>Imposte sul reddito</t>
    </r>
    <r>
      <rPr>
        <vertAlign val="superscript"/>
        <sz val="9"/>
        <rFont val="Verdana"/>
        <family val="2"/>
      </rPr>
      <t xml:space="preserve"> (b)</t>
    </r>
  </si>
  <si>
    <t>(a) Gli utili interni riguardano gli utili sulle cessioni intragruppo di prodotti, servizi e beni materiali e immateriali esistenti a fine periodo nel patrimonio dell’impresa acquirente.</t>
  </si>
  <si>
    <t>Var. ass.</t>
  </si>
  <si>
    <r>
      <t xml:space="preserve">RISULTATI ECONOMICI </t>
    </r>
    <r>
      <rPr>
        <vertAlign val="superscript"/>
        <sz val="9"/>
        <rFont val="Verdana"/>
        <family val="2"/>
      </rPr>
      <t>(a)</t>
    </r>
    <r>
      <rPr>
        <b/>
        <sz val="9"/>
        <rFont val="Verdana"/>
        <family val="2"/>
      </rPr>
      <t xml:space="preserve">       </t>
    </r>
  </si>
  <si>
    <t>(a) Di competenza degli azionisti Eni.</t>
  </si>
  <si>
    <t>- sviluppo</t>
  </si>
  <si>
    <t>Dettaglio investimenti settore Exploration &amp; Production per area geografica</t>
  </si>
  <si>
    <t>GRUPPO</t>
  </si>
  <si>
    <t>- ricerca esplorativa</t>
  </si>
  <si>
    <t>- acquisto di riserve proved e unproved</t>
  </si>
  <si>
    <t>Imposte</t>
  </si>
  <si>
    <t>Var ass.</t>
  </si>
  <si>
    <t xml:space="preserve">Italia </t>
  </si>
  <si>
    <t xml:space="preserve">Estero </t>
  </si>
  <si>
    <t xml:space="preserve">Imposte sul reddito </t>
  </si>
  <si>
    <t xml:space="preserve">Tax rate (%) </t>
  </si>
  <si>
    <t>di competenza:</t>
  </si>
  <si>
    <t xml:space="preserve">Flusso di cassa netto da attività operativa </t>
  </si>
  <si>
    <t>Africa Sub-Sahariana</t>
  </si>
  <si>
    <t>Dividendi distribuiti agli azionisti Eni</t>
  </si>
  <si>
    <t>- differenze e derivati su cambi</t>
  </si>
  <si>
    <t>differenze e derivati su cambi</t>
  </si>
  <si>
    <r>
      <t>Flusso di cassa netto da attività di investimento</t>
    </r>
    <r>
      <rPr>
        <b/>
        <vertAlign val="superscript"/>
        <sz val="9"/>
        <rFont val="Verdana"/>
        <family val="2"/>
      </rPr>
      <t>(*)</t>
    </r>
  </si>
  <si>
    <t>Investimenti finanziari:</t>
  </si>
  <si>
    <t>Disinvestimenti finanziari:</t>
  </si>
  <si>
    <t>Flusso di cassa netto degli investimenti/disinvestimenti relativi all’attività finanziaria</t>
  </si>
  <si>
    <t xml:space="preserve">(migliaia di barili/giorno) </t>
  </si>
  <si>
    <t>Partecipazioni valutate con il metodo del patrimonio netto</t>
  </si>
  <si>
    <t xml:space="preserve">Differenze di cambio da conversione dei bilanci in moneta diversa dall'euro </t>
  </si>
  <si>
    <t>Debiti netti relativi all’attività di investimento</t>
  </si>
  <si>
    <t>Patrimonio netto degli azionisti Eni</t>
  </si>
  <si>
    <t>Patrimonio netto</t>
  </si>
  <si>
    <t>PROVENTI (ONERI) SU PARTECIPAZIONI</t>
  </si>
  <si>
    <t>- altre attività e passività</t>
  </si>
  <si>
    <t>(c) Interamente diluito. L’ammontare in dollari è convertito sulla base del cambio medio di periodo rilevato dalla BCE.</t>
  </si>
  <si>
    <r>
      <t xml:space="preserve">- per azione (€) </t>
    </r>
    <r>
      <rPr>
        <vertAlign val="superscript"/>
        <sz val="9"/>
        <rFont val="Verdana"/>
        <family val="2"/>
      </rPr>
      <t>(c)</t>
    </r>
  </si>
  <si>
    <r>
      <t xml:space="preserve">- per ADR ($) </t>
    </r>
    <r>
      <rPr>
        <vertAlign val="superscript"/>
        <sz val="9"/>
        <rFont val="Verdana"/>
        <family val="2"/>
      </rPr>
      <t>(c) (d)</t>
    </r>
  </si>
  <si>
    <t xml:space="preserve">Altri proventi (oneri) netti </t>
  </si>
  <si>
    <r>
      <t xml:space="preserve">Effetto eliminazione utili interni e altre elisioni di consolidato </t>
    </r>
    <r>
      <rPr>
        <vertAlign val="superscript"/>
        <sz val="9"/>
        <rFont val="Verdana"/>
        <family val="2"/>
      </rPr>
      <t>(a)</t>
    </r>
  </si>
  <si>
    <t>- plusvalenza da rivalutazione di partecipazioni</t>
  </si>
  <si>
    <r>
      <t xml:space="preserve">Utile netto </t>
    </r>
    <r>
      <rPr>
        <b/>
        <i/>
        <sz val="10"/>
        <rFont val="Arial"/>
        <family val="2"/>
      </rPr>
      <t>adjusted</t>
    </r>
  </si>
  <si>
    <t>- Resto d'Europa</t>
  </si>
  <si>
    <t>di cui: Galp</t>
  </si>
  <si>
    <t xml:space="preserve">         Snam</t>
  </si>
  <si>
    <t>Vendite Rete Europa</t>
  </si>
  <si>
    <t>($/mmbtu)</t>
  </si>
  <si>
    <r>
      <t xml:space="preserve">Produzione di idrocarburi </t>
    </r>
    <r>
      <rPr>
        <b/>
        <vertAlign val="superscript"/>
        <sz val="9"/>
        <rFont val="Verdana"/>
        <family val="2"/>
      </rPr>
      <t xml:space="preserve">(a) (b) </t>
    </r>
  </si>
  <si>
    <t xml:space="preserve">           Snam</t>
  </si>
  <si>
    <t>Regno Unito</t>
  </si>
  <si>
    <t>Produzione di idrocarburi</t>
  </si>
  <si>
    <t xml:space="preserve"> - di cui plusvalenza cessione 28,57% di Eni East Africa</t>
  </si>
  <si>
    <t>(d) In USD per milioni di BTU (British Thermal Unit). Fonte: Platt’s Oilgram.</t>
  </si>
  <si>
    <t>di cui: altri special item</t>
  </si>
  <si>
    <t>Strumenti finanziari derivati</t>
  </si>
  <si>
    <t>Altri proventi (oneri) su partecipazioni</t>
  </si>
  <si>
    <t>Dividendi pagati ad azionisti Eni</t>
  </si>
  <si>
    <t>Dividendi pagati ad altri azionisti</t>
  </si>
  <si>
    <r>
      <t xml:space="preserve">RISULTATI </t>
    </r>
    <r>
      <rPr>
        <b/>
        <sz val="9"/>
        <rFont val="Verdana"/>
        <family val="2"/>
      </rPr>
      <t xml:space="preserve">              </t>
    </r>
  </si>
  <si>
    <t xml:space="preserve">- derivati su commodity </t>
  </si>
  <si>
    <t xml:space="preserve">derivati su commodity </t>
  </si>
  <si>
    <t>Oneri ambientali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</si>
  <si>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</si>
  <si>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</si>
  <si>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</si>
  <si>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</si>
  <si>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</si>
  <si>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</si>
  <si>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Titoli held for trading e altri titoli non strumentali all’attività operativa</t>
  </si>
  <si>
    <t>Cessione (Acquisto) di azioni proprie diverse dalla controllante</t>
  </si>
  <si>
    <t>Componente riclassificabili a conto economico</t>
  </si>
  <si>
    <t>Effetto fiscale</t>
  </si>
  <si>
    <t>Componenti non riclassificabili a conto economico</t>
  </si>
  <si>
    <r>
      <t xml:space="preserve">Vendite di gas naturale </t>
    </r>
    <r>
      <rPr>
        <b/>
        <vertAlign val="superscript"/>
        <sz val="9"/>
        <rFont val="Verdana"/>
        <family val="2"/>
      </rPr>
      <t>(b)</t>
    </r>
  </si>
  <si>
    <t>- derivati su commodity</t>
  </si>
  <si>
    <t>- Resto d’Europa</t>
  </si>
  <si>
    <t>Vendite extrarete Europa</t>
  </si>
  <si>
    <t>Vendite extrarete mercati extra europei</t>
  </si>
  <si>
    <t>..</t>
  </si>
  <si>
    <t>Acquisto di azioni proprie</t>
  </si>
  <si>
    <r>
      <t xml:space="preserve">Standard Eni Refining Margin (SERM) </t>
    </r>
    <r>
      <rPr>
        <vertAlign val="superscript"/>
        <sz val="9"/>
        <rFont val="Verdana"/>
        <family val="2"/>
      </rPr>
      <t>(b)</t>
    </r>
  </si>
  <si>
    <t>Totale Vendite Gas Mondo</t>
  </si>
  <si>
    <t>-  interessenze di terzi</t>
  </si>
  <si>
    <t>ATTIVITÀ</t>
  </si>
  <si>
    <t>Crediti commerciali e altri crediti</t>
  </si>
  <si>
    <t>Attività per imposte sul reddito correnti</t>
  </si>
  <si>
    <t>Attività per altre imposte correnti</t>
  </si>
  <si>
    <t>Altre attività correnti</t>
  </si>
  <si>
    <t>Rimanenze immobilizzate - scorte d'obbligo</t>
  </si>
  <si>
    <t>Altre partecipazioni</t>
  </si>
  <si>
    <t>Altre attività finanziarie</t>
  </si>
  <si>
    <t>Attività per imposte anticipate</t>
  </si>
  <si>
    <t>Altre attività non correnti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</si>
  <si>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</si>
  <si>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</si>
  <si>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</si>
  <si>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</si>
  <si>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</si>
  <si>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</si>
  <si>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per imposte sul reddito correnti</t>
  </si>
  <si>
    <t>Passività per altre imposte correnti</t>
  </si>
  <si>
    <t>Altre passività correnti</t>
  </si>
  <si>
    <t>Passività non correnti</t>
  </si>
  <si>
    <t>Passività finanziarie a lungo termine</t>
  </si>
  <si>
    <t>Fondi per rischi e oneri</t>
  </si>
  <si>
    <t>Passività per imposte differite</t>
  </si>
  <si>
    <t>Altre passività non correnti</t>
  </si>
  <si>
    <t>TOTALE PASSIVITÀ</t>
  </si>
  <si>
    <t>PATRIMONIO NETTO</t>
  </si>
  <si>
    <t>Patrimonio netto di Eni:</t>
  </si>
  <si>
    <t>Capitale sociale</t>
  </si>
  <si>
    <t>Riserve di cash flow hedge al netto dell'effetto fiscale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</si>
  <si>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</si>
  <si>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</si>
  <si>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</si>
  <si>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</si>
  <si>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</si>
  <si>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</si>
  <si>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- adeguamento fiscalità differita su PSA</t>
  </si>
  <si>
    <t>- altri proventi netti di imposta</t>
  </si>
  <si>
    <t>Cessione (acquisto) di quote di partecipazioni in imprese consolidate</t>
  </si>
  <si>
    <t>- svalutazioni/rivalutazioni  di partecipazioni</t>
  </si>
  <si>
    <t>Lavorazioni complessive in Italia</t>
  </si>
  <si>
    <t xml:space="preserve">           Galp</t>
  </si>
  <si>
    <t>- svalutazione imposte anticipate imprese italiane</t>
  </si>
  <si>
    <t xml:space="preserve">           South Stream</t>
  </si>
  <si>
    <t>I trim. 2014</t>
  </si>
  <si>
    <t>II trim. 2014</t>
  </si>
  <si>
    <t>III trim. 2014</t>
  </si>
  <si>
    <t>IV trim. 2014</t>
  </si>
  <si>
    <t xml:space="preserve">Downstream </t>
  </si>
  <si>
    <t xml:space="preserve">Versalis </t>
  </si>
  <si>
    <t>Corporate e altre attività</t>
  </si>
  <si>
    <t xml:space="preserve">Corporate e altre attività </t>
  </si>
  <si>
    <t>Esercizio 2014</t>
  </si>
  <si>
    <t xml:space="preserve">E&amp;P </t>
  </si>
  <si>
    <t xml:space="preserve">G&amp;P </t>
  </si>
  <si>
    <t xml:space="preserve">R&amp;M </t>
  </si>
  <si>
    <t xml:space="preserve">Corporate e società finanziarie </t>
  </si>
  <si>
    <t xml:space="preserve">Elisioni </t>
  </si>
  <si>
    <t xml:space="preserve">Totale Gruppo </t>
  </si>
  <si>
    <t xml:space="preserve">Attività direttamente attribuibili </t>
  </si>
  <si>
    <t xml:space="preserve">PUBBLICATO </t>
  </si>
  <si>
    <t>RIESPOSTO</t>
  </si>
  <si>
    <t xml:space="preserve">Corporate e Altre attività </t>
  </si>
  <si>
    <t>(b) In USD per barile. Fonte: elaborazioni Eni. Consente di approssimare il margine del sistema di raffinazione Eni tenendo conto dei bilanci materia e delle rese in prodotti delle raffinerie.</t>
  </si>
  <si>
    <r>
      <t xml:space="preserve">Standard Eni Refining Margin (SERM) </t>
    </r>
    <r>
      <rPr>
        <vertAlign val="superscript"/>
        <sz val="9"/>
        <rFont val="Verdana"/>
        <family val="2"/>
      </rPr>
      <t>(c)</t>
    </r>
    <r>
      <rPr>
        <sz val="9"/>
        <rFont val="Verdana"/>
        <family val="2"/>
      </rPr>
      <t xml:space="preserve"> </t>
    </r>
  </si>
  <si>
    <t>Attività finanziarie destinate al trading</t>
  </si>
  <si>
    <t>Attività finanziarie disponibili per la vendita</t>
  </si>
  <si>
    <t>Proventi netti su attività finanziarie destinate al trading</t>
  </si>
  <si>
    <t>(c) In USD per barile. Fonte: elaborazioni Eni. Consente di approssimare il margine del sistema di raffinazione Eni tenendo conto dei bilanci materia e delle rese in prodotti delle raffinerie.</t>
  </si>
  <si>
    <t>Sintesi dei risultati del secondo trimestre 2015</t>
  </si>
  <si>
    <t>I sem. 2014</t>
  </si>
  <si>
    <t>(*) Il “flusso di cassa netto da attività di investimento” comprende gli investimenti e i disinvestimenti (su base netta) in titoli held-for-trading e altri investimenti/disinvestimenti in strumenti di impiego a breve delle disponibilità, che sono portati in detrazione dei debiti finanziari ai fini della determinazione dell’indebitamento finanziario netto. Il flusso di cassa di questi investimenti è il seguente:</t>
  </si>
  <si>
    <t>Nove mesi 2014</t>
  </si>
  <si>
    <t xml:space="preserve"> </t>
  </si>
  <si>
    <t>Lavorazioni green</t>
  </si>
  <si>
    <t>Investimenti tecnici a cambi correnti</t>
  </si>
  <si>
    <t>IV trim.</t>
  </si>
  <si>
    <t>Flusso di cassa netto da attività operativa - continuing operations</t>
  </si>
  <si>
    <t>Flusso di cassa netto da attività operativa - discontinued operations</t>
  </si>
  <si>
    <t>Patrimonio netto comprese le interessenze di terzi al 31 Dicembre 2015</t>
  </si>
  <si>
    <t>31 Dic. 2015</t>
  </si>
  <si>
    <t xml:space="preserve">Utile netto adjusted - continuing operations </t>
  </si>
  <si>
    <t>Ricavi della gestione caratteristica - continuing operations</t>
  </si>
  <si>
    <t>Investimenti tecnici - continuing operations</t>
  </si>
  <si>
    <t>Investimenti tecnici -  discontinued operations</t>
  </si>
  <si>
    <t>- continuing operations</t>
  </si>
  <si>
    <t>- discontinued operations</t>
  </si>
  <si>
    <t>Quarto trimestre 2015</t>
  </si>
  <si>
    <t>Elisioni infragruppo</t>
  </si>
  <si>
    <t>Discontinued operations e attività destinate alla vendita e passività direttamente associabili</t>
  </si>
  <si>
    <t>Totale</t>
  </si>
  <si>
    <t>CONTINUING OPERATIONS</t>
  </si>
  <si>
    <t>DISCONTINUED OPERATIONS</t>
  </si>
  <si>
    <t>Discontinued operations e attività destinate alla vendita</t>
  </si>
  <si>
    <t>Passività direttamente associabili a discontinued
operations e ad attività destinate alla vendita</t>
  </si>
  <si>
    <t xml:space="preserve">Continuing operations: </t>
  </si>
  <si>
    <t xml:space="preserve">Flusso di cassa netto da attività operativa  </t>
  </si>
  <si>
    <t xml:space="preserve">Refining &amp; Marketing </t>
  </si>
  <si>
    <t>Chimica</t>
  </si>
  <si>
    <t>Refining &amp; Marketing</t>
  </si>
  <si>
    <t xml:space="preserve">Chimica – risultati transazioni con parti terze </t>
  </si>
  <si>
    <t>Chimica – risultati transazioni con parti terze e gruppo</t>
  </si>
  <si>
    <t>Ingegneria &amp; Costruzioni e Chimica</t>
  </si>
  <si>
    <t xml:space="preserve">Versamento terzi azionisti </t>
  </si>
  <si>
    <t>- volumi fatturabili 2010</t>
  </si>
  <si>
    <t>- ante 2010</t>
  </si>
  <si>
    <t>- stima volumi fatturabili ante 2010</t>
  </si>
  <si>
    <t>Discontinued operations</t>
  </si>
  <si>
    <t>Continuing operations</t>
  </si>
  <si>
    <t>fisso</t>
  </si>
  <si>
    <t>Produzioni</t>
  </si>
  <si>
    <t>Intermedi</t>
  </si>
  <si>
    <t>Polimeri</t>
  </si>
  <si>
    <t>svalutazioni per allineamento al FV</t>
  </si>
  <si>
    <t>altri special item netti</t>
  </si>
  <si>
    <t xml:space="preserve">di cui:  Saipem </t>
  </si>
  <si>
    <t>derivato sulla cessione del 12,5%</t>
  </si>
  <si>
    <t>- di cui revisione stima crediti per fatture da emettere</t>
  </si>
  <si>
    <t>Tax rate effective (%)</t>
  </si>
  <si>
    <t>Flusso di cassa netto da attività operativa su base standalone</t>
  </si>
  <si>
    <r>
      <t xml:space="preserve">Esclusione special item </t>
    </r>
    <r>
      <rPr>
        <vertAlign val="superscript"/>
        <sz val="9"/>
        <rFont val="Verdana"/>
        <family val="2"/>
      </rPr>
      <t>(a)</t>
    </r>
  </si>
  <si>
    <r>
      <t xml:space="preserve">Effetto eliminazione utili interni e altre elisioni di consolidato </t>
    </r>
    <r>
      <rPr>
        <i/>
        <vertAlign val="superscript"/>
        <sz val="9"/>
        <rFont val="Verdana"/>
        <family val="2"/>
      </rPr>
      <t>(b)</t>
    </r>
  </si>
  <si>
    <t>(a) Per maggiori informazioni v. "Analisi special item".</t>
  </si>
  <si>
    <t>Flusso di cassa da attività operativa</t>
  </si>
  <si>
    <r>
      <t>Utile (perdita) netto adjusted</t>
    </r>
    <r>
      <rPr>
        <b/>
        <vertAlign val="superscript"/>
        <sz val="7.65"/>
        <rFont val="Verdana"/>
        <family val="2"/>
      </rPr>
      <t xml:space="preserve"> (b)</t>
    </r>
  </si>
  <si>
    <t xml:space="preserve">Utile (perdita) netto </t>
  </si>
  <si>
    <t xml:space="preserve">Utile (perdita) netto di Gruppo </t>
  </si>
  <si>
    <t>Utile (perdita) operativo - continuing operations</t>
  </si>
  <si>
    <t>Utile (perdita) operativo adjusted - continuing operations</t>
  </si>
  <si>
    <t>Utile (perdita) netto adjusted di competenza azionisti Eni su base standalone</t>
  </si>
  <si>
    <t>Utile (perdita) netto di competenza azionisti Eni</t>
  </si>
  <si>
    <t>Utile (perdita) netto  di competenza azionisti Eni - continuing operations</t>
  </si>
  <si>
    <t>Utile (perdita) netto - continuing operations</t>
  </si>
  <si>
    <t>Utile (perdita) operativo</t>
  </si>
  <si>
    <t xml:space="preserve">Utile (perdita) operativo adjusted </t>
  </si>
  <si>
    <t xml:space="preserve">Utile (perdita) netto adjusted </t>
  </si>
  <si>
    <t xml:space="preserve">Utile (perdita) operativo </t>
  </si>
  <si>
    <t>Utile (perdita) prima delle imposte</t>
  </si>
  <si>
    <t>Utile (perdita) netto - discontinued operations</t>
  </si>
  <si>
    <t>Utile (perdita) netto di competenza azionisti Eni - continuing operations</t>
  </si>
  <si>
    <r>
      <t>Utile (perdita) netto adjusted di competenza azionisti Eni - continuing operations</t>
    </r>
    <r>
      <rPr>
        <b/>
        <vertAlign val="superscript"/>
        <sz val="9"/>
        <rFont val="Verdana"/>
        <family val="2"/>
      </rPr>
      <t>(a)</t>
    </r>
  </si>
  <si>
    <t>Utile (perdita) operativo adjusted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</si>
  <si>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</si>
  <si>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</si>
  <si>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</si>
  <si>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Utile (perdita) netto adjusted di competenza azionisti Eni </t>
  </si>
  <si>
    <t xml:space="preserve">Utile (perdita) ante imposte </t>
  </si>
  <si>
    <t>Utile (perdita) ante imposte</t>
  </si>
  <si>
    <t>Utile (perdita) netto</t>
  </si>
  <si>
    <t>UTILE (PERDITA) OPERATIVO</t>
  </si>
  <si>
    <t>UTILE (PERDITA) ANTE IMPOSTE</t>
  </si>
  <si>
    <r>
      <t xml:space="preserve">Utile (perdita) per azione sull'utile netto di competenza
degli azionisti Eni </t>
    </r>
    <r>
      <rPr>
        <sz val="6.75"/>
        <rFont val="Verdana"/>
        <family val="2"/>
      </rPr>
      <t>(€  per azione)</t>
    </r>
  </si>
  <si>
    <t>Totale utile (perdita) complessivo</t>
  </si>
  <si>
    <t>Utile (perdita) netto di competenza azionisti Eni - discontinued operations</t>
  </si>
  <si>
    <t xml:space="preserve">Rettifiche per ricondurre l'utile (perdita) netto al flusso di cassa netto da attività operativa: </t>
  </si>
  <si>
    <t>Special item dell'utile (perdita) operativo</t>
  </si>
  <si>
    <t>- riclassifica delle differenze e derivati su cambi nell'utile (perdita) operativo</t>
  </si>
  <si>
    <t>Totale special item dell'utile (perdita) netto</t>
  </si>
  <si>
    <t>Quota di pertinenza delle “altre componenti dell’utile (perdita) complessivo” delle partecipazioni
valutate con il metodo del patrimonio netto</t>
  </si>
  <si>
    <t>Effetto fiscale relativo alle altre componenti dell’utile (perdita) complessivo</t>
  </si>
  <si>
    <t>Totale altre componenti dell'utile (perdita) complessivo</t>
  </si>
  <si>
    <t>Rettifiche per ricondurre l'utile (perdita) netto al flusso di cassa netto da attività operativa:</t>
  </si>
  <si>
    <t>Costi operativi, ammortamenti e svalutazioni</t>
  </si>
  <si>
    <t>- di cui fondo su crediti per fatture da emettere del retail</t>
  </si>
  <si>
    <t>- fiscalità su special item dell'utile operativo e altro</t>
  </si>
  <si>
    <t>Proventi (oneri) su partecipazioni</t>
  </si>
  <si>
    <t>CONTINUING OPERATIONS - su base standalone</t>
  </si>
  <si>
    <t>Proventi (oneri) finanziari</t>
  </si>
  <si>
    <t>Flusso di cassa netto da attività di investimento</t>
  </si>
  <si>
    <t>- accantonamenti a fondo rischi:</t>
  </si>
  <si>
    <t>- altro:</t>
  </si>
  <si>
    <t>Rivalutazione di piani a benefici definiti per dipendenti</t>
  </si>
  <si>
    <t>Utile (perdita) netto dell'esercizio</t>
  </si>
  <si>
    <t>Quota di pertinenza delle “altre componenti dell’utile (perdita) complessivo” delle partecipazioni valutate con il metodo del patrimonio netto afferenti a rivalutazioni di piani a benefici definiti</t>
  </si>
  <si>
    <t>Variazione fair value di partecipazioni disponibili per la vendita</t>
  </si>
  <si>
    <t>Totale utile (perdita) complessivo dell'esercizio</t>
  </si>
  <si>
    <t>Di competenza Azionisti Eni:</t>
  </si>
  <si>
    <t>Azionisti Eni</t>
  </si>
  <si>
    <r>
      <t>Risultati continuing operations su base standalone</t>
    </r>
    <r>
      <rPr>
        <b/>
        <vertAlign val="superscript"/>
        <sz val="9"/>
        <rFont val="Verdana"/>
        <family val="2"/>
      </rPr>
      <t xml:space="preserve"> (b)</t>
    </r>
    <r>
      <rPr>
        <b/>
        <sz val="9"/>
        <rFont val="Verdana"/>
        <family val="2"/>
      </rPr>
      <t xml:space="preserve"> </t>
    </r>
  </si>
  <si>
    <r>
      <t>Utile (perdita) operativo adjusted</t>
    </r>
    <r>
      <rPr>
        <b/>
        <vertAlign val="superscript"/>
        <sz val="7.65"/>
        <rFont val="Verdana"/>
        <family val="2"/>
      </rPr>
      <t xml:space="preserve"> </t>
    </r>
  </si>
  <si>
    <r>
      <t>Utile (perdita) netto adjusted</t>
    </r>
    <r>
      <rPr>
        <b/>
        <vertAlign val="superscript"/>
        <sz val="7.65"/>
        <rFont val="Verdana"/>
        <family val="2"/>
      </rPr>
      <t xml:space="preserve"> </t>
    </r>
  </si>
  <si>
    <t>(a) Misure di risultato Non-GAAP. Per la definizione e la riconduzione degli utili nella configurazione adjusted, che escludono l’utile/perdita di magazzino, gli special item e l'effetto delle transazioni intercompany con le discontinued operations, vedi pagine seguenti.</t>
  </si>
  <si>
    <r>
      <t>Utile (perdita) netto adjusted di competenza azionisti Eni su base standalone</t>
    </r>
    <r>
      <rPr>
        <b/>
        <vertAlign val="superscript"/>
        <sz val="9"/>
        <rFont val="Verdana"/>
        <family val="2"/>
      </rPr>
      <t>(a)</t>
    </r>
  </si>
  <si>
    <t>- svalutazione imposte differite upstream</t>
  </si>
  <si>
    <t>I trim.</t>
  </si>
  <si>
    <t xml:space="preserve">I trim. </t>
  </si>
  <si>
    <t>31 Mar. 2016</t>
  </si>
  <si>
    <t>I trimestre 2016</t>
  </si>
  <si>
    <t>I trim. 2015</t>
  </si>
  <si>
    <t xml:space="preserve">Flusso di cassa netto da attività operativa - continuing operations </t>
  </si>
  <si>
    <t>31 mar. 2016</t>
  </si>
  <si>
    <t>Var.ass. vs. 31 Dic. 2015</t>
  </si>
  <si>
    <r>
      <t>Ammontare al
31 marzo 2016</t>
    </r>
    <r>
      <rPr>
        <b/>
        <vertAlign val="superscript"/>
        <sz val="8"/>
        <rFont val="Verdana"/>
        <family val="2"/>
      </rPr>
      <t>(a)</t>
    </r>
  </si>
  <si>
    <t>Prestiti obbligazionari scadenti nei diciotto mesi successivi al 31 marzo 2016</t>
  </si>
  <si>
    <r>
      <t>Ammontare al 31 marzo 2016</t>
    </r>
    <r>
      <rPr>
        <b/>
        <vertAlign val="superscript"/>
        <sz val="8"/>
        <rFont val="Verdana"/>
        <family val="2"/>
      </rPr>
      <t xml:space="preserve"> </t>
    </r>
    <r>
      <rPr>
        <vertAlign val="superscript"/>
        <sz val="8"/>
        <rFont val="Verdana"/>
        <family val="2"/>
      </rPr>
      <t>(a)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(€ milioni)</t>
    </r>
  </si>
  <si>
    <t>Prestiti obbligazionari emessi nel primo trimestre 2016 (garantiti da Eni SpA)</t>
  </si>
  <si>
    <t>Patrimonio netto comprese le interessenze di terzi al 31 marzo 2016</t>
  </si>
  <si>
    <t>RADIAZIONI</t>
  </si>
  <si>
    <t xml:space="preserve">Ammortamenti e svalutazioni </t>
  </si>
  <si>
    <t>Radiazioni</t>
  </si>
  <si>
    <t>Effetto delle differenze di cambio da conversione e altre variazioni sulle disponibilità liquide ed equivalenti</t>
  </si>
  <si>
    <t>1 Gen. 2015</t>
  </si>
  <si>
    <t>PUBBLICATO</t>
  </si>
  <si>
    <t>II trim. 2015</t>
  </si>
  <si>
    <t>III trim. 2015</t>
  </si>
  <si>
    <t>IV trim. 2015</t>
  </si>
  <si>
    <t>Esercizio 2015</t>
  </si>
  <si>
    <t>Totale attività</t>
  </si>
  <si>
    <t>Patrimonio netto di competenza azionisti Eni</t>
  </si>
  <si>
    <t xml:space="preserve">Flusso di cassa da attività operativa continuing operations </t>
  </si>
  <si>
    <t>Utile (perdita) operativo continuing operations</t>
  </si>
  <si>
    <t>Utile (perdita) operativo E&amp;P</t>
  </si>
  <si>
    <t>Utile (perdita) operativo adjusted - continuing operations su base standalone</t>
  </si>
  <si>
    <t>Utile (perdita) operativo adjusted - E&amp;P</t>
  </si>
  <si>
    <t>Utile (perdita) netto di competenza Eni - continuing operations</t>
  </si>
  <si>
    <t>Utile (perdita) netto adjusted di competenza Eni - continuing operations su base standalone</t>
  </si>
  <si>
    <t>(b) Comprende la produzione di gas naturale utilizzata come autoconsumo (12,1 e 11,3 milioni di metri cubi/giorno nel primo trimestre 2016 e 2015, rispettivamente, e 11,5 nel quarto trimestre 2015).</t>
  </si>
  <si>
    <t>- costi geologici e geofisici</t>
  </si>
  <si>
    <t>Esborsi nel flusso di cassa netto da  attività operativa</t>
  </si>
  <si>
    <t>Esborsi nel flusso di cassa netto da  attività di investimento</t>
  </si>
  <si>
    <t>(b) Ulteriori dati sono forniti a pag. 35.</t>
  </si>
  <si>
    <t>Deconsolidamento minority Saipem</t>
  </si>
  <si>
    <t>($/barile)</t>
  </si>
  <si>
    <t>($/migliaia di metri cubi)</t>
  </si>
  <si>
    <t xml:space="preserve">Var. ass. </t>
  </si>
  <si>
    <t>- radiazione di pozzi di insuccesso</t>
  </si>
  <si>
    <t>- radiazione pozzi esplorativi per abbandono progetti</t>
  </si>
  <si>
    <t>radiazione pozzi esplorativi per abbandono progetti</t>
  </si>
  <si>
    <t>Radiazione pozzi esplorativi per abbandono progetti</t>
  </si>
  <si>
    <t>costi di ricerca esplorativa:</t>
  </si>
  <si>
    <t>Ripristino elisioni transazioni intercompany vs. discontinued operations</t>
  </si>
  <si>
    <t>Flusso di cassa netto da attività operativa - su base standalone</t>
  </si>
  <si>
    <t>Di competenza azionisti Eni</t>
  </si>
  <si>
    <t>Ripristino elisioni intercompany vs. discontinued operations</t>
  </si>
  <si>
    <r>
      <t xml:space="preserve">Utile (perdita) operativo adjusted </t>
    </r>
    <r>
      <rPr>
        <b/>
        <vertAlign val="superscript"/>
        <sz val="9"/>
        <rFont val="Verdana"/>
        <family val="2"/>
      </rPr>
      <t>(b)</t>
    </r>
  </si>
  <si>
    <t>special item discontinued operations</t>
  </si>
  <si>
    <t xml:space="preserve"> - costi di prospezioni, studi geologici e geofisici</t>
  </si>
  <si>
    <t>(b) Gli utili interni riguardano gli utili sulle cessioni intragruppo di prodotti e servizi esistenti a fine periodo nel patrimonio dell’impresa acquirente.</t>
  </si>
  <si>
    <t>Indebitamento finanziario netto delle discontinued operations</t>
  </si>
  <si>
    <r>
      <t xml:space="preserve">Produzioni </t>
    </r>
    <r>
      <rPr>
        <b/>
        <vertAlign val="superscript"/>
        <sz val="9"/>
        <rFont val="Verdana"/>
        <family val="2"/>
      </rPr>
      <t>(b) (c)</t>
    </r>
  </si>
  <si>
    <r>
      <t xml:space="preserve">Petrolio </t>
    </r>
    <r>
      <rPr>
        <vertAlign val="superscript"/>
        <sz val="9"/>
        <rFont val="Verdana"/>
        <family val="2"/>
      </rPr>
      <t>(d)</t>
    </r>
    <r>
      <rPr>
        <sz val="9"/>
        <rFont val="Verdana"/>
        <family val="2"/>
      </rPr>
      <t xml:space="preserve">                                            </t>
    </r>
  </si>
  <si>
    <r>
      <t xml:space="preserve">Petrolio </t>
    </r>
    <r>
      <rPr>
        <vertAlign val="superscript"/>
        <sz val="9"/>
        <rFont val="Verdana"/>
        <family val="2"/>
      </rPr>
      <t>(d)</t>
    </r>
    <r>
      <rPr>
        <sz val="9"/>
        <rFont val="Verdana"/>
        <family val="2"/>
      </rPr>
      <t xml:space="preserve">                                                                </t>
    </r>
  </si>
  <si>
    <t>(c) Include la quota Eni della produzione di società collegate e joint venture valutate con il metodo del patrimonio netto.</t>
  </si>
  <si>
    <t>(d) Include i condensati.</t>
  </si>
  <si>
    <t>(b) Ulteriori dati sono forniti a pag. 36.</t>
  </si>
  <si>
    <t>Disponibilità relative alle discontinued operations cedute</t>
  </si>
  <si>
    <t>Variazioni area di consolidamento, differenze cambio sulle disponibilità e disponibilità relative alle discontinued operations cedute</t>
  </si>
  <si>
    <t>- disponibilità liquide ed equivalenti delle discontinued operations cedute</t>
  </si>
  <si>
    <t>Disponibilità liquide ed equivalenti relative alle discontinued operations cedute</t>
  </si>
  <si>
    <t xml:space="preserve">Utile (perdita) netto adjusted di competenza azionisti Eni - continuing operations </t>
  </si>
  <si>
    <t xml:space="preserve">Utile (perdita) netto di competenza azionisti Eni - continuing operations </t>
  </si>
  <si>
    <r>
      <t xml:space="preserve">Utile (perdita) per azione sull'utile netto - continuing operations                                   di competenza degli azionisti Eni </t>
    </r>
    <r>
      <rPr>
        <sz val="6.75"/>
        <rFont val="Verdana"/>
        <family val="2"/>
      </rPr>
      <t>(€  per azione)</t>
    </r>
  </si>
  <si>
    <t xml:space="preserve">Chimica </t>
  </si>
  <si>
    <r>
      <t>(a)</t>
    </r>
    <r>
      <rPr>
        <sz val="8"/>
        <rFont val="Verdana"/>
        <family val="2"/>
      </rPr>
      <t xml:space="preserve"> Escludono gli special item.</t>
    </r>
  </si>
  <si>
    <t>(b) Misure di risultato Non-GAAP. Per la definizione e la riconduzione degli utili nella configurazione adjusted e del flusso di cassa, che escludono l’utile/perdita di magazzino, gli special item e l'effetto delle transazioni intercompany con le discontinued operations, vedi pag. 22 e seguenti.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</si>
</sst>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0_);\(#,##0.00\)"/>
    <numFmt numFmtId="166" formatCode="#,##0.0_);\(#,##0.0\)"/>
    <numFmt numFmtId="167" formatCode="###0_);\(###0\)"/>
    <numFmt numFmtId="168" formatCode="#,##0_);\(#,##0\)"/>
    <numFmt numFmtId="169" formatCode="#,##0;\(#,##0\)"/>
    <numFmt numFmtId="170" formatCode="#,##0.0;\(#,##0.0\)"/>
    <numFmt numFmtId="171" formatCode="0.000"/>
    <numFmt numFmtId="172" formatCode="#,##0.000_);\(#,##0.000\)"/>
    <numFmt numFmtId="173" formatCode="_-[$€-2]\ * #,##0.00_-;\-[$€-2]\ * #,##0.00_-;_-[$€-2]\ * &quot;-&quot;??_-"/>
    <numFmt numFmtId="174" formatCode="0.00_)"/>
    <numFmt numFmtId="175" formatCode="#,##0\ "/>
    <numFmt numFmtId="176" formatCode="#,##0.00;\(#,##0.00\)"/>
    <numFmt numFmtId="177" formatCode="#,##0.000;\(#,##0.000\)"/>
    <numFmt numFmtId="178" formatCode="#,##0\ ;\(#,##0\)"/>
    <numFmt numFmtId="179" formatCode="#,##0.00\ ;\(#,##0.00\)"/>
    <numFmt numFmtId="180" formatCode="0.0"/>
    <numFmt numFmtId="181" formatCode="00000"/>
    <numFmt numFmtId="182" formatCode="_-* #,##0_-;\-* #,##0_-;_-* &quot;-&quot;??_-;_-@_-"/>
    <numFmt numFmtId="183" formatCode="#,##0_ ;\-#,##0\ "/>
    <numFmt numFmtId="184" formatCode="#,##0.00;\(#,##0.0\)"/>
  </numFmts>
  <fonts count="82">
    <font>
      <sz val="10"/>
      <name val="Times New Roman"/>
    </font>
    <font>
      <sz val="10"/>
      <name val="MS Sans Serif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2"/>
      <name val="Arial MT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Geneva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color indexed="28"/>
      <name val="Arial"/>
      <family val="2"/>
    </font>
    <font>
      <u/>
      <sz val="10"/>
      <color indexed="1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perscript"/>
      <sz val="9"/>
      <name val="Verdana"/>
      <family val="2"/>
    </font>
    <font>
      <sz val="7"/>
      <name val="Verdana"/>
      <family val="2"/>
    </font>
    <font>
      <i/>
      <sz val="9"/>
      <name val="Verdana"/>
      <family val="2"/>
    </font>
    <font>
      <i/>
      <vertAlign val="superscript"/>
      <sz val="9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b/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  <font>
      <i/>
      <sz val="9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6.7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vertAlign val="superscript"/>
      <sz val="7.65"/>
      <name val="Verdana"/>
      <family val="2"/>
    </font>
    <font>
      <b/>
      <sz val="10"/>
      <color theme="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3">
    <xf numFmtId="0" fontId="0" fillId="0" borderId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1" applyNumberFormat="0" applyAlignment="0" applyProtection="0"/>
    <xf numFmtId="0" fontId="61" fillId="0" borderId="2" applyNumberFormat="0" applyFill="0" applyAlignment="0" applyProtection="0"/>
    <xf numFmtId="0" fontId="62" fillId="17" borderId="3" applyNumberFormat="0" applyAlignment="0" applyProtection="0"/>
    <xf numFmtId="175" fontId="1" fillId="0" borderId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3" fillId="7" borderId="1" applyNumberFormat="0" applyAlignment="0" applyProtection="0"/>
    <xf numFmtId="43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5" fillId="22" borderId="0" applyNumberFormat="0" applyBorder="0" applyAlignment="0" applyProtection="0"/>
    <xf numFmtId="0" fontId="4" fillId="0" borderId="0"/>
    <xf numFmtId="174" fontId="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79" fillId="0" borderId="0"/>
    <xf numFmtId="0" fontId="6" fillId="0" borderId="0"/>
    <xf numFmtId="0" fontId="64" fillId="23" borderId="4" applyNumberFormat="0" applyFont="0" applyAlignment="0" applyProtection="0"/>
    <xf numFmtId="0" fontId="7" fillId="0" borderId="0"/>
    <xf numFmtId="0" fontId="66" fillId="16" borderId="5" applyNumberFormat="0" applyAlignment="0" applyProtection="0"/>
    <xf numFmtId="4" fontId="8" fillId="24" borderId="6" applyNumberFormat="0" applyProtection="0">
      <alignment vertical="center"/>
    </xf>
    <xf numFmtId="4" fontId="9" fillId="24" borderId="6" applyNumberFormat="0" applyProtection="0">
      <alignment vertical="center"/>
    </xf>
    <xf numFmtId="4" fontId="10" fillId="24" borderId="6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6" borderId="6" applyNumberFormat="0" applyProtection="0">
      <alignment horizontal="right" vertical="center"/>
    </xf>
    <xf numFmtId="4" fontId="10" fillId="27" borderId="6" applyNumberFormat="0" applyProtection="0">
      <alignment horizontal="right" vertical="center"/>
    </xf>
    <xf numFmtId="4" fontId="10" fillId="28" borderId="6" applyNumberFormat="0" applyProtection="0">
      <alignment horizontal="right" vertical="center"/>
    </xf>
    <xf numFmtId="4" fontId="10" fillId="29" borderId="6" applyNumberFormat="0" applyProtection="0">
      <alignment horizontal="right" vertical="center"/>
    </xf>
    <xf numFmtId="4" fontId="10" fillId="30" borderId="6" applyNumberFormat="0" applyProtection="0">
      <alignment horizontal="right" vertical="center"/>
    </xf>
    <xf numFmtId="4" fontId="10" fillId="31" borderId="6" applyNumberFormat="0" applyProtection="0">
      <alignment horizontal="right" vertical="center"/>
    </xf>
    <xf numFmtId="4" fontId="10" fillId="32" borderId="6" applyNumberFormat="0" applyProtection="0">
      <alignment horizontal="right" vertical="center"/>
    </xf>
    <xf numFmtId="4" fontId="10" fillId="33" borderId="6" applyNumberFormat="0" applyProtection="0">
      <alignment horizontal="right" vertical="center"/>
    </xf>
    <xf numFmtId="4" fontId="10" fillId="34" borderId="6" applyNumberFormat="0" applyProtection="0">
      <alignment horizontal="right" vertical="center"/>
    </xf>
    <xf numFmtId="4" fontId="8" fillId="35" borderId="7" applyNumberFormat="0" applyProtection="0">
      <alignment horizontal="left" vertical="center" indent="1"/>
    </xf>
    <xf numFmtId="4" fontId="8" fillId="36" borderId="0" applyNumberFormat="0" applyProtection="0">
      <alignment horizontal="left" vertical="center" indent="1"/>
    </xf>
    <xf numFmtId="4" fontId="8" fillId="25" borderId="0" applyNumberFormat="0" applyProtection="0">
      <alignment horizontal="left" vertical="center" indent="1"/>
    </xf>
    <xf numFmtId="4" fontId="10" fillId="36" borderId="6" applyNumberFormat="0" applyProtection="0">
      <alignment horizontal="right" vertical="center"/>
    </xf>
    <xf numFmtId="4" fontId="11" fillId="36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0" fillId="37" borderId="6" applyNumberFormat="0" applyProtection="0">
      <alignment vertical="center"/>
    </xf>
    <xf numFmtId="4" fontId="12" fillId="37" borderId="6" applyNumberFormat="0" applyProtection="0">
      <alignment vertical="center"/>
    </xf>
    <xf numFmtId="4" fontId="8" fillId="36" borderId="8" applyNumberFormat="0" applyProtection="0">
      <alignment horizontal="left" vertical="center" indent="1"/>
    </xf>
    <xf numFmtId="4" fontId="10" fillId="37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8" fillId="36" borderId="6" applyNumberFormat="0" applyProtection="0">
      <alignment horizontal="left" vertical="center" indent="1"/>
    </xf>
    <xf numFmtId="4" fontId="13" fillId="38" borderId="8" applyNumberFormat="0" applyProtection="0">
      <alignment horizontal="left" vertical="center" indent="1"/>
    </xf>
    <xf numFmtId="4" fontId="14" fillId="37" borderId="6" applyNumberFormat="0" applyProtection="0">
      <alignment horizontal="right" vertical="center"/>
    </xf>
    <xf numFmtId="0" fontId="15" fillId="39" borderId="0"/>
    <xf numFmtId="0" fontId="16" fillId="39" borderId="0"/>
    <xf numFmtId="0" fontId="17" fillId="39" borderId="9"/>
    <xf numFmtId="0" fontId="17" fillId="39" borderId="0"/>
    <xf numFmtId="0" fontId="15" fillId="40" borderId="9">
      <protection locked="0"/>
    </xf>
    <xf numFmtId="0" fontId="15" fillId="39" borderId="0"/>
    <xf numFmtId="0" fontId="18" fillId="41" borderId="0"/>
    <xf numFmtId="0" fontId="18" fillId="42" borderId="0"/>
    <xf numFmtId="0" fontId="18" fillId="3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164" fontId="2" fillId="0" borderId="0" applyFont="0" applyFill="0" applyBorder="0" applyAlignment="0" applyProtection="0"/>
  </cellStyleXfs>
  <cellXfs count="1114">
    <xf numFmtId="0" fontId="0" fillId="0" borderId="0" xfId="0"/>
    <xf numFmtId="166" fontId="21" fillId="0" borderId="0" xfId="0" applyNumberFormat="1" applyFont="1" applyFill="1" applyBorder="1" applyAlignment="1">
      <alignment horizontal="center"/>
    </xf>
    <xf numFmtId="1" fontId="22" fillId="0" borderId="0" xfId="62" applyNumberFormat="1" applyFont="1" applyFill="1" applyBorder="1" applyProtection="1">
      <protection locked="0"/>
    </xf>
    <xf numFmtId="0" fontId="24" fillId="0" borderId="0" xfId="58" applyFont="1" applyFill="1" applyBorder="1"/>
    <xf numFmtId="0" fontId="21" fillId="0" borderId="0" xfId="60" applyFont="1" applyFill="1" applyBorder="1"/>
    <xf numFmtId="0" fontId="21" fillId="0" borderId="0" xfId="60" applyFont="1" applyFill="1"/>
    <xf numFmtId="169" fontId="21" fillId="0" borderId="0" xfId="60" applyNumberFormat="1" applyFont="1" applyFill="1" applyBorder="1"/>
    <xf numFmtId="0" fontId="24" fillId="0" borderId="0" xfId="60" applyFont="1" applyFill="1"/>
    <xf numFmtId="0" fontId="22" fillId="0" borderId="0" xfId="60" applyFont="1" applyFill="1" applyBorder="1"/>
    <xf numFmtId="0" fontId="21" fillId="0" borderId="0" xfId="60" applyFont="1" applyFill="1" applyBorder="1" applyAlignment="1">
      <alignment horizontal="right"/>
    </xf>
    <xf numFmtId="0" fontId="21" fillId="0" borderId="0" xfId="58" applyFont="1" applyFill="1" applyBorder="1"/>
    <xf numFmtId="0" fontId="22" fillId="0" borderId="0" xfId="58" applyFont="1" applyFill="1"/>
    <xf numFmtId="0" fontId="22" fillId="0" borderId="0" xfId="58" applyFont="1" applyFill="1" applyBorder="1"/>
    <xf numFmtId="0" fontId="21" fillId="0" borderId="0" xfId="51" applyFont="1" applyFill="1" applyBorder="1" applyAlignment="1"/>
    <xf numFmtId="0" fontId="21" fillId="0" borderId="0" xfId="51" applyFont="1" applyFill="1" applyBorder="1" applyAlignment="1">
      <alignment horizontal="right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2" fillId="0" borderId="0" xfId="51" applyFont="1" applyFill="1" applyBorder="1" applyAlignment="1"/>
    <xf numFmtId="0" fontId="26" fillId="0" borderId="0" xfId="48" applyFont="1" applyFill="1" applyBorder="1" applyAlignment="1">
      <alignment wrapText="1"/>
    </xf>
    <xf numFmtId="0" fontId="26" fillId="0" borderId="0" xfId="48" applyFont="1" applyFill="1" applyBorder="1" applyAlignment="1">
      <alignment horizontal="right" wrapText="1"/>
    </xf>
    <xf numFmtId="0" fontId="26" fillId="0" borderId="0" xfId="48" applyFont="1" applyFill="1" applyBorder="1" applyAlignment="1">
      <alignment horizontal="center" wrapText="1"/>
    </xf>
    <xf numFmtId="0" fontId="22" fillId="0" borderId="0" xfId="60" applyFont="1" applyFill="1" applyBorder="1" applyAlignment="1">
      <alignment horizontal="center"/>
    </xf>
    <xf numFmtId="0" fontId="21" fillId="0" borderId="0" xfId="60" applyFont="1" applyFill="1" applyBorder="1" applyAlignment="1">
      <alignment vertical="top"/>
    </xf>
    <xf numFmtId="0" fontId="22" fillId="0" borderId="0" xfId="60" applyFont="1" applyFill="1" applyBorder="1" applyAlignment="1">
      <alignment horizontal="right"/>
    </xf>
    <xf numFmtId="170" fontId="22" fillId="0" borderId="0" xfId="60" applyNumberFormat="1" applyFont="1" applyFill="1" applyBorder="1" applyAlignment="1">
      <alignment horizontal="right"/>
    </xf>
    <xf numFmtId="0" fontId="21" fillId="0" borderId="0" xfId="51" applyFont="1" applyFill="1" applyBorder="1" applyAlignment="1">
      <alignment horizontal="right" vertical="top"/>
    </xf>
    <xf numFmtId="0" fontId="21" fillId="0" borderId="0" xfId="51" applyFont="1" applyFill="1" applyBorder="1" applyAlignment="1">
      <alignment vertical="top"/>
    </xf>
    <xf numFmtId="0" fontId="21" fillId="0" borderId="0" xfId="0" applyFont="1" applyFill="1" applyBorder="1" applyAlignment="1">
      <alignment horizontal="right"/>
    </xf>
    <xf numFmtId="0" fontId="22" fillId="0" borderId="0" xfId="51" applyFont="1" applyFill="1" applyBorder="1" applyAlignment="1">
      <alignment horizontal="left" indent="2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/>
    <xf numFmtId="168" fontId="21" fillId="0" borderId="0" xfId="0" applyNumberFormat="1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168" fontId="22" fillId="0" borderId="0" xfId="0" applyNumberFormat="1" applyFont="1" applyFill="1" applyBorder="1" applyAlignment="1">
      <alignment horizontal="right"/>
    </xf>
    <xf numFmtId="169" fontId="21" fillId="0" borderId="0" xfId="39" quotePrefix="1" applyNumberFormat="1" applyFont="1" applyFill="1" applyBorder="1" applyAlignment="1">
      <alignment horizontal="right"/>
    </xf>
    <xf numFmtId="170" fontId="21" fillId="0" borderId="0" xfId="39" quotePrefix="1" applyNumberFormat="1" applyFont="1" applyFill="1" applyBorder="1" applyAlignment="1">
      <alignment horizontal="right"/>
    </xf>
    <xf numFmtId="176" fontId="21" fillId="0" borderId="0" xfId="39" quotePrefix="1" applyNumberFormat="1" applyFont="1" applyFill="1" applyBorder="1" applyAlignment="1">
      <alignment horizontal="right"/>
    </xf>
    <xf numFmtId="170" fontId="24" fillId="0" borderId="0" xfId="39" quotePrefix="1" applyNumberFormat="1" applyFont="1" applyFill="1" applyBorder="1" applyAlignment="1">
      <alignment horizontal="right"/>
    </xf>
    <xf numFmtId="0" fontId="29" fillId="0" borderId="0" xfId="60" applyFont="1" applyFill="1" applyAlignment="1">
      <alignment horizontal="right"/>
    </xf>
    <xf numFmtId="0" fontId="29" fillId="0" borderId="0" xfId="60" applyFont="1" applyFill="1"/>
    <xf numFmtId="169" fontId="21" fillId="0" borderId="0" xfId="0" applyNumberFormat="1" applyFont="1" applyFill="1" applyBorder="1" applyAlignment="1">
      <alignment horizontal="right"/>
    </xf>
    <xf numFmtId="169" fontId="21" fillId="0" borderId="0" xfId="58" applyNumberFormat="1" applyFont="1" applyFill="1" applyBorder="1" applyAlignment="1"/>
    <xf numFmtId="169" fontId="22" fillId="0" borderId="0" xfId="58" applyNumberFormat="1" applyFont="1" applyFill="1" applyBorder="1" applyAlignment="1"/>
    <xf numFmtId="169" fontId="21" fillId="0" borderId="0" xfId="39" applyNumberFormat="1" applyFont="1" applyFill="1" applyBorder="1" applyAlignment="1">
      <alignment horizontal="right"/>
    </xf>
    <xf numFmtId="169" fontId="22" fillId="0" borderId="0" xfId="39" applyNumberFormat="1" applyFont="1" applyFill="1" applyBorder="1" applyAlignment="1">
      <alignment horizontal="right"/>
    </xf>
    <xf numFmtId="169" fontId="22" fillId="0" borderId="0" xfId="52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/>
    <xf numFmtId="0" fontId="21" fillId="0" borderId="0" xfId="52" applyFont="1" applyFill="1" applyBorder="1"/>
    <xf numFmtId="0" fontId="21" fillId="0" borderId="0" xfId="58" applyFont="1" applyFill="1" applyBorder="1" applyAlignment="1">
      <alignment horizontal="right"/>
    </xf>
    <xf numFmtId="0" fontId="27" fillId="0" borderId="0" xfId="48" applyFont="1" applyFill="1" applyBorder="1" applyAlignment="1">
      <alignment wrapText="1"/>
    </xf>
    <xf numFmtId="169" fontId="22" fillId="0" borderId="0" xfId="51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 applyAlignment="1">
      <alignment horizontal="left" indent="2"/>
    </xf>
    <xf numFmtId="0" fontId="22" fillId="0" borderId="0" xfId="60" applyFont="1" applyFill="1" applyBorder="1" applyAlignment="1">
      <alignment horizontal="left"/>
    </xf>
    <xf numFmtId="169" fontId="22" fillId="0" borderId="0" xfId="39" quotePrefix="1" applyNumberFormat="1" applyFont="1" applyFill="1" applyBorder="1" applyAlignment="1">
      <alignment horizontal="right"/>
    </xf>
    <xf numFmtId="0" fontId="22" fillId="0" borderId="0" xfId="60" applyFont="1" applyFill="1"/>
    <xf numFmtId="0" fontId="22" fillId="0" borderId="0" xfId="60" applyFont="1" applyFill="1" applyBorder="1" applyAlignment="1">
      <alignment horizontal="left" indent="2"/>
    </xf>
    <xf numFmtId="167" fontId="22" fillId="0" borderId="0" xfId="58" applyNumberFormat="1" applyFont="1" applyFill="1" applyBorder="1" applyAlignment="1">
      <alignment horizontal="left"/>
    </xf>
    <xf numFmtId="167" fontId="22" fillId="0" borderId="0" xfId="58" applyNumberFormat="1" applyFont="1" applyFill="1" applyBorder="1" applyAlignment="1"/>
    <xf numFmtId="0" fontId="22" fillId="0" borderId="0" xfId="58" applyFont="1" applyFill="1" applyBorder="1" applyAlignment="1"/>
    <xf numFmtId="0" fontId="22" fillId="0" borderId="0" xfId="0" applyFont="1" applyFill="1" applyBorder="1" applyAlignment="1"/>
    <xf numFmtId="169" fontId="24" fillId="0" borderId="0" xfId="39" quotePrefix="1" applyNumberFormat="1" applyFont="1" applyFill="1" applyBorder="1" applyAlignment="1">
      <alignment horizontal="right"/>
    </xf>
    <xf numFmtId="0" fontId="21" fillId="0" borderId="0" xfId="58" applyFont="1" applyFill="1"/>
    <xf numFmtId="0" fontId="21" fillId="0" borderId="0" xfId="60" applyFont="1" applyFill="1" applyAlignment="1">
      <alignment horizontal="right"/>
    </xf>
    <xf numFmtId="169" fontId="21" fillId="0" borderId="0" xfId="51" applyNumberFormat="1" applyFont="1" applyFill="1" applyBorder="1" applyAlignment="1">
      <alignment horizontal="right" wrapText="1"/>
    </xf>
    <xf numFmtId="169" fontId="21" fillId="0" borderId="0" xfId="60" quotePrefix="1" applyNumberFormat="1" applyFont="1" applyFill="1" applyBorder="1" applyAlignment="1">
      <alignment horizontal="right"/>
    </xf>
    <xf numFmtId="0" fontId="21" fillId="0" borderId="0" xfId="52" applyFont="1" applyFill="1" applyBorder="1" applyAlignment="1">
      <alignment horizontal="right"/>
    </xf>
    <xf numFmtId="169" fontId="22" fillId="0" borderId="0" xfId="60" applyNumberFormat="1" applyFont="1" applyFill="1" applyBorder="1" applyAlignment="1">
      <alignment horizontal="right"/>
    </xf>
    <xf numFmtId="1" fontId="21" fillId="0" borderId="0" xfId="62" applyNumberFormat="1" applyFont="1" applyFill="1" applyBorder="1" applyProtection="1">
      <protection locked="0"/>
    </xf>
    <xf numFmtId="169" fontId="22" fillId="0" borderId="0" xfId="62" applyNumberFormat="1" applyFont="1" applyFill="1" applyBorder="1" applyAlignment="1" applyProtection="1">
      <alignment horizontal="right"/>
      <protection locked="0"/>
    </xf>
    <xf numFmtId="1" fontId="22" fillId="0" borderId="0" xfId="62" applyNumberFormat="1" applyFont="1" applyFill="1" applyBorder="1" applyAlignment="1" applyProtection="1">
      <alignment vertical="center"/>
      <protection locked="0"/>
    </xf>
    <xf numFmtId="1" fontId="21" fillId="0" borderId="0" xfId="62" applyNumberFormat="1" applyFont="1" applyFill="1" applyBorder="1" applyAlignment="1" applyProtection="1">
      <alignment horizontal="right"/>
      <protection locked="0"/>
    </xf>
    <xf numFmtId="0" fontId="21" fillId="0" borderId="14" xfId="51" applyFont="1" applyFill="1" applyBorder="1" applyAlignment="1">
      <alignment horizontal="right"/>
    </xf>
    <xf numFmtId="0" fontId="29" fillId="0" borderId="0" xfId="0" applyFont="1" applyFill="1"/>
    <xf numFmtId="0" fontId="21" fillId="0" borderId="15" xfId="0" applyFont="1" applyFill="1" applyBorder="1"/>
    <xf numFmtId="0" fontId="22" fillId="0" borderId="0" xfId="0" applyFont="1" applyFill="1"/>
    <xf numFmtId="169" fontId="22" fillId="0" borderId="16" xfId="54" applyNumberFormat="1" applyFont="1" applyFill="1" applyBorder="1" applyAlignment="1" applyProtection="1">
      <alignment horizontal="right"/>
      <protection locked="0"/>
    </xf>
    <xf numFmtId="169" fontId="22" fillId="0" borderId="0" xfId="47" applyNumberFormat="1" applyFont="1" applyFill="1" applyBorder="1" applyProtection="1">
      <protection locked="0"/>
    </xf>
    <xf numFmtId="169" fontId="21" fillId="0" borderId="0" xfId="54" applyNumberFormat="1" applyFont="1" applyFill="1" applyBorder="1" applyAlignment="1" applyProtection="1">
      <alignment horizontal="right"/>
      <protection locked="0"/>
    </xf>
    <xf numFmtId="169" fontId="21" fillId="0" borderId="0" xfId="47" applyNumberFormat="1" applyFont="1" applyFill="1" applyBorder="1" applyProtection="1">
      <protection locked="0"/>
    </xf>
    <xf numFmtId="169" fontId="21" fillId="0" borderId="15" xfId="54" applyNumberFormat="1" applyFont="1" applyFill="1" applyBorder="1" applyAlignment="1" applyProtection="1">
      <alignment horizontal="right"/>
      <protection locked="0"/>
    </xf>
    <xf numFmtId="169" fontId="22" fillId="0" borderId="0" xfId="54" applyNumberFormat="1" applyFont="1" applyFill="1" applyBorder="1" applyAlignment="1" applyProtection="1">
      <alignment horizontal="right"/>
      <protection locked="0"/>
    </xf>
    <xf numFmtId="169" fontId="22" fillId="0" borderId="17" xfId="54" applyNumberFormat="1" applyFont="1" applyFill="1" applyBorder="1" applyAlignment="1" applyProtection="1">
      <alignment horizontal="right"/>
      <protection locked="0"/>
    </xf>
    <xf numFmtId="0" fontId="22" fillId="0" borderId="0" xfId="52" applyFont="1" applyFill="1" applyBorder="1" applyAlignment="1">
      <alignment horizontal="right"/>
    </xf>
    <xf numFmtId="169" fontId="22" fillId="0" borderId="14" xfId="54" applyNumberFormat="1" applyFont="1" applyFill="1" applyBorder="1" applyAlignment="1" applyProtection="1">
      <alignment horizontal="right"/>
      <protection locked="0"/>
    </xf>
    <xf numFmtId="0" fontId="21" fillId="0" borderId="0" xfId="49" applyFont="1" applyFill="1" applyAlignment="1">
      <alignment horizontal="right" vertical="center" wrapText="1"/>
    </xf>
    <xf numFmtId="169" fontId="21" fillId="0" borderId="0" xfId="49" applyNumberFormat="1" applyFont="1" applyFill="1" applyAlignment="1">
      <alignment horizontal="right" vertical="center"/>
    </xf>
    <xf numFmtId="0" fontId="21" fillId="0" borderId="0" xfId="49" applyFont="1" applyFill="1" applyAlignment="1">
      <alignment vertical="center"/>
    </xf>
    <xf numFmtId="169" fontId="21" fillId="0" borderId="0" xfId="49" applyNumberFormat="1" applyFont="1" applyFill="1" applyAlignment="1">
      <alignment horizontal="right"/>
    </xf>
    <xf numFmtId="0" fontId="21" fillId="0" borderId="0" xfId="49" applyFont="1" applyFill="1"/>
    <xf numFmtId="169" fontId="21" fillId="0" borderId="0" xfId="47" applyNumberFormat="1" applyFont="1" applyFill="1" applyBorder="1" applyAlignment="1" applyProtection="1">
      <alignment horizontal="right"/>
      <protection locked="0"/>
    </xf>
    <xf numFmtId="0" fontId="22" fillId="0" borderId="0" xfId="45" applyFont="1" applyFill="1" applyBorder="1" applyAlignment="1">
      <alignment horizontal="right"/>
    </xf>
    <xf numFmtId="0" fontId="21" fillId="0" borderId="0" xfId="45" applyFont="1" applyFill="1" applyBorder="1" applyAlignment="1"/>
    <xf numFmtId="0" fontId="22" fillId="0" borderId="15" xfId="45" applyFont="1" applyFill="1" applyBorder="1" applyAlignment="1">
      <alignment horizontal="right" vertical="top"/>
    </xf>
    <xf numFmtId="0" fontId="21" fillId="0" borderId="0" xfId="45" applyFont="1" applyFill="1" applyBorder="1" applyAlignment="1">
      <alignment vertical="top"/>
    </xf>
    <xf numFmtId="0" fontId="21" fillId="0" borderId="0" xfId="45" applyFont="1" applyFill="1" applyBorder="1"/>
    <xf numFmtId="169" fontId="21" fillId="0" borderId="0" xfId="45" applyNumberFormat="1" applyFont="1" applyFill="1" applyBorder="1" applyAlignment="1">
      <alignment horizontal="right"/>
    </xf>
    <xf numFmtId="169" fontId="21" fillId="0" borderId="0" xfId="45" applyNumberFormat="1" applyFont="1" applyFill="1" applyBorder="1"/>
    <xf numFmtId="0" fontId="22" fillId="0" borderId="0" xfId="45" applyFont="1" applyFill="1" applyBorder="1" applyAlignment="1">
      <alignment vertical="center"/>
    </xf>
    <xf numFmtId="169" fontId="22" fillId="0" borderId="18" xfId="45" applyNumberFormat="1" applyFont="1" applyFill="1" applyBorder="1" applyAlignment="1">
      <alignment horizontal="right" vertical="center"/>
    </xf>
    <xf numFmtId="169" fontId="22" fillId="0" borderId="0" xfId="45" applyNumberFormat="1" applyFont="1" applyFill="1" applyBorder="1" applyAlignment="1">
      <alignment vertical="center"/>
    </xf>
    <xf numFmtId="169" fontId="22" fillId="0" borderId="0" xfId="45" applyNumberFormat="1" applyFont="1" applyFill="1" applyBorder="1" applyAlignment="1">
      <alignment horizontal="right" vertical="center"/>
    </xf>
    <xf numFmtId="176" fontId="22" fillId="0" borderId="14" xfId="45" applyNumberFormat="1" applyFont="1" applyFill="1" applyBorder="1" applyAlignment="1">
      <alignment horizontal="right" vertical="center"/>
    </xf>
    <xf numFmtId="169" fontId="22" fillId="0" borderId="0" xfId="45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45" applyFont="1" applyFill="1" applyBorder="1"/>
    <xf numFmtId="169" fontId="21" fillId="0" borderId="0" xfId="45" quotePrefix="1" applyNumberFormat="1" applyFont="1" applyFill="1" applyBorder="1" applyAlignment="1">
      <alignment horizontal="right"/>
    </xf>
    <xf numFmtId="169" fontId="21" fillId="0" borderId="15" xfId="45" applyNumberFormat="1" applyFont="1" applyFill="1" applyBorder="1" applyAlignment="1">
      <alignment horizontal="right"/>
    </xf>
    <xf numFmtId="0" fontId="22" fillId="0" borderId="0" xfId="45" applyFont="1" applyFill="1" applyBorder="1" applyAlignment="1">
      <alignment wrapText="1"/>
    </xf>
    <xf numFmtId="169" fontId="22" fillId="0" borderId="18" xfId="45" applyNumberFormat="1" applyFont="1" applyFill="1" applyBorder="1" applyAlignment="1">
      <alignment horizontal="right"/>
    </xf>
    <xf numFmtId="169" fontId="22" fillId="0" borderId="0" xfId="45" applyNumberFormat="1" applyFont="1" applyFill="1" applyBorder="1"/>
    <xf numFmtId="0" fontId="21" fillId="0" borderId="0" xfId="0" applyFont="1" applyFill="1" applyBorder="1" applyAlignment="1">
      <alignment wrapText="1"/>
    </xf>
    <xf numFmtId="169" fontId="22" fillId="0" borderId="20" xfId="62" applyNumberFormat="1" applyFont="1" applyFill="1" applyBorder="1" applyAlignment="1" applyProtection="1">
      <alignment horizontal="right"/>
      <protection locked="0"/>
    </xf>
    <xf numFmtId="169" fontId="21" fillId="0" borderId="0" xfId="62" applyNumberFormat="1" applyFont="1" applyFill="1" applyBorder="1" applyAlignment="1" applyProtection="1">
      <alignment horizontal="right"/>
      <protection locked="0"/>
    </xf>
    <xf numFmtId="169" fontId="22" fillId="0" borderId="21" xfId="62" applyNumberFormat="1" applyFont="1" applyFill="1" applyBorder="1" applyAlignment="1" applyProtection="1">
      <alignment horizontal="right"/>
      <protection locked="0"/>
    </xf>
    <xf numFmtId="169" fontId="22" fillId="0" borderId="15" xfId="62" applyNumberFormat="1" applyFont="1" applyFill="1" applyBorder="1" applyAlignment="1" applyProtection="1">
      <alignment horizontal="right" vertical="center"/>
      <protection locked="0"/>
    </xf>
    <xf numFmtId="169" fontId="22" fillId="0" borderId="15" xfId="62" applyNumberFormat="1" applyFont="1" applyFill="1" applyBorder="1" applyAlignment="1" applyProtection="1">
      <alignment horizontal="right"/>
      <protection locked="0"/>
    </xf>
    <xf numFmtId="0" fontId="20" fillId="0" borderId="0" xfId="52" applyFont="1" applyFill="1" applyBorder="1"/>
    <xf numFmtId="169" fontId="20" fillId="0" borderId="0" xfId="52" applyNumberFormat="1" applyFont="1" applyFill="1" applyBorder="1" applyAlignment="1">
      <alignment horizontal="center"/>
    </xf>
    <xf numFmtId="169" fontId="20" fillId="0" borderId="0" xfId="52" applyNumberFormat="1" applyFont="1" applyFill="1" applyBorder="1"/>
    <xf numFmtId="169" fontId="21" fillId="0" borderId="0" xfId="52" applyNumberFormat="1" applyFont="1" applyFill="1" applyBorder="1" applyAlignment="1" applyProtection="1">
      <alignment horizontal="right"/>
      <protection locked="0"/>
    </xf>
    <xf numFmtId="169" fontId="21" fillId="0" borderId="15" xfId="52" applyNumberFormat="1" applyFont="1" applyFill="1" applyBorder="1" applyAlignment="1" applyProtection="1">
      <alignment horizontal="right"/>
      <protection locked="0"/>
    </xf>
    <xf numFmtId="0" fontId="21" fillId="0" borderId="0" xfId="52" applyFont="1" applyFill="1" applyBorder="1" applyAlignment="1">
      <alignment vertical="top"/>
    </xf>
    <xf numFmtId="0" fontId="22" fillId="0" borderId="0" xfId="52" applyFont="1" applyFill="1" applyBorder="1"/>
    <xf numFmtId="0" fontId="21" fillId="0" borderId="0" xfId="52" applyFont="1" applyFill="1" applyBorder="1" applyAlignment="1">
      <alignment vertical="center"/>
    </xf>
    <xf numFmtId="169" fontId="22" fillId="0" borderId="14" xfId="52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/>
    <xf numFmtId="0" fontId="22" fillId="0" borderId="0" xfId="0" applyFont="1" applyFill="1" applyAlignment="1">
      <alignment horizontal="center" wrapText="1"/>
    </xf>
    <xf numFmtId="169" fontId="21" fillId="0" borderId="0" xfId="0" applyNumberFormat="1" applyFont="1" applyFill="1"/>
    <xf numFmtId="0" fontId="22" fillId="0" borderId="0" xfId="0" applyFont="1" applyFill="1" applyBorder="1"/>
    <xf numFmtId="169" fontId="22" fillId="0" borderId="0" xfId="45" quotePrefix="1" applyNumberFormat="1" applyFont="1" applyFill="1" applyBorder="1" applyAlignment="1">
      <alignment horizontal="right"/>
    </xf>
    <xf numFmtId="0" fontId="21" fillId="0" borderId="0" xfId="0" applyFont="1" applyFill="1" applyAlignment="1">
      <alignment vertical="top"/>
    </xf>
    <xf numFmtId="0" fontId="26" fillId="0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center" vertical="top"/>
    </xf>
    <xf numFmtId="0" fontId="26" fillId="0" borderId="15" xfId="0" quotePrefix="1" applyFont="1" applyFill="1" applyBorder="1" applyAlignment="1">
      <alignment horizontal="center" vertical="top"/>
    </xf>
    <xf numFmtId="171" fontId="26" fillId="0" borderId="15" xfId="0" applyNumberFormat="1" applyFont="1" applyFill="1" applyBorder="1" applyAlignment="1">
      <alignment horizontal="center" vertical="top"/>
    </xf>
    <xf numFmtId="3" fontId="27" fillId="0" borderId="0" xfId="0" applyNumberFormat="1" applyFont="1" applyFill="1" applyAlignment="1">
      <alignment horizontal="center"/>
    </xf>
    <xf numFmtId="0" fontId="2" fillId="0" borderId="0" xfId="58" applyFont="1" applyFill="1" applyBorder="1"/>
    <xf numFmtId="0" fontId="2" fillId="0" borderId="0" xfId="58" applyFont="1" applyFill="1" applyBorder="1" applyAlignment="1">
      <alignment horizontal="center"/>
    </xf>
    <xf numFmtId="0" fontId="26" fillId="0" borderId="14" xfId="48" applyFont="1" applyFill="1" applyBorder="1" applyAlignment="1">
      <alignment horizontal="right" wrapText="1"/>
    </xf>
    <xf numFmtId="170" fontId="21" fillId="0" borderId="0" xfId="52" applyNumberFormat="1" applyFont="1" applyFill="1" applyBorder="1" applyAlignment="1" applyProtection="1">
      <alignment horizontal="right"/>
      <protection locked="0"/>
    </xf>
    <xf numFmtId="170" fontId="22" fillId="0" borderId="0" xfId="52" applyNumberFormat="1" applyFont="1" applyFill="1" applyBorder="1" applyAlignment="1" applyProtection="1">
      <alignment horizontal="right"/>
      <protection locked="0"/>
    </xf>
    <xf numFmtId="170" fontId="21" fillId="0" borderId="15" xfId="52" applyNumberFormat="1" applyFont="1" applyFill="1" applyBorder="1" applyAlignment="1" applyProtection="1">
      <alignment horizontal="right"/>
      <protection locked="0"/>
    </xf>
    <xf numFmtId="170" fontId="22" fillId="0" borderId="14" xfId="52" applyNumberFormat="1" applyFont="1" applyFill="1" applyBorder="1" applyAlignment="1" applyProtection="1">
      <alignment horizontal="right"/>
      <protection locked="0"/>
    </xf>
    <xf numFmtId="170" fontId="22" fillId="0" borderId="0" xfId="39" quotePrefix="1" applyNumberFormat="1" applyFont="1" applyFill="1" applyBorder="1" applyAlignment="1">
      <alignment horizontal="right"/>
    </xf>
    <xf numFmtId="170" fontId="22" fillId="0" borderId="14" xfId="39" quotePrefix="1" applyNumberFormat="1" applyFont="1" applyFill="1" applyBorder="1" applyAlignment="1">
      <alignment horizontal="right"/>
    </xf>
    <xf numFmtId="170" fontId="21" fillId="0" borderId="0" xfId="6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/>
    <xf numFmtId="169" fontId="21" fillId="0" borderId="22" xfId="62" applyNumberFormat="1" applyFont="1" applyFill="1" applyBorder="1" applyAlignment="1" applyProtection="1">
      <alignment horizontal="right"/>
      <protection locked="0"/>
    </xf>
    <xf numFmtId="0" fontId="21" fillId="0" borderId="0" xfId="58" applyFont="1" applyFill="1" applyBorder="1" applyAlignment="1">
      <alignment horizontal="center"/>
    </xf>
    <xf numFmtId="0" fontId="31" fillId="0" borderId="0" xfId="58" applyFont="1" applyFill="1" applyBorder="1" applyAlignment="1"/>
    <xf numFmtId="0" fontId="21" fillId="0" borderId="14" xfId="51" applyFont="1" applyFill="1" applyBorder="1" applyAlignment="1">
      <alignment horizontal="right" indent="1"/>
    </xf>
    <xf numFmtId="0" fontId="29" fillId="0" borderId="0" xfId="51" applyFont="1" applyFill="1" applyBorder="1" applyAlignment="1">
      <alignment horizontal="right" indent="1"/>
    </xf>
    <xf numFmtId="0" fontId="22" fillId="0" borderId="0" xfId="0" applyFont="1" applyFill="1" applyBorder="1" applyAlignment="1">
      <alignment vertical="center"/>
    </xf>
    <xf numFmtId="169" fontId="22" fillId="0" borderId="0" xfId="58" quotePrefix="1" applyNumberFormat="1" applyFont="1" applyFill="1" applyBorder="1" applyAlignment="1">
      <alignment horizontal="right" indent="1"/>
    </xf>
    <xf numFmtId="169" fontId="22" fillId="0" borderId="0" xfId="39" quotePrefix="1" applyNumberFormat="1" applyFont="1" applyFill="1" applyBorder="1" applyAlignment="1">
      <alignment horizontal="right" indent="1"/>
    </xf>
    <xf numFmtId="169" fontId="21" fillId="0" borderId="0" xfId="58" quotePrefix="1" applyNumberFormat="1" applyFont="1" applyFill="1" applyBorder="1" applyAlignment="1">
      <alignment horizontal="right" indent="1"/>
    </xf>
    <xf numFmtId="169" fontId="22" fillId="0" borderId="0" xfId="58" applyNumberFormat="1" applyFont="1" applyFill="1" applyBorder="1" applyAlignment="1">
      <alignment horizontal="right" indent="1"/>
    </xf>
    <xf numFmtId="176" fontId="22" fillId="0" borderId="0" xfId="58" applyNumberFormat="1" applyFont="1" applyFill="1" applyBorder="1" applyAlignment="1">
      <alignment horizontal="right" indent="1"/>
    </xf>
    <xf numFmtId="176" fontId="21" fillId="0" borderId="0" xfId="58" applyNumberFormat="1" applyFont="1" applyFill="1" applyBorder="1" applyAlignment="1">
      <alignment horizontal="right" indent="1"/>
    </xf>
    <xf numFmtId="176" fontId="22" fillId="0" borderId="14" xfId="58" applyNumberFormat="1" applyFont="1" applyFill="1" applyBorder="1" applyAlignment="1">
      <alignment horizontal="right" indent="1"/>
    </xf>
    <xf numFmtId="170" fontId="22" fillId="0" borderId="0" xfId="58" applyNumberFormat="1" applyFont="1" applyFill="1" applyBorder="1" applyAlignment="1">
      <alignment horizontal="right" indent="1"/>
    </xf>
    <xf numFmtId="169" fontId="21" fillId="0" borderId="0" xfId="39" quotePrefix="1" applyNumberFormat="1" applyFont="1" applyFill="1" applyBorder="1" applyAlignment="1">
      <alignment horizontal="right" indent="1"/>
    </xf>
    <xf numFmtId="170" fontId="21" fillId="0" borderId="0" xfId="58" quotePrefix="1" applyNumberFormat="1" applyFont="1" applyFill="1" applyBorder="1" applyAlignment="1">
      <alignment horizontal="right" indent="1"/>
    </xf>
    <xf numFmtId="170" fontId="21" fillId="0" borderId="0" xfId="58" applyNumberFormat="1" applyFont="1" applyFill="1" applyBorder="1" applyAlignment="1">
      <alignment horizontal="right" indent="1"/>
    </xf>
    <xf numFmtId="170" fontId="22" fillId="0" borderId="0" xfId="58" quotePrefix="1" applyNumberFormat="1" applyFont="1" applyFill="1" applyBorder="1" applyAlignment="1">
      <alignment horizontal="right" indent="1"/>
    </xf>
    <xf numFmtId="170" fontId="24" fillId="0" borderId="0" xfId="58" quotePrefix="1" applyNumberFormat="1" applyFont="1" applyFill="1" applyBorder="1" applyAlignment="1">
      <alignment horizontal="right" indent="1"/>
    </xf>
    <xf numFmtId="169" fontId="22" fillId="0" borderId="14" xfId="39" quotePrefix="1" applyNumberFormat="1" applyFont="1" applyFill="1" applyBorder="1" applyAlignment="1">
      <alignment horizontal="right" indent="1"/>
    </xf>
    <xf numFmtId="0" fontId="22" fillId="0" borderId="0" xfId="60" applyFont="1" applyFill="1" applyBorder="1" applyAlignment="1">
      <alignment horizontal="left" vertical="top"/>
    </xf>
    <xf numFmtId="0" fontId="21" fillId="0" borderId="0" xfId="60" applyFont="1" applyFill="1" applyBorder="1" applyAlignment="1">
      <alignment horizontal="center" vertical="top"/>
    </xf>
    <xf numFmtId="0" fontId="22" fillId="0" borderId="0" xfId="60" applyFont="1" applyFill="1" applyBorder="1" applyAlignment="1">
      <alignment horizontal="center" vertical="top"/>
    </xf>
    <xf numFmtId="169" fontId="24" fillId="0" borderId="0" xfId="39" quotePrefix="1" applyNumberFormat="1" applyFont="1" applyFill="1" applyBorder="1" applyAlignment="1">
      <alignment horizontal="right" indent="1"/>
    </xf>
    <xf numFmtId="169" fontId="21" fillId="0" borderId="0" xfId="60" applyNumberFormat="1" applyFont="1" applyFill="1" applyBorder="1" applyAlignment="1">
      <alignment horizontal="right" indent="1"/>
    </xf>
    <xf numFmtId="169" fontId="22" fillId="0" borderId="0" xfId="60" applyNumberFormat="1" applyFont="1" applyFill="1" applyBorder="1" applyAlignment="1">
      <alignment horizontal="right" indent="1"/>
    </xf>
    <xf numFmtId="176" fontId="21" fillId="0" borderId="0" xfId="60" applyNumberFormat="1" applyFont="1" applyFill="1" applyBorder="1" applyAlignment="1">
      <alignment horizontal="right" indent="1"/>
    </xf>
    <xf numFmtId="176" fontId="22" fillId="0" borderId="0" xfId="60" applyNumberFormat="1" applyFont="1" applyFill="1" applyBorder="1" applyAlignment="1">
      <alignment horizontal="right" indent="1"/>
    </xf>
    <xf numFmtId="176" fontId="22" fillId="0" borderId="14" xfId="60" applyNumberFormat="1" applyFont="1" applyFill="1" applyBorder="1" applyAlignment="1">
      <alignment horizontal="right" indent="1"/>
    </xf>
    <xf numFmtId="169" fontId="21" fillId="0" borderId="0" xfId="60" applyNumberFormat="1" applyFont="1" applyFill="1" applyBorder="1" applyAlignment="1">
      <alignment horizontal="right"/>
    </xf>
    <xf numFmtId="169" fontId="21" fillId="0" borderId="0" xfId="0" applyNumberFormat="1" applyFont="1" applyFill="1" applyBorder="1"/>
    <xf numFmtId="0" fontId="21" fillId="0" borderId="0" xfId="0" applyFont="1" applyFill="1" applyAlignment="1">
      <alignment vertical="center"/>
    </xf>
    <xf numFmtId="169" fontId="21" fillId="0" borderId="0" xfId="47" applyNumberFormat="1" applyFont="1" applyFill="1" applyBorder="1" applyAlignment="1" applyProtection="1">
      <alignment vertical="top"/>
      <protection locked="0"/>
    </xf>
    <xf numFmtId="169" fontId="22" fillId="0" borderId="0" xfId="60" applyNumberFormat="1" applyFont="1" applyFill="1" applyBorder="1"/>
    <xf numFmtId="169" fontId="24" fillId="0" borderId="0" xfId="60" quotePrefix="1" applyNumberFormat="1" applyFont="1" applyFill="1" applyBorder="1" applyAlignment="1">
      <alignment horizontal="right"/>
    </xf>
    <xf numFmtId="0" fontId="24" fillId="0" borderId="0" xfId="60" applyFont="1" applyFill="1" applyBorder="1"/>
    <xf numFmtId="170" fontId="24" fillId="0" borderId="0" xfId="60" applyNumberFormat="1" applyFont="1" applyFill="1" applyBorder="1"/>
    <xf numFmtId="0" fontId="24" fillId="0" borderId="0" xfId="60" applyFont="1" applyFill="1" applyBorder="1" applyAlignment="1">
      <alignment vertical="top"/>
    </xf>
    <xf numFmtId="3" fontId="22" fillId="0" borderId="0" xfId="60" applyNumberFormat="1" applyFont="1" applyFill="1" applyBorder="1"/>
    <xf numFmtId="3" fontId="21" fillId="0" borderId="0" xfId="39" quotePrefix="1" applyNumberFormat="1" applyFont="1" applyFill="1" applyBorder="1" applyAlignment="1">
      <alignment horizontal="right"/>
    </xf>
    <xf numFmtId="0" fontId="22" fillId="0" borderId="0" xfId="60" applyFont="1" applyFill="1" applyBorder="1" applyAlignment="1">
      <alignment vertical="top"/>
    </xf>
    <xf numFmtId="4" fontId="21" fillId="0" borderId="0" xfId="39" quotePrefix="1" applyNumberFormat="1" applyFont="1" applyFill="1" applyBorder="1" applyAlignment="1">
      <alignment horizontal="right"/>
    </xf>
    <xf numFmtId="4" fontId="22" fillId="0" borderId="14" xfId="60" applyNumberFormat="1" applyFont="1" applyFill="1" applyBorder="1" applyAlignment="1">
      <alignment horizontal="right" vertical="top"/>
    </xf>
    <xf numFmtId="176" fontId="22" fillId="0" borderId="0" xfId="60" applyNumberFormat="1" applyFont="1" applyFill="1" applyBorder="1"/>
    <xf numFmtId="177" fontId="21" fillId="0" borderId="0" xfId="60" applyNumberFormat="1" applyFont="1" applyFill="1" applyBorder="1"/>
    <xf numFmtId="3" fontId="22" fillId="0" borderId="0" xfId="60" applyNumberFormat="1" applyFont="1" applyFill="1" applyBorder="1" applyAlignment="1">
      <alignment horizontal="left" vertical="center" indent="1"/>
    </xf>
    <xf numFmtId="170" fontId="22" fillId="0" borderId="0" xfId="0" applyNumberFormat="1" applyFont="1" applyFill="1" applyBorder="1" applyAlignment="1">
      <alignment horizontal="right"/>
    </xf>
    <xf numFmtId="169" fontId="22" fillId="0" borderId="16" xfId="39" applyNumberFormat="1" applyFont="1" applyFill="1" applyBorder="1" applyAlignment="1">
      <alignment horizontal="right"/>
    </xf>
    <xf numFmtId="169" fontId="22" fillId="0" borderId="16" xfId="60" applyNumberFormat="1" applyFont="1" applyFill="1" applyBorder="1" applyAlignment="1">
      <alignment horizontal="right"/>
    </xf>
    <xf numFmtId="169" fontId="21" fillId="0" borderId="14" xfId="39" applyNumberFormat="1" applyFont="1" applyFill="1" applyBorder="1" applyAlignment="1">
      <alignment horizontal="right"/>
    </xf>
    <xf numFmtId="0" fontId="26" fillId="0" borderId="0" xfId="0" applyFont="1" applyFill="1" applyBorder="1"/>
    <xf numFmtId="169" fontId="22" fillId="0" borderId="15" xfId="39" quotePrefix="1" applyNumberFormat="1" applyFont="1" applyFill="1" applyBorder="1" applyAlignment="1">
      <alignment horizontal="right" vertical="center"/>
    </xf>
    <xf numFmtId="170" fontId="22" fillId="0" borderId="15" xfId="39" quotePrefix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top"/>
    </xf>
    <xf numFmtId="169" fontId="22" fillId="0" borderId="15" xfId="58" applyNumberFormat="1" applyFont="1" applyFill="1" applyBorder="1" applyAlignment="1"/>
    <xf numFmtId="169" fontId="22" fillId="0" borderId="0" xfId="0" applyNumberFormat="1" applyFont="1" applyFill="1" applyBorder="1" applyAlignment="1">
      <alignment horizontal="right"/>
    </xf>
    <xf numFmtId="0" fontId="21" fillId="0" borderId="14" xfId="0" applyFont="1" applyFill="1" applyBorder="1"/>
    <xf numFmtId="169" fontId="21" fillId="0" borderId="14" xfId="0" applyNumberFormat="1" applyFont="1" applyFill="1" applyBorder="1"/>
    <xf numFmtId="169" fontId="21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169" fontId="22" fillId="0" borderId="17" xfId="51" applyNumberFormat="1" applyFont="1" applyFill="1" applyBorder="1" applyAlignment="1">
      <alignment horizontal="right" wrapText="1"/>
    </xf>
    <xf numFmtId="169" fontId="26" fillId="0" borderId="15" xfId="0" applyNumberFormat="1" applyFont="1" applyFill="1" applyBorder="1" applyAlignment="1">
      <alignment horizontal="center" vertical="top"/>
    </xf>
    <xf numFmtId="170" fontId="22" fillId="0" borderId="0" xfId="39" applyNumberFormat="1" applyFont="1" applyFill="1" applyBorder="1" applyAlignment="1">
      <alignment horizontal="right"/>
    </xf>
    <xf numFmtId="0" fontId="25" fillId="0" borderId="0" xfId="58" applyFont="1" applyFill="1" applyBorder="1"/>
    <xf numFmtId="0" fontId="25" fillId="0" borderId="0" xfId="58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166" fontId="21" fillId="0" borderId="16" xfId="0" applyNumberFormat="1" applyFont="1" applyFill="1" applyBorder="1" applyAlignment="1"/>
    <xf numFmtId="0" fontId="26" fillId="0" borderId="0" xfId="48" applyFont="1" applyFill="1" applyBorder="1" applyAlignment="1">
      <alignment vertical="center" wrapText="1"/>
    </xf>
    <xf numFmtId="169" fontId="26" fillId="0" borderId="14" xfId="48" applyNumberFormat="1" applyFont="1" applyFill="1" applyBorder="1" applyAlignment="1">
      <alignment horizontal="right" wrapText="1"/>
    </xf>
    <xf numFmtId="168" fontId="22" fillId="0" borderId="17" xfId="0" applyNumberFormat="1" applyFont="1" applyFill="1" applyBorder="1" applyAlignment="1">
      <alignment horizontal="right" vertical="center"/>
    </xf>
    <xf numFmtId="170" fontId="24" fillId="0" borderId="0" xfId="62" applyNumberFormat="1" applyFont="1" applyFill="1" applyBorder="1" applyAlignment="1" applyProtection="1">
      <alignment horizontal="right"/>
      <protection locked="0"/>
    </xf>
    <xf numFmtId="0" fontId="21" fillId="0" borderId="0" xfId="58" applyFont="1" applyFill="1" applyBorder="1" applyAlignment="1">
      <alignment wrapText="1"/>
    </xf>
    <xf numFmtId="0" fontId="22" fillId="0" borderId="19" xfId="0" applyFont="1" applyFill="1" applyBorder="1" applyAlignment="1">
      <alignment vertical="center"/>
    </xf>
    <xf numFmtId="0" fontId="27" fillId="0" borderId="0" xfId="48" applyFont="1" applyFill="1" applyBorder="1" applyAlignment="1">
      <alignment horizontal="left" wrapText="1"/>
    </xf>
    <xf numFmtId="0" fontId="26" fillId="0" borderId="0" xfId="48" applyFont="1" applyFill="1" applyBorder="1" applyAlignment="1">
      <alignment horizontal="left" wrapText="1"/>
    </xf>
    <xf numFmtId="169" fontId="24" fillId="0" borderId="0" xfId="54" applyNumberFormat="1" applyFont="1" applyFill="1" applyBorder="1" applyAlignment="1" applyProtection="1">
      <alignment horizontal="right"/>
      <protection locked="0"/>
    </xf>
    <xf numFmtId="178" fontId="22" fillId="0" borderId="0" xfId="57" applyNumberFormat="1" applyFont="1" applyFill="1" applyBorder="1" applyAlignment="1">
      <alignment horizontal="left" vertical="center"/>
    </xf>
    <xf numFmtId="178" fontId="21" fillId="0" borderId="0" xfId="57" applyNumberFormat="1" applyFont="1" applyFill="1" applyBorder="1" applyAlignment="1">
      <alignment horizontal="center" vertical="center"/>
    </xf>
    <xf numFmtId="178" fontId="29" fillId="0" borderId="0" xfId="57" applyNumberFormat="1" applyFont="1" applyFill="1" applyBorder="1" applyAlignment="1"/>
    <xf numFmtId="178" fontId="22" fillId="0" borderId="0" xfId="57" applyNumberFormat="1" applyFont="1" applyFill="1" applyBorder="1"/>
    <xf numFmtId="178" fontId="21" fillId="0" borderId="0" xfId="57" applyNumberFormat="1" applyFont="1" applyFill="1" applyBorder="1" applyAlignment="1">
      <alignment horizontal="right"/>
    </xf>
    <xf numFmtId="178" fontId="21" fillId="0" borderId="0" xfId="57" applyNumberFormat="1" applyFont="1" applyFill="1" applyBorder="1"/>
    <xf numFmtId="178" fontId="21" fillId="0" borderId="15" xfId="57" applyNumberFormat="1" applyFont="1" applyFill="1" applyBorder="1"/>
    <xf numFmtId="178" fontId="21" fillId="0" borderId="0" xfId="57" applyNumberFormat="1" applyFont="1" applyFill="1" applyBorder="1" applyAlignment="1"/>
    <xf numFmtId="0" fontId="22" fillId="0" borderId="0" xfId="51" applyFont="1" applyFill="1" applyBorder="1" applyAlignment="1">
      <alignment horizontal="center" wrapText="1"/>
    </xf>
    <xf numFmtId="0" fontId="22" fillId="0" borderId="0" xfId="51" applyFont="1" applyFill="1" applyBorder="1" applyAlignment="1">
      <alignment horizontal="center" vertical="center" wrapText="1"/>
    </xf>
    <xf numFmtId="49" fontId="22" fillId="0" borderId="0" xfId="57" applyNumberFormat="1" applyFont="1" applyFill="1" applyBorder="1" applyAlignment="1">
      <alignment horizontal="left" vertical="center"/>
    </xf>
    <xf numFmtId="49" fontId="21" fillId="0" borderId="0" xfId="57" applyNumberFormat="1" applyFont="1" applyFill="1" applyBorder="1"/>
    <xf numFmtId="169" fontId="22" fillId="0" borderId="0" xfId="57" applyNumberFormat="1" applyFont="1" applyFill="1" applyBorder="1" applyAlignment="1">
      <alignment horizontal="right" indent="1"/>
    </xf>
    <xf numFmtId="49" fontId="22" fillId="0" borderId="0" xfId="57" applyNumberFormat="1" applyFont="1" applyFill="1" applyBorder="1"/>
    <xf numFmtId="169" fontId="21" fillId="0" borderId="0" xfId="57" applyNumberFormat="1" applyFont="1" applyFill="1" applyBorder="1" applyAlignment="1">
      <alignment horizontal="right" indent="1"/>
    </xf>
    <xf numFmtId="49" fontId="22" fillId="0" borderId="14" xfId="57" applyNumberFormat="1" applyFont="1" applyFill="1" applyBorder="1"/>
    <xf numFmtId="169" fontId="22" fillId="0" borderId="14" xfId="57" applyNumberFormat="1" applyFont="1" applyFill="1" applyBorder="1" applyAlignment="1">
      <alignment horizontal="right" indent="1"/>
    </xf>
    <xf numFmtId="49" fontId="21" fillId="0" borderId="0" xfId="57" applyNumberFormat="1" applyFont="1" applyFill="1" applyBorder="1" applyAlignment="1">
      <alignment horizontal="right" indent="1"/>
    </xf>
    <xf numFmtId="169" fontId="22" fillId="0" borderId="19" xfId="37" applyNumberFormat="1" applyFont="1" applyFill="1" applyBorder="1" applyAlignment="1">
      <alignment horizontal="right" wrapText="1"/>
    </xf>
    <xf numFmtId="169" fontId="22" fillId="0" borderId="0" xfId="55" applyNumberFormat="1" applyFont="1" applyFill="1" applyBorder="1" applyAlignment="1">
      <alignment horizontal="right" wrapText="1"/>
    </xf>
    <xf numFmtId="169" fontId="22" fillId="0" borderId="17" xfId="60" applyNumberFormat="1" applyFont="1" applyFill="1" applyBorder="1" applyAlignment="1">
      <alignment horizontal="right" vertical="center" indent="1"/>
    </xf>
    <xf numFmtId="176" fontId="22" fillId="0" borderId="14" xfId="45" applyNumberFormat="1" applyFont="1" applyFill="1" applyBorder="1" applyAlignment="1">
      <alignment horizontal="right"/>
    </xf>
    <xf numFmtId="169" fontId="22" fillId="0" borderId="19" xfId="55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169" fontId="24" fillId="0" borderId="0" xfId="47" applyNumberFormat="1" applyFont="1" applyFill="1" applyBorder="1" applyProtection="1">
      <protection locked="0"/>
    </xf>
    <xf numFmtId="166" fontId="24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/>
    <xf numFmtId="169" fontId="22" fillId="0" borderId="0" xfId="55" applyNumberFormat="1" applyFont="1" applyFill="1" applyBorder="1" applyAlignment="1">
      <alignment horizontal="right" vertical="center" wrapText="1"/>
    </xf>
    <xf numFmtId="0" fontId="33" fillId="0" borderId="0" xfId="0" applyFont="1" applyFill="1"/>
    <xf numFmtId="170" fontId="21" fillId="0" borderId="0" xfId="60" applyNumberFormat="1" applyFont="1" applyFill="1" applyBorder="1"/>
    <xf numFmtId="169" fontId="21" fillId="0" borderId="14" xfId="39" quotePrefix="1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justify" wrapText="1"/>
    </xf>
    <xf numFmtId="0" fontId="33" fillId="0" borderId="0" xfId="0" applyFont="1" applyFill="1" applyBorder="1"/>
    <xf numFmtId="0" fontId="34" fillId="0" borderId="0" xfId="0" applyFont="1" applyFill="1" applyAlignment="1">
      <alignment wrapText="1"/>
    </xf>
    <xf numFmtId="49" fontId="21" fillId="0" borderId="14" xfId="57" applyNumberFormat="1" applyFont="1" applyFill="1" applyBorder="1"/>
    <xf numFmtId="169" fontId="21" fillId="0" borderId="14" xfId="57" applyNumberFormat="1" applyFont="1" applyFill="1" applyBorder="1" applyAlignment="1">
      <alignment horizontal="right" indent="1"/>
    </xf>
    <xf numFmtId="49" fontId="21" fillId="0" borderId="14" xfId="57" applyNumberFormat="1" applyFont="1" applyFill="1" applyBorder="1" applyAlignment="1">
      <alignment horizontal="right" indent="1"/>
    </xf>
    <xf numFmtId="178" fontId="22" fillId="0" borderId="0" xfId="57" applyNumberFormat="1" applyFont="1" applyFill="1" applyBorder="1" applyAlignment="1">
      <alignment horizontal="right"/>
    </xf>
    <xf numFmtId="0" fontId="39" fillId="0" borderId="0" xfId="51" applyFont="1" applyFill="1" applyBorder="1" applyAlignment="1">
      <alignment horizontal="left" indent="2"/>
    </xf>
    <xf numFmtId="0" fontId="39" fillId="0" borderId="0" xfId="0" applyFont="1" applyFill="1"/>
    <xf numFmtId="0" fontId="40" fillId="0" borderId="0" xfId="51" applyFont="1" applyFill="1" applyBorder="1" applyAlignment="1">
      <alignment horizontal="left" indent="2"/>
    </xf>
    <xf numFmtId="0" fontId="41" fillId="0" borderId="0" xfId="51" applyFont="1" applyFill="1" applyBorder="1" applyAlignment="1"/>
    <xf numFmtId="0" fontId="41" fillId="0" borderId="0" xfId="51" applyFont="1" applyFill="1" applyBorder="1" applyAlignment="1">
      <alignment horizontal="left" indent="2"/>
    </xf>
    <xf numFmtId="0" fontId="40" fillId="0" borderId="0" xfId="0" applyFont="1" applyFill="1"/>
    <xf numFmtId="0" fontId="41" fillId="0" borderId="23" xfId="51" applyFont="1" applyFill="1" applyBorder="1" applyAlignment="1">
      <alignment horizontal="right" wrapText="1" indent="1"/>
    </xf>
    <xf numFmtId="0" fontId="39" fillId="0" borderId="0" xfId="51" applyFont="1" applyFill="1" applyBorder="1" applyAlignment="1">
      <alignment horizontal="right"/>
    </xf>
    <xf numFmtId="0" fontId="43" fillId="0" borderId="0" xfId="51" applyFont="1" applyFill="1" applyBorder="1" applyAlignment="1"/>
    <xf numFmtId="0" fontId="41" fillId="0" borderId="19" xfId="51" applyFont="1" applyFill="1" applyBorder="1" applyAlignment="1">
      <alignment horizontal="right" wrapText="1" indent="1"/>
    </xf>
    <xf numFmtId="0" fontId="41" fillId="0" borderId="19" xfId="51" applyFont="1" applyFill="1" applyBorder="1" applyAlignment="1"/>
    <xf numFmtId="0" fontId="41" fillId="0" borderId="19" xfId="51" applyFont="1" applyFill="1" applyBorder="1" applyAlignment="1">
      <alignment horizontal="right" indent="1"/>
    </xf>
    <xf numFmtId="0" fontId="41" fillId="0" borderId="14" xfId="51" applyFont="1" applyFill="1" applyBorder="1" applyAlignment="1">
      <alignment horizontal="right" wrapText="1" indent="1"/>
    </xf>
    <xf numFmtId="0" fontId="41" fillId="0" borderId="0" xfId="51" applyFont="1" applyFill="1" applyBorder="1" applyAlignment="1">
      <alignment horizontal="left" wrapText="1" indent="2"/>
    </xf>
    <xf numFmtId="0" fontId="41" fillId="0" borderId="0" xfId="51" applyFont="1" applyFill="1" applyBorder="1" applyAlignment="1">
      <alignment horizontal="right" indent="1"/>
    </xf>
    <xf numFmtId="0" fontId="40" fillId="0" borderId="0" xfId="51" applyFont="1" applyFill="1" applyBorder="1" applyAlignment="1">
      <alignment horizontal="left" vertical="top"/>
    </xf>
    <xf numFmtId="0" fontId="40" fillId="0" borderId="0" xfId="51" quotePrefix="1" applyFont="1" applyFill="1" applyBorder="1" applyAlignment="1">
      <alignment horizontal="left" wrapText="1" indent="2"/>
    </xf>
    <xf numFmtId="0" fontId="39" fillId="0" borderId="0" xfId="51" applyFont="1" applyFill="1" applyBorder="1" applyAlignment="1">
      <alignment horizontal="right" vertical="top" indent="1"/>
    </xf>
    <xf numFmtId="0" fontId="39" fillId="0" borderId="0" xfId="51" applyFont="1" applyFill="1" applyBorder="1" applyAlignment="1">
      <alignment horizontal="right" wrapText="1" indent="1"/>
    </xf>
    <xf numFmtId="0" fontId="39" fillId="0" borderId="0" xfId="51" applyFont="1" applyFill="1" applyBorder="1" applyAlignment="1">
      <alignment horizontal="right" indent="1"/>
    </xf>
    <xf numFmtId="0" fontId="37" fillId="0" borderId="0" xfId="51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indent="2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indent="2"/>
    </xf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horizontal="left" indent="2"/>
    </xf>
    <xf numFmtId="0" fontId="41" fillId="0" borderId="19" xfId="51" applyFont="1" applyFill="1" applyBorder="1" applyAlignment="1">
      <alignment horizontal="left" indent="2"/>
    </xf>
    <xf numFmtId="49" fontId="41" fillId="0" borderId="0" xfId="0" applyNumberFormat="1" applyFont="1" applyFill="1" applyBorder="1" applyAlignment="1">
      <alignment horizontal="left" indent="2"/>
    </xf>
    <xf numFmtId="49" fontId="40" fillId="0" borderId="0" xfId="0" applyNumberFormat="1" applyFont="1" applyFill="1" applyBorder="1" applyAlignment="1">
      <alignment horizontal="left" indent="2"/>
    </xf>
    <xf numFmtId="49" fontId="44" fillId="0" borderId="0" xfId="0" applyNumberFormat="1" applyFont="1" applyFill="1" applyBorder="1" applyAlignment="1">
      <alignment horizontal="left" indent="4"/>
    </xf>
    <xf numFmtId="49" fontId="44" fillId="0" borderId="0" xfId="0" quotePrefix="1" applyNumberFormat="1" applyFont="1" applyFill="1" applyBorder="1" applyAlignment="1">
      <alignment horizontal="left" indent="4"/>
    </xf>
    <xf numFmtId="1" fontId="40" fillId="0" borderId="0" xfId="62" applyNumberFormat="1" applyFont="1" applyFill="1" applyBorder="1" applyAlignment="1" applyProtection="1">
      <alignment horizontal="left" indent="2"/>
      <protection locked="0"/>
    </xf>
    <xf numFmtId="166" fontId="44" fillId="0" borderId="0" xfId="62" applyNumberFormat="1" applyFont="1" applyFill="1" applyBorder="1" applyAlignment="1" applyProtection="1">
      <alignment horizontal="left" indent="2"/>
      <protection locked="0"/>
    </xf>
    <xf numFmtId="0" fontId="41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indent="2"/>
    </xf>
    <xf numFmtId="0" fontId="46" fillId="0" borderId="0" xfId="0" applyFont="1" applyFill="1" applyBorder="1" applyAlignment="1">
      <alignment horizontal="left" indent="2"/>
    </xf>
    <xf numFmtId="0" fontId="41" fillId="0" borderId="0" xfId="51" applyFont="1" applyFill="1" applyBorder="1" applyAlignment="1">
      <alignment horizontal="right" vertical="center" indent="1"/>
    </xf>
    <xf numFmtId="0" fontId="41" fillId="0" borderId="19" xfId="51" applyFont="1" applyFill="1" applyBorder="1" applyAlignment="1">
      <alignment horizontal="right" vertical="center" indent="1"/>
    </xf>
    <xf numFmtId="0" fontId="40" fillId="0" borderId="19" xfId="45" applyFont="1" applyFill="1" applyBorder="1"/>
    <xf numFmtId="0" fontId="41" fillId="0" borderId="0" xfId="45" applyFont="1" applyFill="1" applyBorder="1"/>
    <xf numFmtId="0" fontId="40" fillId="0" borderId="0" xfId="45" applyFont="1" applyFill="1" applyBorder="1" applyAlignment="1">
      <alignment horizontal="left" indent="1"/>
    </xf>
    <xf numFmtId="0" fontId="40" fillId="0" borderId="0" xfId="45" applyFont="1" applyFill="1" applyBorder="1"/>
    <xf numFmtId="0" fontId="40" fillId="0" borderId="0" xfId="45" applyFont="1" applyFill="1" applyBorder="1" applyAlignment="1"/>
    <xf numFmtId="0" fontId="41" fillId="0" borderId="14" xfId="45" applyFont="1" applyFill="1" applyBorder="1" applyAlignment="1">
      <alignment horizontal="left"/>
    </xf>
    <xf numFmtId="0" fontId="39" fillId="0" borderId="0" xfId="45" applyFont="1" applyFill="1" applyBorder="1" applyAlignment="1"/>
    <xf numFmtId="0" fontId="41" fillId="0" borderId="0" xfId="45" applyFont="1" applyFill="1" applyBorder="1" applyAlignment="1">
      <alignment horizontal="left"/>
    </xf>
    <xf numFmtId="0" fontId="40" fillId="0" borderId="0" xfId="0" applyFont="1" applyFill="1" applyBorder="1"/>
    <xf numFmtId="0" fontId="37" fillId="0" borderId="0" xfId="0" applyFont="1" applyFill="1" applyBorder="1"/>
    <xf numFmtId="0" fontId="37" fillId="0" borderId="0" xfId="52" applyFont="1" applyFill="1" applyBorder="1"/>
    <xf numFmtId="0" fontId="40" fillId="0" borderId="0" xfId="52" applyFont="1" applyFill="1" applyBorder="1"/>
    <xf numFmtId="0" fontId="40" fillId="0" borderId="0" xfId="52" applyFont="1" applyFill="1" applyBorder="1" applyAlignment="1">
      <alignment horizontal="right"/>
    </xf>
    <xf numFmtId="0" fontId="39" fillId="0" borderId="0" xfId="0" applyFont="1" applyFill="1" applyBorder="1"/>
    <xf numFmtId="169" fontId="41" fillId="0" borderId="0" xfId="54" applyNumberFormat="1" applyFont="1" applyFill="1" applyBorder="1" applyAlignment="1" applyProtection="1">
      <alignment horizontal="left" wrapText="1" indent="2"/>
      <protection locked="0"/>
    </xf>
    <xf numFmtId="169" fontId="40" fillId="0" borderId="0" xfId="54" applyNumberFormat="1" applyFont="1" applyFill="1" applyBorder="1" applyAlignment="1" applyProtection="1">
      <alignment horizontal="left" wrapText="1" indent="2"/>
      <protection locked="0"/>
    </xf>
    <xf numFmtId="0" fontId="41" fillId="0" borderId="0" xfId="52" applyFont="1" applyFill="1" applyBorder="1" applyAlignment="1">
      <alignment horizontal="left" indent="2"/>
    </xf>
    <xf numFmtId="0" fontId="40" fillId="0" borderId="0" xfId="49" applyFont="1" applyFill="1" applyAlignment="1">
      <alignment horizontal="left" vertical="center" wrapText="1" indent="2"/>
    </xf>
    <xf numFmtId="169" fontId="40" fillId="0" borderId="0" xfId="49" applyNumberFormat="1" applyFont="1" applyFill="1" applyAlignment="1">
      <alignment horizontal="left" indent="2"/>
    </xf>
    <xf numFmtId="169" fontId="40" fillId="0" borderId="0" xfId="47" applyNumberFormat="1" applyFont="1" applyFill="1" applyBorder="1" applyAlignment="1" applyProtection="1">
      <alignment horizontal="left" indent="2"/>
      <protection locked="0"/>
    </xf>
    <xf numFmtId="0" fontId="38" fillId="0" borderId="0" xfId="0" applyFont="1" applyFill="1"/>
    <xf numFmtId="169" fontId="38" fillId="0" borderId="0" xfId="47" applyNumberFormat="1" applyFont="1" applyFill="1" applyBorder="1" applyProtection="1">
      <protection locked="0"/>
    </xf>
    <xf numFmtId="169" fontId="44" fillId="0" borderId="0" xfId="54" applyNumberFormat="1" applyFont="1" applyFill="1" applyBorder="1" applyAlignment="1" applyProtection="1">
      <alignment horizontal="left" wrapText="1" indent="2"/>
      <protection locked="0"/>
    </xf>
    <xf numFmtId="0" fontId="47" fillId="0" borderId="0" xfId="60" applyFont="1" applyFill="1" applyBorder="1" applyAlignment="1">
      <alignment horizontal="left"/>
    </xf>
    <xf numFmtId="0" fontId="40" fillId="0" borderId="0" xfId="60" applyFont="1" applyFill="1" applyBorder="1"/>
    <xf numFmtId="0" fontId="41" fillId="0" borderId="0" xfId="6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1" fillId="0" borderId="0" xfId="58" applyFont="1" applyFill="1" applyBorder="1" applyAlignment="1">
      <alignment horizontal="left" indent="2"/>
    </xf>
    <xf numFmtId="167" fontId="41" fillId="0" borderId="0" xfId="58" applyNumberFormat="1" applyFont="1" applyFill="1" applyBorder="1" applyAlignment="1">
      <alignment horizontal="left" indent="2"/>
    </xf>
    <xf numFmtId="167" fontId="40" fillId="0" borderId="0" xfId="58" applyNumberFormat="1" applyFont="1" applyFill="1" applyBorder="1" applyAlignment="1">
      <alignment horizontal="left" indent="2"/>
    </xf>
    <xf numFmtId="169" fontId="40" fillId="0" borderId="0" xfId="58" applyNumberFormat="1" applyFont="1" applyFill="1" applyBorder="1" applyAlignment="1">
      <alignment horizontal="left" indent="2"/>
    </xf>
    <xf numFmtId="167" fontId="40" fillId="0" borderId="0" xfId="60" applyNumberFormat="1" applyFont="1" applyFill="1" applyBorder="1" applyAlignment="1">
      <alignment horizontal="left" indent="2"/>
    </xf>
    <xf numFmtId="170" fontId="40" fillId="0" borderId="0" xfId="60" quotePrefix="1" applyNumberFormat="1" applyFont="1" applyFill="1" applyBorder="1" applyAlignment="1">
      <alignment horizontal="left" indent="2"/>
    </xf>
    <xf numFmtId="167" fontId="41" fillId="0" borderId="0" xfId="58" applyNumberFormat="1" applyFont="1" applyFill="1" applyBorder="1" applyAlignment="1">
      <alignment horizontal="left" vertical="center" indent="2"/>
    </xf>
    <xf numFmtId="0" fontId="40" fillId="0" borderId="0" xfId="58" applyFont="1" applyFill="1" applyBorder="1" applyAlignment="1">
      <alignment horizontal="left" indent="2"/>
    </xf>
    <xf numFmtId="0" fontId="40" fillId="0" borderId="0" xfId="58" quotePrefix="1" applyFont="1" applyFill="1" applyBorder="1" applyAlignment="1">
      <alignment horizontal="left" indent="2"/>
    </xf>
    <xf numFmtId="167" fontId="40" fillId="0" borderId="0" xfId="60" applyNumberFormat="1" applyFont="1" applyFill="1" applyBorder="1" applyAlignment="1">
      <alignment horizontal="left" vertical="top" indent="2"/>
    </xf>
    <xf numFmtId="0" fontId="41" fillId="0" borderId="0" xfId="60" applyFont="1" applyFill="1" applyBorder="1" applyAlignment="1">
      <alignment horizontal="left" indent="2"/>
    </xf>
    <xf numFmtId="0" fontId="40" fillId="0" borderId="0" xfId="60" applyFont="1" applyFill="1" applyBorder="1" applyAlignment="1">
      <alignment horizontal="left" indent="2"/>
    </xf>
    <xf numFmtId="0" fontId="41" fillId="0" borderId="0" xfId="60" applyFont="1" applyFill="1" applyBorder="1" applyAlignment="1">
      <alignment horizontal="left" vertical="top" indent="2"/>
    </xf>
    <xf numFmtId="0" fontId="40" fillId="0" borderId="0" xfId="60" applyFont="1" applyFill="1" applyBorder="1" applyAlignment="1">
      <alignment horizontal="left" vertical="top" indent="2"/>
    </xf>
    <xf numFmtId="0" fontId="39" fillId="0" borderId="0" xfId="60" applyFont="1" applyFill="1" applyBorder="1" applyAlignment="1">
      <alignment horizontal="right"/>
    </xf>
    <xf numFmtId="0" fontId="39" fillId="0" borderId="0" xfId="58" applyFont="1" applyFill="1" applyBorder="1" applyAlignment="1">
      <alignment horizontal="right" indent="2"/>
    </xf>
    <xf numFmtId="0" fontId="39" fillId="0" borderId="0" xfId="0" applyFont="1" applyFill="1" applyBorder="1" applyAlignment="1"/>
    <xf numFmtId="0" fontId="39" fillId="0" borderId="0" xfId="60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right" indent="1"/>
    </xf>
    <xf numFmtId="0" fontId="39" fillId="0" borderId="19" xfId="51" applyFont="1" applyFill="1" applyBorder="1" applyAlignment="1">
      <alignment horizontal="right" indent="1"/>
    </xf>
    <xf numFmtId="0" fontId="39" fillId="0" borderId="0" xfId="58" applyFont="1" applyFill="1" applyBorder="1" applyAlignment="1">
      <alignment horizontal="right" indent="1"/>
    </xf>
    <xf numFmtId="167" fontId="29" fillId="0" borderId="0" xfId="58" applyNumberFormat="1" applyFont="1" applyFill="1" applyBorder="1" applyAlignment="1">
      <alignment horizontal="right" indent="1"/>
    </xf>
    <xf numFmtId="170" fontId="29" fillId="0" borderId="0" xfId="60" quotePrefix="1" applyNumberFormat="1" applyFont="1" applyFill="1" applyBorder="1" applyAlignment="1">
      <alignment horizontal="right" indent="1"/>
    </xf>
    <xf numFmtId="169" fontId="39" fillId="0" borderId="0" xfId="58" applyNumberFormat="1" applyFont="1" applyFill="1" applyBorder="1" applyAlignment="1">
      <alignment horizontal="right" indent="1"/>
    </xf>
    <xf numFmtId="0" fontId="37" fillId="0" borderId="0" xfId="60" applyFont="1" applyFill="1" applyBorder="1"/>
    <xf numFmtId="169" fontId="49" fillId="0" borderId="0" xfId="60" quotePrefix="1" applyNumberFormat="1" applyFont="1" applyFill="1" applyBorder="1" applyAlignment="1">
      <alignment horizontal="right"/>
    </xf>
    <xf numFmtId="169" fontId="46" fillId="0" borderId="0" xfId="58" applyNumberFormat="1" applyFont="1" applyFill="1" applyBorder="1" applyAlignment="1">
      <alignment horizontal="left" indent="2"/>
    </xf>
    <xf numFmtId="169" fontId="46" fillId="0" borderId="0" xfId="58" applyNumberFormat="1" applyFont="1" applyFill="1" applyBorder="1" applyAlignment="1">
      <alignment horizontal="right" indent="1"/>
    </xf>
    <xf numFmtId="0" fontId="49" fillId="0" borderId="0" xfId="60" applyFont="1" applyFill="1" applyBorder="1"/>
    <xf numFmtId="169" fontId="44" fillId="0" borderId="0" xfId="58" quotePrefix="1" applyNumberFormat="1" applyFont="1" applyFill="1" applyBorder="1" applyAlignment="1">
      <alignment horizontal="left" indent="2"/>
    </xf>
    <xf numFmtId="169" fontId="30" fillId="0" borderId="0" xfId="58" quotePrefix="1" applyNumberFormat="1" applyFont="1" applyFill="1" applyBorder="1" applyAlignment="1">
      <alignment horizontal="right" indent="1"/>
    </xf>
    <xf numFmtId="167" fontId="44" fillId="0" borderId="0" xfId="60" quotePrefix="1" applyNumberFormat="1" applyFont="1" applyFill="1" applyBorder="1" applyAlignment="1">
      <alignment horizontal="left" indent="2"/>
    </xf>
    <xf numFmtId="167" fontId="30" fillId="0" borderId="0" xfId="60" quotePrefix="1" applyNumberFormat="1" applyFont="1" applyFill="1" applyBorder="1" applyAlignment="1">
      <alignment horizontal="right" indent="1"/>
    </xf>
    <xf numFmtId="170" fontId="44" fillId="0" borderId="0" xfId="60" quotePrefix="1" applyNumberFormat="1" applyFont="1" applyFill="1" applyBorder="1" applyAlignment="1">
      <alignment horizontal="left" indent="2"/>
    </xf>
    <xf numFmtId="167" fontId="44" fillId="0" borderId="0" xfId="60" quotePrefix="1" applyNumberFormat="1" applyFont="1" applyFill="1" applyBorder="1" applyAlignment="1">
      <alignment horizontal="left" indent="3"/>
    </xf>
    <xf numFmtId="0" fontId="41" fillId="0" borderId="0" xfId="60" applyFont="1" applyFill="1" applyBorder="1" applyAlignment="1">
      <alignment horizontal="left" indent="1"/>
    </xf>
    <xf numFmtId="0" fontId="39" fillId="0" borderId="0" xfId="58" applyFont="1" applyFill="1" applyBorder="1"/>
    <xf numFmtId="169" fontId="41" fillId="0" borderId="0" xfId="58" applyNumberFormat="1" applyFont="1" applyFill="1" applyBorder="1" applyAlignment="1">
      <alignment horizontal="left" indent="2"/>
    </xf>
    <xf numFmtId="169" fontId="40" fillId="0" borderId="0" xfId="59" applyNumberFormat="1" applyFont="1" applyFill="1" applyBorder="1" applyAlignment="1">
      <alignment horizontal="left" indent="3"/>
    </xf>
    <xf numFmtId="169" fontId="41" fillId="0" borderId="0" xfId="59" applyNumberFormat="1" applyFont="1" applyFill="1" applyBorder="1" applyAlignment="1">
      <alignment horizontal="left" indent="2"/>
    </xf>
    <xf numFmtId="0" fontId="40" fillId="0" borderId="0" xfId="58" applyFont="1" applyFill="1" applyBorder="1"/>
    <xf numFmtId="0" fontId="39" fillId="0" borderId="0" xfId="0" applyFont="1" applyFill="1" applyBorder="1" applyAlignment="1">
      <alignment horizontal="center"/>
    </xf>
    <xf numFmtId="169" fontId="44" fillId="0" borderId="0" xfId="58" applyNumberFormat="1" applyFont="1" applyFill="1" applyBorder="1" applyAlignment="1">
      <alignment horizontal="left" indent="2"/>
    </xf>
    <xf numFmtId="169" fontId="30" fillId="0" borderId="0" xfId="58" applyNumberFormat="1" applyFont="1" applyFill="1" applyBorder="1" applyAlignment="1">
      <alignment horizontal="right" indent="1"/>
    </xf>
    <xf numFmtId="176" fontId="50" fillId="0" borderId="0" xfId="58" applyNumberFormat="1" applyFont="1" applyFill="1" applyBorder="1" applyAlignment="1">
      <alignment horizontal="right" indent="1"/>
    </xf>
    <xf numFmtId="169" fontId="46" fillId="0" borderId="0" xfId="59" applyNumberFormat="1" applyFont="1" applyFill="1" applyBorder="1" applyAlignment="1">
      <alignment horizontal="left" indent="2"/>
    </xf>
    <xf numFmtId="0" fontId="50" fillId="0" borderId="0" xfId="58" applyFont="1" applyFill="1" applyBorder="1"/>
    <xf numFmtId="169" fontId="21" fillId="0" borderId="0" xfId="60" quotePrefix="1" applyNumberFormat="1" applyFont="1" applyFill="1" applyBorder="1" applyAlignment="1">
      <alignment horizontal="right" indent="1"/>
    </xf>
    <xf numFmtId="170" fontId="24" fillId="0" borderId="0" xfId="60" quotePrefix="1" applyNumberFormat="1" applyFont="1" applyFill="1" applyBorder="1" applyAlignment="1">
      <alignment horizontal="right" indent="1"/>
    </xf>
    <xf numFmtId="0" fontId="37" fillId="0" borderId="24" xfId="52" applyFont="1" applyFill="1" applyBorder="1"/>
    <xf numFmtId="0" fontId="37" fillId="0" borderId="24" xfId="52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1" fontId="41" fillId="0" borderId="0" xfId="62" applyNumberFormat="1" applyFont="1" applyFill="1" applyBorder="1" applyProtection="1">
      <protection locked="0"/>
    </xf>
    <xf numFmtId="1" fontId="41" fillId="0" borderId="0" xfId="62" applyNumberFormat="1" applyFont="1" applyFill="1" applyBorder="1" applyAlignment="1" applyProtection="1">
      <alignment horizontal="left" indent="2"/>
      <protection locked="0"/>
    </xf>
    <xf numFmtId="0" fontId="40" fillId="0" borderId="24" xfId="0" applyFont="1" applyFill="1" applyBorder="1" applyAlignment="1">
      <alignment horizontal="left" indent="3"/>
    </xf>
    <xf numFmtId="49" fontId="41" fillId="0" borderId="0" xfId="59" applyNumberFormat="1" applyFont="1" applyFill="1" applyBorder="1" applyAlignment="1">
      <alignment horizontal="left" indent="2"/>
    </xf>
    <xf numFmtId="49" fontId="40" fillId="0" borderId="0" xfId="59" applyNumberFormat="1" applyFont="1" applyFill="1" applyBorder="1" applyAlignment="1">
      <alignment horizontal="left" indent="2"/>
    </xf>
    <xf numFmtId="49" fontId="40" fillId="0" borderId="0" xfId="59" quotePrefix="1" applyNumberFormat="1" applyFont="1" applyFill="1" applyBorder="1" applyAlignment="1">
      <alignment horizontal="left" indent="2"/>
    </xf>
    <xf numFmtId="0" fontId="40" fillId="0" borderId="0" xfId="58" applyFont="1" applyFill="1" applyBorder="1" applyAlignment="1">
      <alignment horizontal="left" indent="3"/>
    </xf>
    <xf numFmtId="0" fontId="41" fillId="0" borderId="0" xfId="58" applyFont="1" applyFill="1" applyBorder="1" applyAlignment="1"/>
    <xf numFmtId="176" fontId="22" fillId="0" borderId="0" xfId="58" quotePrefix="1" applyNumberFormat="1" applyFont="1" applyFill="1" applyBorder="1" applyAlignment="1">
      <alignment horizontal="right" indent="1"/>
    </xf>
    <xf numFmtId="176" fontId="21" fillId="0" borderId="0" xfId="58" quotePrefix="1" applyNumberFormat="1" applyFont="1" applyFill="1" applyBorder="1" applyAlignment="1">
      <alignment horizontal="right" indent="1"/>
    </xf>
    <xf numFmtId="170" fontId="22" fillId="0" borderId="14" xfId="60" applyNumberFormat="1" applyFont="1" applyFill="1" applyBorder="1" applyAlignment="1">
      <alignment horizontal="right" indent="1"/>
    </xf>
    <xf numFmtId="176" fontId="24" fillId="0" borderId="0" xfId="58" quotePrefix="1" applyNumberFormat="1" applyFont="1" applyFill="1" applyBorder="1" applyAlignment="1">
      <alignment horizontal="right" indent="1"/>
    </xf>
    <xf numFmtId="49" fontId="44" fillId="0" borderId="0" xfId="59" applyNumberFormat="1" applyFont="1" applyFill="1" applyBorder="1" applyAlignment="1">
      <alignment horizontal="left" indent="4"/>
    </xf>
    <xf numFmtId="0" fontId="40" fillId="0" borderId="0" xfId="60" applyFont="1" applyFill="1" applyAlignment="1">
      <alignment horizontal="left" indent="2"/>
    </xf>
    <xf numFmtId="167" fontId="48" fillId="0" borderId="0" xfId="58" applyNumberFormat="1" applyFont="1" applyFill="1" applyBorder="1" applyAlignment="1">
      <alignment horizontal="right" indent="2"/>
    </xf>
    <xf numFmtId="0" fontId="48" fillId="0" borderId="0" xfId="58" applyFont="1" applyFill="1" applyBorder="1" applyAlignment="1">
      <alignment horizontal="right" indent="2"/>
    </xf>
    <xf numFmtId="167" fontId="39" fillId="0" borderId="0" xfId="58" applyNumberFormat="1" applyFont="1" applyFill="1" applyBorder="1" applyAlignment="1">
      <alignment horizontal="right" indent="2"/>
    </xf>
    <xf numFmtId="0" fontId="48" fillId="0" borderId="0" xfId="60" applyFont="1" applyFill="1" applyBorder="1" applyAlignment="1">
      <alignment horizontal="right" indent="2"/>
    </xf>
    <xf numFmtId="49" fontId="39" fillId="0" borderId="0" xfId="0" applyNumberFormat="1" applyFont="1" applyFill="1" applyBorder="1" applyAlignment="1">
      <alignment horizontal="right" indent="2"/>
    </xf>
    <xf numFmtId="0" fontId="39" fillId="0" borderId="0" xfId="60" applyFont="1" applyFill="1" applyAlignment="1">
      <alignment horizontal="right" indent="2"/>
    </xf>
    <xf numFmtId="49" fontId="21" fillId="0" borderId="0" xfId="0" quotePrefix="1" applyNumberFormat="1" applyFont="1" applyFill="1" applyBorder="1" applyAlignment="1">
      <alignment horizontal="left" indent="2"/>
    </xf>
    <xf numFmtId="169" fontId="46" fillId="0" borderId="0" xfId="58" quotePrefix="1" applyNumberFormat="1" applyFont="1" applyFill="1" applyBorder="1" applyAlignment="1">
      <alignment horizontal="right" indent="2"/>
    </xf>
    <xf numFmtId="167" fontId="46" fillId="0" borderId="0" xfId="60" quotePrefix="1" applyNumberFormat="1" applyFont="1" applyFill="1" applyBorder="1" applyAlignment="1">
      <alignment horizontal="right" indent="2"/>
    </xf>
    <xf numFmtId="0" fontId="41" fillId="0" borderId="0" xfId="52" applyFont="1" applyFill="1" applyBorder="1" applyAlignment="1">
      <alignment horizontal="left" indent="1"/>
    </xf>
    <xf numFmtId="0" fontId="40" fillId="0" borderId="0" xfId="52" applyFont="1" applyFill="1" applyBorder="1" applyAlignment="1">
      <alignment horizontal="left" indent="2"/>
    </xf>
    <xf numFmtId="0" fontId="40" fillId="0" borderId="0" xfId="52" applyFont="1" applyFill="1" applyBorder="1" applyAlignment="1">
      <alignment horizontal="left" vertical="center" indent="2"/>
    </xf>
    <xf numFmtId="0" fontId="40" fillId="0" borderId="0" xfId="52" applyFont="1" applyFill="1" applyBorder="1" applyAlignment="1">
      <alignment horizontal="left" indent="1"/>
    </xf>
    <xf numFmtId="0" fontId="39" fillId="0" borderId="0" xfId="52" applyFont="1" applyFill="1" applyBorder="1"/>
    <xf numFmtId="0" fontId="39" fillId="0" borderId="22" xfId="62" applyFont="1" applyFill="1" applyBorder="1" applyAlignment="1">
      <alignment horizontal="left"/>
    </xf>
    <xf numFmtId="1" fontId="41" fillId="0" borderId="0" xfId="62" applyNumberFormat="1" applyFont="1" applyFill="1" applyBorder="1" applyAlignment="1" applyProtection="1">
      <alignment horizontal="left"/>
      <protection locked="0"/>
    </xf>
    <xf numFmtId="1" fontId="41" fillId="0" borderId="20" xfId="62" applyNumberFormat="1" applyFont="1" applyFill="1" applyBorder="1" applyProtection="1">
      <protection locked="0"/>
    </xf>
    <xf numFmtId="1" fontId="40" fillId="0" borderId="22" xfId="62" applyNumberFormat="1" applyFont="1" applyFill="1" applyBorder="1" applyAlignment="1" applyProtection="1">
      <alignment horizontal="left"/>
      <protection locked="0"/>
    </xf>
    <xf numFmtId="1" fontId="40" fillId="0" borderId="0" xfId="62" applyNumberFormat="1" applyFont="1" applyFill="1" applyBorder="1" applyAlignment="1" applyProtection="1">
      <alignment horizontal="left" indent="1"/>
      <protection locked="0"/>
    </xf>
    <xf numFmtId="1" fontId="41" fillId="0" borderId="0" xfId="62" applyNumberFormat="1" applyFont="1" applyFill="1" applyBorder="1" applyAlignment="1" applyProtection="1">
      <alignment horizontal="left" indent="1"/>
      <protection locked="0"/>
    </xf>
    <xf numFmtId="1" fontId="40" fillId="0" borderId="0" xfId="62" applyNumberFormat="1" applyFont="1" applyFill="1" applyBorder="1" applyAlignment="1" applyProtection="1">
      <alignment horizontal="left" wrapText="1" indent="2"/>
      <protection locked="0"/>
    </xf>
    <xf numFmtId="1" fontId="41" fillId="0" borderId="21" xfId="62" applyNumberFormat="1" applyFont="1" applyFill="1" applyBorder="1" applyProtection="1">
      <protection locked="0"/>
    </xf>
    <xf numFmtId="1" fontId="40" fillId="0" borderId="0" xfId="62" applyNumberFormat="1" applyFont="1" applyFill="1" applyBorder="1" applyAlignment="1" applyProtection="1">
      <alignment horizontal="left"/>
      <protection locked="0"/>
    </xf>
    <xf numFmtId="1" fontId="41" fillId="0" borderId="15" xfId="62" applyNumberFormat="1" applyFont="1" applyFill="1" applyBorder="1" applyAlignment="1" applyProtection="1">
      <alignment vertical="center"/>
      <protection locked="0"/>
    </xf>
    <xf numFmtId="1" fontId="41" fillId="0" borderId="0" xfId="62" applyNumberFormat="1" applyFont="1" applyFill="1" applyBorder="1" applyAlignment="1" applyProtection="1">
      <alignment wrapText="1"/>
      <protection locked="0"/>
    </xf>
    <xf numFmtId="1" fontId="40" fillId="0" borderId="0" xfId="62" applyNumberFormat="1" applyFont="1" applyFill="1" applyBorder="1" applyProtection="1">
      <protection locked="0"/>
    </xf>
    <xf numFmtId="1" fontId="39" fillId="0" borderId="22" xfId="62" applyNumberFormat="1" applyFont="1" applyFill="1" applyBorder="1" applyAlignment="1" applyProtection="1">
      <alignment horizontal="right"/>
      <protection locked="0"/>
    </xf>
    <xf numFmtId="0" fontId="52" fillId="0" borderId="0" xfId="60" quotePrefix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/>
    </xf>
    <xf numFmtId="169" fontId="24" fillId="0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left" indent="2"/>
    </xf>
    <xf numFmtId="49" fontId="44" fillId="0" borderId="0" xfId="0" quotePrefix="1" applyNumberFormat="1" applyFont="1" applyFill="1" applyBorder="1" applyAlignment="1">
      <alignment horizontal="left" wrapText="1" indent="2"/>
    </xf>
    <xf numFmtId="169" fontId="24" fillId="0" borderId="0" xfId="51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/>
    <xf numFmtId="0" fontId="39" fillId="0" borderId="15" xfId="52" applyFont="1" applyFill="1" applyBorder="1" applyAlignment="1">
      <alignment horizontal="left"/>
    </xf>
    <xf numFmtId="0" fontId="40" fillId="0" borderId="15" xfId="52" applyFont="1" applyFill="1" applyBorder="1"/>
    <xf numFmtId="0" fontId="40" fillId="0" borderId="15" xfId="52" applyFont="1" applyFill="1" applyBorder="1" applyAlignment="1">
      <alignment horizontal="right"/>
    </xf>
    <xf numFmtId="0" fontId="41" fillId="0" borderId="0" xfId="0" applyFont="1" applyFill="1" applyBorder="1" applyAlignment="1">
      <alignment horizontal="left" vertical="center"/>
    </xf>
    <xf numFmtId="0" fontId="41" fillId="0" borderId="15" xfId="5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wrapText="1" indent="2"/>
    </xf>
    <xf numFmtId="0" fontId="39" fillId="0" borderId="15" xfId="0" applyFont="1" applyFill="1" applyBorder="1" applyAlignment="1">
      <alignment horizontal="left"/>
    </xf>
    <xf numFmtId="0" fontId="41" fillId="0" borderId="0" xfId="45" applyFont="1" applyFill="1" applyBorder="1" applyAlignment="1">
      <alignment vertical="center"/>
    </xf>
    <xf numFmtId="0" fontId="41" fillId="0" borderId="14" xfId="45" applyFont="1" applyFill="1" applyBorder="1" applyAlignment="1">
      <alignment vertical="center"/>
    </xf>
    <xf numFmtId="16" fontId="41" fillId="0" borderId="18" xfId="45" quotePrefix="1" applyNumberFormat="1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/>
    <xf numFmtId="0" fontId="40" fillId="0" borderId="15" xfId="0" applyFont="1" applyFill="1" applyBorder="1"/>
    <xf numFmtId="0" fontId="41" fillId="0" borderId="0" xfId="0" applyFont="1" applyFill="1" applyBorder="1" applyAlignment="1">
      <alignment vertical="top"/>
    </xf>
    <xf numFmtId="178" fontId="41" fillId="0" borderId="0" xfId="57" applyNumberFormat="1" applyFont="1" applyFill="1" applyBorder="1" applyAlignment="1">
      <alignment horizontal="left"/>
    </xf>
    <xf numFmtId="178" fontId="40" fillId="0" borderId="0" xfId="57" applyNumberFormat="1" applyFont="1" applyFill="1" applyBorder="1" applyAlignment="1">
      <alignment horizontal="center" vertical="center"/>
    </xf>
    <xf numFmtId="178" fontId="41" fillId="0" borderId="0" xfId="57" applyNumberFormat="1" applyFont="1" applyFill="1" applyBorder="1" applyAlignment="1">
      <alignment horizontal="left" indent="2"/>
    </xf>
    <xf numFmtId="178" fontId="40" fillId="0" borderId="0" xfId="57" applyNumberFormat="1" applyFont="1" applyFill="1" applyBorder="1" applyAlignment="1">
      <alignment horizontal="left" indent="2"/>
    </xf>
    <xf numFmtId="178" fontId="41" fillId="0" borderId="0" xfId="57" applyNumberFormat="1" applyFont="1" applyFill="1" applyBorder="1" applyAlignment="1">
      <alignment horizontal="left" wrapText="1" indent="2"/>
    </xf>
    <xf numFmtId="0" fontId="40" fillId="0" borderId="14" xfId="48" quotePrefix="1" applyFont="1" applyFill="1" applyBorder="1" applyAlignment="1">
      <alignment horizontal="left" wrapText="1" indent="1"/>
    </xf>
    <xf numFmtId="0" fontId="40" fillId="0" borderId="0" xfId="48" applyFont="1" applyFill="1" applyBorder="1" applyAlignment="1">
      <alignment wrapText="1"/>
    </xf>
    <xf numFmtId="0" fontId="41" fillId="0" borderId="0" xfId="48" applyFont="1" applyFill="1" applyBorder="1" applyAlignment="1">
      <alignment wrapText="1"/>
    </xf>
    <xf numFmtId="0" fontId="41" fillId="0" borderId="0" xfId="56" applyFont="1" applyFill="1" applyBorder="1" applyAlignment="1">
      <alignment horizontal="left" wrapText="1"/>
    </xf>
    <xf numFmtId="0" fontId="40" fillId="0" borderId="0" xfId="56" applyFont="1" applyFill="1" applyBorder="1" applyAlignment="1">
      <alignment horizontal="left" wrapText="1"/>
    </xf>
    <xf numFmtId="0" fontId="41" fillId="0" borderId="0" xfId="56" applyFont="1" applyFill="1" applyBorder="1" applyAlignment="1">
      <alignment horizontal="left" vertical="center" wrapText="1"/>
    </xf>
    <xf numFmtId="0" fontId="40" fillId="0" borderId="0" xfId="56" quotePrefix="1" applyFont="1" applyFill="1" applyBorder="1" applyAlignment="1">
      <alignment horizontal="left" wrapText="1" indent="1"/>
    </xf>
    <xf numFmtId="178" fontId="40" fillId="0" borderId="0" xfId="57" quotePrefix="1" applyNumberFormat="1" applyFont="1" applyFill="1" applyBorder="1" applyAlignment="1">
      <alignment horizontal="left" indent="1"/>
    </xf>
    <xf numFmtId="0" fontId="44" fillId="0" borderId="0" xfId="56" applyFont="1" applyFill="1" applyBorder="1" applyAlignment="1">
      <alignment horizontal="left" wrapText="1"/>
    </xf>
    <xf numFmtId="169" fontId="24" fillId="0" borderId="0" xfId="55" applyNumberFormat="1" applyFont="1" applyFill="1" applyBorder="1" applyAlignment="1">
      <alignment horizontal="right" wrapText="1"/>
    </xf>
    <xf numFmtId="0" fontId="54" fillId="0" borderId="0" xfId="48" applyFont="1" applyFill="1" applyBorder="1" applyAlignment="1">
      <alignment wrapText="1"/>
    </xf>
    <xf numFmtId="178" fontId="41" fillId="0" borderId="0" xfId="57" quotePrefix="1" applyNumberFormat="1" applyFont="1" applyFill="1" applyBorder="1" applyAlignment="1">
      <alignment horizontal="left" indent="1"/>
    </xf>
    <xf numFmtId="49" fontId="40" fillId="0" borderId="0" xfId="57" applyNumberFormat="1" applyFont="1" applyFill="1" applyBorder="1" applyAlignment="1">
      <alignment horizontal="left" indent="2"/>
    </xf>
    <xf numFmtId="49" fontId="41" fillId="0" borderId="0" xfId="57" applyNumberFormat="1" applyFont="1" applyFill="1" applyBorder="1" applyAlignment="1">
      <alignment horizontal="left" indent="2"/>
    </xf>
    <xf numFmtId="49" fontId="40" fillId="0" borderId="0" xfId="57" applyNumberFormat="1" applyFont="1" applyFill="1" applyBorder="1" applyAlignment="1">
      <alignment horizontal="left" wrapText="1" indent="2"/>
    </xf>
    <xf numFmtId="49" fontId="40" fillId="0" borderId="14" xfId="57" applyNumberFormat="1" applyFont="1" applyFill="1" applyBorder="1" applyAlignment="1">
      <alignment horizontal="left" indent="2"/>
    </xf>
    <xf numFmtId="49" fontId="44" fillId="0" borderId="0" xfId="57" applyNumberFormat="1" applyFont="1" applyFill="1" applyBorder="1" applyAlignment="1">
      <alignment horizontal="left" indent="2"/>
    </xf>
    <xf numFmtId="49" fontId="24" fillId="0" borderId="0" xfId="57" applyNumberFormat="1" applyFont="1" applyFill="1" applyBorder="1"/>
    <xf numFmtId="49" fontId="40" fillId="0" borderId="0" xfId="57" applyNumberFormat="1" applyFont="1" applyFill="1" applyBorder="1" applyAlignment="1">
      <alignment horizontal="left" indent="1"/>
    </xf>
    <xf numFmtId="49" fontId="41" fillId="0" borderId="0" xfId="57" applyNumberFormat="1" applyFont="1" applyFill="1" applyBorder="1" applyAlignment="1">
      <alignment horizontal="left" indent="1"/>
    </xf>
    <xf numFmtId="49" fontId="40" fillId="0" borderId="0" xfId="57" applyNumberFormat="1" applyFont="1" applyFill="1" applyBorder="1" applyAlignment="1">
      <alignment horizontal="left" wrapText="1" indent="1"/>
    </xf>
    <xf numFmtId="49" fontId="40" fillId="0" borderId="14" xfId="57" applyNumberFormat="1" applyFont="1" applyFill="1" applyBorder="1"/>
    <xf numFmtId="49" fontId="40" fillId="0" borderId="0" xfId="57" applyNumberFormat="1" applyFont="1" applyFill="1" applyBorder="1"/>
    <xf numFmtId="49" fontId="41" fillId="0" borderId="0" xfId="57" applyNumberFormat="1" applyFont="1" applyFill="1" applyBorder="1" applyAlignment="1">
      <alignment horizontal="left" wrapText="1" indent="1"/>
    </xf>
    <xf numFmtId="49" fontId="40" fillId="0" borderId="0" xfId="57" quotePrefix="1" applyNumberFormat="1" applyFont="1" applyFill="1" applyBorder="1" applyAlignment="1">
      <alignment horizontal="left" wrapText="1" indent="1"/>
    </xf>
    <xf numFmtId="49" fontId="41" fillId="0" borderId="14" xfId="57" applyNumberFormat="1" applyFont="1" applyFill="1" applyBorder="1" applyAlignment="1">
      <alignment horizontal="left" wrapText="1" indent="1"/>
    </xf>
    <xf numFmtId="0" fontId="37" fillId="0" borderId="0" xfId="52" applyFont="1" applyFill="1" applyBorder="1" applyAlignment="1">
      <alignment horizontal="right"/>
    </xf>
    <xf numFmtId="3" fontId="41" fillId="0" borderId="0" xfId="60" applyNumberFormat="1" applyFont="1" applyFill="1" applyBorder="1" applyAlignment="1">
      <alignment horizontal="left" vertical="center" indent="3"/>
    </xf>
    <xf numFmtId="0" fontId="41" fillId="0" borderId="0" xfId="60" applyFont="1" applyFill="1" applyBorder="1"/>
    <xf numFmtId="178" fontId="39" fillId="0" borderId="0" xfId="57" applyNumberFormat="1" applyFont="1" applyFill="1" applyBorder="1" applyAlignment="1"/>
    <xf numFmtId="0" fontId="41" fillId="0" borderId="0" xfId="60" applyFont="1" applyFill="1" applyBorder="1" applyAlignment="1">
      <alignment horizontal="left" wrapText="1" indent="2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indent="3"/>
    </xf>
    <xf numFmtId="0" fontId="40" fillId="0" borderId="0" xfId="60" applyFont="1" applyFill="1" applyBorder="1" applyAlignment="1">
      <alignment horizontal="left"/>
    </xf>
    <xf numFmtId="0" fontId="39" fillId="0" borderId="0" xfId="0" applyFont="1" applyFill="1" applyBorder="1" applyAlignment="1">
      <alignment horizontal="right" vertical="center" indent="1"/>
    </xf>
    <xf numFmtId="0" fontId="39" fillId="0" borderId="0" xfId="0" applyFont="1" applyFill="1" applyBorder="1" applyAlignment="1">
      <alignment horizontal="right" wrapText="1" indent="1"/>
    </xf>
    <xf numFmtId="168" fontId="21" fillId="0" borderId="0" xfId="0" applyNumberFormat="1" applyFont="1" applyFill="1" applyBorder="1" applyAlignment="1"/>
    <xf numFmtId="176" fontId="21" fillId="0" borderId="14" xfId="39" quotePrefix="1" applyNumberFormat="1" applyFont="1" applyFill="1" applyBorder="1" applyAlignment="1">
      <alignment horizontal="right" vertical="top"/>
    </xf>
    <xf numFmtId="167" fontId="39" fillId="0" borderId="0" xfId="58" applyNumberFormat="1" applyFont="1" applyFill="1" applyBorder="1" applyAlignment="1">
      <alignment horizontal="right" indent="1"/>
    </xf>
    <xf numFmtId="169" fontId="46" fillId="0" borderId="0" xfId="58" quotePrefix="1" applyNumberFormat="1" applyFont="1" applyFill="1" applyBorder="1" applyAlignment="1">
      <alignment horizontal="right" indent="1"/>
    </xf>
    <xf numFmtId="167" fontId="46" fillId="0" borderId="0" xfId="60" quotePrefix="1" applyNumberFormat="1" applyFont="1" applyFill="1" applyBorder="1" applyAlignment="1">
      <alignment horizontal="right" indent="1"/>
    </xf>
    <xf numFmtId="167" fontId="39" fillId="0" borderId="0" xfId="60" applyNumberFormat="1" applyFont="1" applyFill="1" applyBorder="1" applyAlignment="1">
      <alignment horizontal="right" indent="1"/>
    </xf>
    <xf numFmtId="170" fontId="46" fillId="0" borderId="0" xfId="60" quotePrefix="1" applyNumberFormat="1" applyFont="1" applyFill="1" applyBorder="1" applyAlignment="1">
      <alignment horizontal="right" indent="1"/>
    </xf>
    <xf numFmtId="167" fontId="39" fillId="0" borderId="0" xfId="58" applyNumberFormat="1" applyFont="1" applyFill="1" applyBorder="1" applyAlignment="1">
      <alignment horizontal="right" vertical="center" indent="1"/>
    </xf>
    <xf numFmtId="0" fontId="39" fillId="0" borderId="0" xfId="58" quotePrefix="1" applyFont="1" applyFill="1" applyBorder="1" applyAlignment="1">
      <alignment horizontal="right" indent="1"/>
    </xf>
    <xf numFmtId="167" fontId="46" fillId="0" borderId="0" xfId="60" quotePrefix="1" applyNumberFormat="1" applyFont="1" applyFill="1" applyBorder="1" applyAlignment="1">
      <alignment horizontal="right" vertical="top" indent="1"/>
    </xf>
    <xf numFmtId="167" fontId="39" fillId="0" borderId="0" xfId="60" applyNumberFormat="1" applyFont="1" applyFill="1" applyBorder="1" applyAlignment="1">
      <alignment horizontal="right" vertical="top" indent="1"/>
    </xf>
    <xf numFmtId="0" fontId="39" fillId="0" borderId="0" xfId="60" applyFont="1" applyFill="1" applyBorder="1" applyAlignment="1">
      <alignment horizontal="right" vertical="top" indent="1"/>
    </xf>
    <xf numFmtId="0" fontId="40" fillId="0" borderId="0" xfId="60" applyFont="1" applyFill="1" applyBorder="1" applyAlignment="1">
      <alignment vertical="top"/>
    </xf>
    <xf numFmtId="169" fontId="44" fillId="0" borderId="0" xfId="59" applyNumberFormat="1" applyFont="1" applyFill="1" applyBorder="1" applyAlignment="1">
      <alignment horizontal="left" indent="2"/>
    </xf>
    <xf numFmtId="0" fontId="24" fillId="0" borderId="0" xfId="52" applyFont="1" applyFill="1" applyBorder="1"/>
    <xf numFmtId="178" fontId="44" fillId="0" borderId="0" xfId="57" quotePrefix="1" applyNumberFormat="1" applyFont="1" applyFill="1" applyBorder="1" applyAlignment="1">
      <alignment horizontal="left" indent="2"/>
    </xf>
    <xf numFmtId="178" fontId="24" fillId="0" borderId="0" xfId="57" applyNumberFormat="1" applyFont="1" applyFill="1" applyBorder="1"/>
    <xf numFmtId="0" fontId="37" fillId="0" borderId="0" xfId="52" applyFont="1" applyFill="1" applyBorder="1" applyAlignment="1">
      <alignment vertical="center"/>
    </xf>
    <xf numFmtId="0" fontId="37" fillId="0" borderId="0" xfId="52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2" fontId="21" fillId="0" borderId="0" xfId="58" applyNumberFormat="1" applyFont="1" applyFill="1" applyBorder="1"/>
    <xf numFmtId="0" fontId="41" fillId="0" borderId="14" xfId="51" applyFont="1" applyFill="1" applyBorder="1" applyAlignment="1">
      <alignment horizontal="right" vertical="center"/>
    </xf>
    <xf numFmtId="0" fontId="44" fillId="0" borderId="0" xfId="52" applyFont="1" applyFill="1" applyBorder="1" applyAlignment="1">
      <alignment horizontal="left" indent="2"/>
    </xf>
    <xf numFmtId="176" fontId="21" fillId="0" borderId="0" xfId="58" applyNumberFormat="1" applyFont="1" applyFill="1" applyBorder="1" applyAlignment="1">
      <alignment horizontal="right"/>
    </xf>
    <xf numFmtId="0" fontId="40" fillId="0" borderId="0" xfId="51" quotePrefix="1" applyFont="1" applyFill="1" applyBorder="1" applyAlignment="1">
      <alignment horizontal="left" indent="3"/>
    </xf>
    <xf numFmtId="169" fontId="24" fillId="0" borderId="0" xfId="58" applyNumberFormat="1" applyFont="1" applyFill="1" applyBorder="1" applyAlignment="1"/>
    <xf numFmtId="0" fontId="44" fillId="0" borderId="0" xfId="58" quotePrefix="1" applyFont="1" applyFill="1" applyBorder="1" applyAlignment="1">
      <alignment horizontal="left" indent="2"/>
    </xf>
    <xf numFmtId="0" fontId="24" fillId="0" borderId="0" xfId="58" applyFont="1" applyFill="1"/>
    <xf numFmtId="170" fontId="22" fillId="0" borderId="17" xfId="60" applyNumberFormat="1" applyFont="1" applyFill="1" applyBorder="1" applyAlignment="1">
      <alignment horizontal="right" vertical="center" indent="1"/>
    </xf>
    <xf numFmtId="1" fontId="44" fillId="0" borderId="19" xfId="62" applyNumberFormat="1" applyFont="1" applyFill="1" applyBorder="1" applyAlignment="1" applyProtection="1">
      <protection locked="0"/>
    </xf>
    <xf numFmtId="1" fontId="40" fillId="0" borderId="19" xfId="62" applyNumberFormat="1" applyFont="1" applyFill="1" applyBorder="1" applyAlignment="1" applyProtection="1">
      <protection locked="0"/>
    </xf>
    <xf numFmtId="1" fontId="41" fillId="0" borderId="0" xfId="62" applyNumberFormat="1" applyFont="1" applyFill="1" applyBorder="1" applyAlignment="1" applyProtection="1">
      <protection locked="0"/>
    </xf>
    <xf numFmtId="1" fontId="41" fillId="0" borderId="15" xfId="62" applyNumberFormat="1" applyFont="1" applyFill="1" applyBorder="1" applyAlignment="1" applyProtection="1">
      <alignment wrapText="1"/>
      <protection locked="0"/>
    </xf>
    <xf numFmtId="1" fontId="40" fillId="0" borderId="0" xfId="62" applyNumberFormat="1" applyFont="1" applyFill="1" applyBorder="1" applyAlignment="1" applyProtection="1">
      <protection locked="0"/>
    </xf>
    <xf numFmtId="1" fontId="40" fillId="0" borderId="0" xfId="62" quotePrefix="1" applyNumberFormat="1" applyFont="1" applyFill="1" applyBorder="1" applyAlignment="1" applyProtection="1">
      <protection locked="0"/>
    </xf>
    <xf numFmtId="170" fontId="24" fillId="0" borderId="20" xfId="62" applyNumberFormat="1" applyFont="1" applyFill="1" applyBorder="1" applyAlignment="1" applyProtection="1">
      <alignment horizontal="right"/>
      <protection locked="0"/>
    </xf>
    <xf numFmtId="1" fontId="40" fillId="0" borderId="0" xfId="62" applyNumberFormat="1" applyFont="1" applyFill="1" applyBorder="1" applyAlignment="1" applyProtection="1">
      <alignment horizontal="right" vertical="top"/>
      <protection locked="0"/>
    </xf>
    <xf numFmtId="1" fontId="40" fillId="0" borderId="0" xfId="62" applyNumberFormat="1" applyFont="1" applyFill="1" applyBorder="1" applyAlignment="1" applyProtection="1">
      <alignment vertical="top"/>
      <protection locked="0"/>
    </xf>
    <xf numFmtId="0" fontId="38" fillId="0" borderId="0" xfId="0" applyFont="1" applyFill="1" applyBorder="1" applyAlignment="1">
      <alignment horizontal="left" vertical="top"/>
    </xf>
    <xf numFmtId="0" fontId="41" fillId="0" borderId="0" xfId="51" applyFont="1" applyFill="1" applyBorder="1" applyAlignment="1">
      <alignment horizontal="right" wrapText="1" indent="1"/>
    </xf>
    <xf numFmtId="0" fontId="23" fillId="0" borderId="0" xfId="52" applyFont="1" applyFill="1" applyBorder="1"/>
    <xf numFmtId="169" fontId="22" fillId="0" borderId="0" xfId="39" applyNumberFormat="1" applyFont="1" applyFill="1" applyBorder="1" applyAlignment="1">
      <alignment horizontal="right" indent="1"/>
    </xf>
    <xf numFmtId="0" fontId="39" fillId="0" borderId="15" xfId="0" applyFont="1" applyFill="1" applyBorder="1"/>
    <xf numFmtId="170" fontId="22" fillId="0" borderId="0" xfId="39" applyNumberFormat="1" applyFont="1" applyFill="1" applyBorder="1" applyAlignment="1">
      <alignment horizontal="right" indent="1"/>
    </xf>
    <xf numFmtId="0" fontId="22" fillId="0" borderId="15" xfId="51" applyFont="1" applyFill="1" applyBorder="1" applyAlignment="1">
      <alignment horizontal="left" vertical="top"/>
    </xf>
    <xf numFmtId="0" fontId="29" fillId="0" borderId="15" xfId="0" applyFont="1" applyFill="1" applyBorder="1"/>
    <xf numFmtId="1" fontId="39" fillId="0" borderId="15" xfId="62" applyNumberFormat="1" applyFont="1" applyFill="1" applyBorder="1" applyProtection="1">
      <protection locked="0"/>
    </xf>
    <xf numFmtId="0" fontId="21" fillId="0" borderId="15" xfId="52" applyFont="1" applyFill="1" applyBorder="1" applyAlignment="1">
      <alignment horizontal="right"/>
    </xf>
    <xf numFmtId="0" fontId="29" fillId="0" borderId="15" xfId="0" applyFont="1" applyFill="1" applyBorder="1" applyAlignment="1">
      <alignment horizontal="left"/>
    </xf>
    <xf numFmtId="0" fontId="21" fillId="0" borderId="15" xfId="52" applyFont="1" applyFill="1" applyBorder="1"/>
    <xf numFmtId="170" fontId="24" fillId="0" borderId="15" xfId="52" applyNumberFormat="1" applyFont="1" applyFill="1" applyBorder="1" applyAlignment="1" applyProtection="1">
      <alignment horizontal="right"/>
      <protection locked="0"/>
    </xf>
    <xf numFmtId="168" fontId="22" fillId="0" borderId="0" xfId="0" applyNumberFormat="1" applyFont="1" applyFill="1" applyBorder="1" applyAlignment="1"/>
    <xf numFmtId="168" fontId="22" fillId="0" borderId="17" xfId="0" applyNumberFormat="1" applyFont="1" applyFill="1" applyBorder="1" applyAlignment="1">
      <alignment horizontal="right"/>
    </xf>
    <xf numFmtId="1" fontId="41" fillId="0" borderId="0" xfId="62" applyNumberFormat="1" applyFont="1" applyFill="1" applyBorder="1" applyAlignment="1" applyProtection="1">
      <alignment horizontal="left" vertical="center" indent="2"/>
      <protection locked="0"/>
    </xf>
    <xf numFmtId="168" fontId="22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left" vertical="center" indent="2"/>
    </xf>
    <xf numFmtId="49" fontId="40" fillId="0" borderId="0" xfId="0" applyNumberFormat="1" applyFont="1" applyFill="1" applyBorder="1" applyAlignment="1">
      <alignment horizontal="left" vertical="center" indent="2"/>
    </xf>
    <xf numFmtId="0" fontId="41" fillId="0" borderId="0" xfId="45" applyFont="1" applyFill="1" applyBorder="1" applyAlignment="1">
      <alignment wrapText="1"/>
    </xf>
    <xf numFmtId="0" fontId="55" fillId="0" borderId="0" xfId="0" applyFont="1" applyFill="1" applyBorder="1"/>
    <xf numFmtId="0" fontId="55" fillId="0" borderId="0" xfId="0" applyFont="1" applyFill="1"/>
    <xf numFmtId="178" fontId="24" fillId="0" borderId="0" xfId="57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1" fontId="38" fillId="0" borderId="15" xfId="62" applyNumberFormat="1" applyFont="1" applyFill="1" applyBorder="1" applyAlignment="1" applyProtection="1">
      <alignment vertical="center"/>
      <protection locked="0"/>
    </xf>
    <xf numFmtId="0" fontId="40" fillId="0" borderId="15" xfId="0" applyFont="1" applyFill="1" applyBorder="1" applyAlignment="1">
      <alignment vertical="center"/>
    </xf>
    <xf numFmtId="169" fontId="22" fillId="0" borderId="0" xfId="39" applyNumberFormat="1" applyFont="1" applyFill="1" applyBorder="1" applyAlignment="1"/>
    <xf numFmtId="169" fontId="21" fillId="0" borderId="0" xfId="39" applyNumberFormat="1" applyFont="1" applyFill="1" applyBorder="1" applyAlignment="1"/>
    <xf numFmtId="170" fontId="21" fillId="0" borderId="0" xfId="39" applyNumberFormat="1" applyFont="1" applyFill="1" applyBorder="1" applyAlignment="1"/>
    <xf numFmtId="176" fontId="22" fillId="0" borderId="0" xfId="39" applyNumberFormat="1" applyFont="1" applyFill="1" applyBorder="1" applyAlignment="1"/>
    <xf numFmtId="170" fontId="49" fillId="0" borderId="0" xfId="60" quotePrefix="1" applyNumberFormat="1" applyFont="1" applyFill="1" applyBorder="1" applyAlignment="1">
      <alignment horizontal="right"/>
    </xf>
    <xf numFmtId="170" fontId="22" fillId="0" borderId="14" xfId="39" quotePrefix="1" applyNumberFormat="1" applyFont="1" applyFill="1" applyBorder="1" applyAlignment="1">
      <alignment horizontal="right" vertical="top"/>
    </xf>
    <xf numFmtId="170" fontId="21" fillId="0" borderId="14" xfId="39" quotePrefix="1" applyNumberFormat="1" applyFont="1" applyFill="1" applyBorder="1" applyAlignment="1">
      <alignment horizontal="right" vertical="top"/>
    </xf>
    <xf numFmtId="169" fontId="24" fillId="0" borderId="0" xfId="58" quotePrefix="1" applyNumberFormat="1" applyFont="1" applyFill="1" applyBorder="1" applyAlignment="1">
      <alignment horizontal="right" indent="1"/>
    </xf>
    <xf numFmtId="169" fontId="22" fillId="0" borderId="14" xfId="58" applyNumberFormat="1" applyFont="1" applyFill="1" applyBorder="1" applyAlignment="1">
      <alignment horizontal="right" indent="1"/>
    </xf>
    <xf numFmtId="176" fontId="24" fillId="0" borderId="0" xfId="58" applyNumberFormat="1" applyFont="1" applyFill="1" applyBorder="1" applyAlignment="1">
      <alignment horizontal="right" indent="1"/>
    </xf>
    <xf numFmtId="169" fontId="44" fillId="0" borderId="0" xfId="59" quotePrefix="1" applyNumberFormat="1" applyFont="1" applyFill="1" applyBorder="1" applyAlignment="1">
      <alignment horizontal="left" indent="3"/>
    </xf>
    <xf numFmtId="49" fontId="44" fillId="0" borderId="0" xfId="59" quotePrefix="1" applyNumberFormat="1" applyFont="1" applyFill="1" applyBorder="1" applyAlignment="1">
      <alignment horizontal="left" indent="3"/>
    </xf>
    <xf numFmtId="170" fontId="22" fillId="0" borderId="14" xfId="58" applyNumberFormat="1" applyFont="1" applyFill="1" applyBorder="1" applyAlignment="1">
      <alignment horizontal="right" indent="1"/>
    </xf>
    <xf numFmtId="170" fontId="21" fillId="0" borderId="0" xfId="60" quotePrefix="1" applyNumberFormat="1" applyFont="1" applyFill="1" applyBorder="1" applyAlignment="1">
      <alignment horizontal="right" indent="1"/>
    </xf>
    <xf numFmtId="170" fontId="24" fillId="0" borderId="0" xfId="58" applyNumberFormat="1" applyFont="1" applyFill="1" applyBorder="1" applyAlignment="1">
      <alignment horizontal="right" indent="1"/>
    </xf>
    <xf numFmtId="170" fontId="50" fillId="0" borderId="0" xfId="58" applyNumberFormat="1" applyFont="1" applyFill="1" applyBorder="1" applyAlignment="1">
      <alignment horizontal="right" indent="1"/>
    </xf>
    <xf numFmtId="170" fontId="39" fillId="0" borderId="0" xfId="58" applyNumberFormat="1" applyFont="1" applyFill="1" applyBorder="1"/>
    <xf numFmtId="170" fontId="2" fillId="0" borderId="0" xfId="58" applyNumberFormat="1" applyFont="1" applyFill="1" applyBorder="1"/>
    <xf numFmtId="170" fontId="21" fillId="0" borderId="0" xfId="60" applyNumberFormat="1" applyFont="1" applyFill="1" applyBorder="1" applyAlignment="1">
      <alignment horizontal="right" indent="1"/>
    </xf>
    <xf numFmtId="169" fontId="21" fillId="0" borderId="15" xfId="58" applyNumberFormat="1" applyFont="1" applyFill="1" applyBorder="1" applyAlignment="1"/>
    <xf numFmtId="170" fontId="24" fillId="0" borderId="0" xfId="60" applyNumberFormat="1" applyFont="1" applyFill="1" applyBorder="1" applyAlignment="1">
      <alignment horizontal="right" indent="1"/>
    </xf>
    <xf numFmtId="1" fontId="39" fillId="0" borderId="0" xfId="62" applyNumberFormat="1" applyFont="1" applyFill="1" applyBorder="1" applyProtection="1">
      <protection locked="0"/>
    </xf>
    <xf numFmtId="178" fontId="21" fillId="0" borderId="0" xfId="57" applyNumberFormat="1" applyFont="1" applyFill="1" applyBorder="1" applyAlignment="1">
      <alignment vertical="top"/>
    </xf>
    <xf numFmtId="178" fontId="40" fillId="0" borderId="0" xfId="57" applyNumberFormat="1" applyFont="1" applyFill="1" applyBorder="1" applyAlignment="1">
      <alignment horizontal="left" vertical="top" indent="2"/>
    </xf>
    <xf numFmtId="0" fontId="21" fillId="0" borderId="0" xfId="0" applyFont="1" applyFill="1" applyBorder="1" applyAlignment="1">
      <alignment horizontal="left" indent="1"/>
    </xf>
    <xf numFmtId="0" fontId="56" fillId="0" borderId="0" xfId="52" applyFont="1" applyFill="1" applyBorder="1" applyAlignment="1">
      <alignment horizontal="center"/>
    </xf>
    <xf numFmtId="0" fontId="22" fillId="0" borderId="19" xfId="51" applyFont="1" applyFill="1" applyBorder="1" applyAlignment="1">
      <alignment horizontal="left" indent="2"/>
    </xf>
    <xf numFmtId="0" fontId="22" fillId="0" borderId="19" xfId="51" applyFont="1" applyFill="1" applyBorder="1" applyAlignment="1">
      <alignment horizontal="right" wrapText="1"/>
    </xf>
    <xf numFmtId="170" fontId="21" fillId="0" borderId="0" xfId="51" applyNumberFormat="1" applyFont="1" applyFill="1" applyBorder="1" applyAlignment="1">
      <alignment horizontal="right" wrapText="1"/>
    </xf>
    <xf numFmtId="170" fontId="21" fillId="0" borderId="0" xfId="0" applyNumberFormat="1" applyFont="1" applyFill="1" applyBorder="1" applyAlignment="1">
      <alignment horizontal="right"/>
    </xf>
    <xf numFmtId="170" fontId="22" fillId="0" borderId="14" xfId="51" applyNumberFormat="1" applyFont="1" applyFill="1" applyBorder="1" applyAlignment="1">
      <alignment horizontal="right" wrapText="1"/>
    </xf>
    <xf numFmtId="170" fontId="22" fillId="0" borderId="14" xfId="0" applyNumberFormat="1" applyFont="1" applyFill="1" applyBorder="1" applyAlignment="1">
      <alignment horizontal="right"/>
    </xf>
    <xf numFmtId="169" fontId="21" fillId="0" borderId="0" xfId="0" applyNumberFormat="1" applyFont="1" applyFill="1" applyBorder="1" applyAlignment="1">
      <alignment horizontal="left" indent="1"/>
    </xf>
    <xf numFmtId="0" fontId="21" fillId="0" borderId="0" xfId="62" applyFont="1" applyFill="1" applyBorder="1" applyAlignment="1">
      <alignment horizontal="left"/>
    </xf>
    <xf numFmtId="0" fontId="29" fillId="0" borderId="0" xfId="62" applyFont="1" applyFill="1" applyBorder="1" applyAlignment="1">
      <alignment horizontal="right"/>
    </xf>
    <xf numFmtId="166" fontId="21" fillId="0" borderId="0" xfId="51" applyNumberFormat="1" applyFont="1" applyFill="1" applyBorder="1" applyAlignment="1">
      <alignment horizontal="right" wrapText="1"/>
    </xf>
    <xf numFmtId="166" fontId="22" fillId="0" borderId="0" xfId="51" applyNumberFormat="1" applyFont="1" applyFill="1" applyBorder="1" applyAlignment="1">
      <alignment horizontal="right" wrapText="1"/>
    </xf>
    <xf numFmtId="0" fontId="41" fillId="0" borderId="19" xfId="51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left" wrapText="1" indent="2"/>
    </xf>
    <xf numFmtId="169" fontId="41" fillId="0" borderId="0" xfId="51" applyNumberFormat="1" applyFont="1" applyFill="1" applyBorder="1" applyAlignment="1">
      <alignment horizontal="left" wrapText="1" indent="2"/>
    </xf>
    <xf numFmtId="169" fontId="40" fillId="0" borderId="0" xfId="0" applyNumberFormat="1" applyFont="1" applyFill="1" applyBorder="1" applyAlignment="1">
      <alignment horizontal="left" wrapText="1" indent="2"/>
    </xf>
    <xf numFmtId="166" fontId="40" fillId="0" borderId="0" xfId="0" applyNumberFormat="1" applyFont="1" applyFill="1" applyBorder="1" applyAlignment="1">
      <alignment horizontal="left" indent="2"/>
    </xf>
    <xf numFmtId="0" fontId="40" fillId="0" borderId="0" xfId="0" quotePrefix="1" applyFont="1" applyFill="1" applyBorder="1" applyAlignment="1">
      <alignment horizontal="left" indent="2"/>
    </xf>
    <xf numFmtId="1" fontId="52" fillId="0" borderId="0" xfId="62" applyNumberFormat="1" applyFont="1" applyFill="1" applyBorder="1" applyProtection="1">
      <protection locked="0"/>
    </xf>
    <xf numFmtId="49" fontId="40" fillId="0" borderId="0" xfId="0" applyNumberFormat="1" applyFont="1" applyFill="1" applyBorder="1" applyAlignment="1">
      <alignment horizontal="left" wrapText="1" indent="2"/>
    </xf>
    <xf numFmtId="169" fontId="22" fillId="0" borderId="25" xfId="39" applyNumberFormat="1" applyFont="1" applyFill="1" applyBorder="1" applyAlignment="1">
      <alignment horizontal="right" indent="1"/>
    </xf>
    <xf numFmtId="170" fontId="22" fillId="0" borderId="25" xfId="39" applyNumberFormat="1" applyFont="1" applyFill="1" applyBorder="1" applyAlignment="1">
      <alignment horizontal="right" indent="1"/>
    </xf>
    <xf numFmtId="49" fontId="22" fillId="0" borderId="15" xfId="57" applyNumberFormat="1" applyFont="1" applyBorder="1" applyAlignment="1">
      <alignment horizontal="left" indent="1"/>
    </xf>
    <xf numFmtId="1" fontId="27" fillId="0" borderId="15" xfId="57" applyNumberFormat="1" applyFont="1" applyBorder="1" applyAlignment="1">
      <alignment horizontal="center" wrapText="1"/>
    </xf>
    <xf numFmtId="169" fontId="21" fillId="0" borderId="0" xfId="57" applyNumberFormat="1" applyFont="1" applyBorder="1" applyAlignment="1">
      <alignment horizontal="right" indent="1"/>
    </xf>
    <xf numFmtId="169" fontId="21" fillId="0" borderId="0" xfId="57" applyNumberFormat="1" applyFont="1" applyBorder="1"/>
    <xf numFmtId="166" fontId="41" fillId="0" borderId="0" xfId="0" applyNumberFormat="1" applyFont="1" applyFill="1" applyBorder="1" applyAlignment="1">
      <alignment horizontal="left" indent="2"/>
    </xf>
    <xf numFmtId="0" fontId="22" fillId="0" borderId="0" xfId="0" applyFont="1" applyFill="1" applyBorder="1" applyAlignment="1">
      <alignment wrapText="1"/>
    </xf>
    <xf numFmtId="0" fontId="41" fillId="0" borderId="15" xfId="0" applyFont="1" applyFill="1" applyBorder="1"/>
    <xf numFmtId="0" fontId="41" fillId="0" borderId="0" xfId="0" applyFont="1" applyFill="1" applyBorder="1"/>
    <xf numFmtId="0" fontId="44" fillId="0" borderId="0" xfId="45" applyFont="1" applyFill="1" applyBorder="1" applyAlignment="1">
      <alignment horizontal="left" indent="2"/>
    </xf>
    <xf numFmtId="170" fontId="46" fillId="0" borderId="0" xfId="60" quotePrefix="1" applyNumberFormat="1" applyFont="1" applyFill="1" applyBorder="1" applyAlignment="1">
      <alignment horizontal="right" indent="2"/>
    </xf>
    <xf numFmtId="170" fontId="24" fillId="0" borderId="0" xfId="60" applyNumberFormat="1" applyFont="1" applyFill="1"/>
    <xf numFmtId="0" fontId="41" fillId="0" borderId="0" xfId="51" applyFont="1" applyFill="1" applyBorder="1" applyAlignment="1">
      <alignment horizontal="right" vertical="center"/>
    </xf>
    <xf numFmtId="0" fontId="41" fillId="0" borderId="0" xfId="51" applyFont="1" applyFill="1" applyBorder="1" applyAlignment="1">
      <alignment horizontal="right" wrapText="1"/>
    </xf>
    <xf numFmtId="0" fontId="22" fillId="0" borderId="0" xfId="51" applyFont="1" applyFill="1" applyBorder="1" applyAlignment="1">
      <alignment horizontal="right" wrapText="1"/>
    </xf>
    <xf numFmtId="170" fontId="22" fillId="0" borderId="18" xfId="58" applyNumberFormat="1" applyFont="1" applyFill="1" applyBorder="1" applyAlignment="1">
      <alignment horizontal="right" indent="1"/>
    </xf>
    <xf numFmtId="170" fontId="24" fillId="0" borderId="0" xfId="39" applyNumberFormat="1" applyFont="1" applyFill="1" applyBorder="1" applyAlignment="1">
      <alignment horizontal="right"/>
    </xf>
    <xf numFmtId="169" fontId="22" fillId="0" borderId="18" xfId="55" applyNumberFormat="1" applyFont="1" applyFill="1" applyBorder="1" applyAlignment="1">
      <alignment horizontal="right" vertical="center" wrapText="1"/>
    </xf>
    <xf numFmtId="16" fontId="48" fillId="0" borderId="18" xfId="45" quotePrefix="1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left" wrapText="1" indent="5"/>
    </xf>
    <xf numFmtId="1" fontId="44" fillId="0" borderId="0" xfId="62" quotePrefix="1" applyNumberFormat="1" applyFont="1" applyFill="1" applyBorder="1" applyAlignment="1" applyProtection="1">
      <alignment horizontal="left" wrapText="1" indent="3"/>
      <protection locked="0"/>
    </xf>
    <xf numFmtId="169" fontId="24" fillId="0" borderId="0" xfId="62" applyNumberFormat="1" applyFont="1" applyFill="1" applyBorder="1" applyAlignment="1" applyProtection="1">
      <alignment horizontal="right"/>
      <protection locked="0"/>
    </xf>
    <xf numFmtId="1" fontId="24" fillId="0" borderId="0" xfId="62" applyNumberFormat="1" applyFont="1" applyFill="1" applyBorder="1" applyProtection="1">
      <protection locked="0"/>
    </xf>
    <xf numFmtId="1" fontId="44" fillId="0" borderId="0" xfId="62" quotePrefix="1" applyNumberFormat="1" applyFont="1" applyFill="1" applyBorder="1" applyAlignment="1" applyProtection="1">
      <alignment horizontal="left" indent="3"/>
      <protection locked="0"/>
    </xf>
    <xf numFmtId="1" fontId="44" fillId="0" borderId="20" xfId="62" applyNumberFormat="1" applyFont="1" applyFill="1" applyBorder="1" applyAlignment="1" applyProtection="1">
      <alignment horizontal="left"/>
      <protection locked="0"/>
    </xf>
    <xf numFmtId="0" fontId="41" fillId="0" borderId="0" xfId="52" applyFont="1" applyFill="1" applyBorder="1" applyAlignment="1">
      <alignment horizontal="left" wrapText="1" indent="2"/>
    </xf>
    <xf numFmtId="0" fontId="39" fillId="0" borderId="0" xfId="45" applyFont="1" applyFill="1" applyBorder="1"/>
    <xf numFmtId="170" fontId="22" fillId="0" borderId="0" xfId="39" applyNumberFormat="1" applyFont="1" applyFill="1" applyBorder="1" applyAlignment="1"/>
    <xf numFmtId="170" fontId="22" fillId="0" borderId="14" xfId="39" applyNumberFormat="1" applyFont="1" applyFill="1" applyBorder="1" applyAlignment="1">
      <alignment horizontal="right"/>
    </xf>
    <xf numFmtId="169" fontId="24" fillId="0" borderId="0" xfId="45" applyNumberFormat="1" applyFont="1" applyFill="1" applyBorder="1" applyAlignment="1">
      <alignment horizontal="right"/>
    </xf>
    <xf numFmtId="0" fontId="44" fillId="0" borderId="0" xfId="0" quotePrefix="1" applyFont="1" applyFill="1" applyBorder="1" applyAlignment="1">
      <alignment horizontal="left" indent="4"/>
    </xf>
    <xf numFmtId="0" fontId="44" fillId="0" borderId="0" xfId="0" applyFont="1" applyFill="1" applyBorder="1" applyAlignment="1">
      <alignment horizontal="left" indent="4"/>
    </xf>
    <xf numFmtId="49" fontId="41" fillId="0" borderId="0" xfId="0" applyNumberFormat="1" applyFont="1" applyFill="1" applyBorder="1" applyAlignment="1">
      <alignment horizontal="left" wrapText="1" indent="2"/>
    </xf>
    <xf numFmtId="0" fontId="41" fillId="0" borderId="0" xfId="51" applyFont="1" applyFill="1" applyBorder="1" applyAlignment="1">
      <alignment horizontal="center" wrapText="1"/>
    </xf>
    <xf numFmtId="169" fontId="24" fillId="0" borderId="0" xfId="57" applyNumberFormat="1" applyFont="1" applyFill="1" applyBorder="1" applyAlignment="1"/>
    <xf numFmtId="49" fontId="40" fillId="0" borderId="0" xfId="57" applyNumberFormat="1" applyFont="1" applyBorder="1" applyAlignment="1">
      <alignment horizontal="left" indent="1"/>
    </xf>
    <xf numFmtId="170" fontId="22" fillId="0" borderId="0" xfId="47" applyNumberFormat="1" applyFont="1" applyFill="1" applyBorder="1" applyProtection="1">
      <protection locked="0"/>
    </xf>
    <xf numFmtId="177" fontId="22" fillId="0" borderId="0" xfId="47" applyNumberFormat="1" applyFont="1" applyFill="1" applyBorder="1" applyProtection="1">
      <protection locked="0"/>
    </xf>
    <xf numFmtId="49" fontId="41" fillId="0" borderId="0" xfId="57" applyNumberFormat="1" applyFont="1" applyBorder="1" applyAlignment="1">
      <alignment horizontal="left" wrapText="1" indent="1"/>
    </xf>
    <xf numFmtId="0" fontId="76" fillId="0" borderId="0" xfId="48" applyFont="1" applyFill="1" applyBorder="1" applyAlignment="1">
      <alignment wrapText="1"/>
    </xf>
    <xf numFmtId="0" fontId="77" fillId="0" borderId="14" xfId="0" applyFont="1" applyFill="1" applyBorder="1"/>
    <xf numFmtId="0" fontId="77" fillId="0" borderId="14" xfId="0" applyFont="1" applyFill="1" applyBorder="1" applyAlignment="1">
      <alignment horizontal="center"/>
    </xf>
    <xf numFmtId="49" fontId="22" fillId="0" borderId="0" xfId="57" applyNumberFormat="1" applyFont="1" applyFill="1" applyBorder="1" applyAlignment="1"/>
    <xf numFmtId="0" fontId="29" fillId="0" borderId="15" xfId="0" applyFont="1" applyFill="1" applyBorder="1" applyAlignment="1"/>
    <xf numFmtId="178" fontId="22" fillId="0" borderId="0" xfId="57" applyNumberFormat="1" applyFont="1" applyFill="1" applyBorder="1" applyAlignment="1"/>
    <xf numFmtId="178" fontId="24" fillId="0" borderId="0" xfId="57" applyNumberFormat="1" applyFont="1" applyFill="1" applyBorder="1" applyAlignment="1"/>
    <xf numFmtId="169" fontId="22" fillId="0" borderId="0" xfId="57" applyNumberFormat="1" applyFont="1" applyFill="1" applyBorder="1" applyAlignment="1"/>
    <xf numFmtId="0" fontId="39" fillId="0" borderId="15" xfId="0" applyFont="1" applyFill="1" applyBorder="1" applyAlignment="1">
      <alignment horizontal="left" vertical="center"/>
    </xf>
    <xf numFmtId="0" fontId="29" fillId="0" borderId="15" xfId="52" applyFont="1" applyFill="1" applyBorder="1"/>
    <xf numFmtId="1" fontId="41" fillId="0" borderId="20" xfId="62" applyNumberFormat="1" applyFont="1" applyFill="1" applyBorder="1" applyAlignment="1" applyProtection="1">
      <alignment horizontal="right" vertical="top" wrapText="1"/>
      <protection locked="0"/>
    </xf>
    <xf numFmtId="1" fontId="41" fillId="0" borderId="0" xfId="62" applyNumberFormat="1" applyFont="1" applyFill="1" applyBorder="1" applyAlignment="1" applyProtection="1">
      <alignment horizontal="right" vertical="top" wrapText="1"/>
      <protection locked="0"/>
    </xf>
    <xf numFmtId="1" fontId="41" fillId="0" borderId="22" xfId="62" applyNumberFormat="1" applyFont="1" applyFill="1" applyBorder="1" applyAlignment="1" applyProtection="1">
      <alignment horizontal="right" vertical="top" wrapText="1"/>
      <protection locked="0"/>
    </xf>
    <xf numFmtId="0" fontId="41" fillId="0" borderId="14" xfId="51" applyFont="1" applyFill="1" applyBorder="1" applyAlignment="1"/>
    <xf numFmtId="0" fontId="21" fillId="0" borderId="14" xfId="0" applyFont="1" applyFill="1" applyBorder="1" applyAlignment="1"/>
    <xf numFmtId="169" fontId="21" fillId="0" borderId="15" xfId="47" applyNumberFormat="1" applyFont="1" applyFill="1" applyBorder="1" applyProtection="1">
      <protection locked="0"/>
    </xf>
    <xf numFmtId="0" fontId="21" fillId="0" borderId="14" xfId="60" applyFont="1" applyFill="1" applyBorder="1" applyAlignment="1">
      <alignment vertical="top"/>
    </xf>
    <xf numFmtId="0" fontId="22" fillId="0" borderId="14" xfId="58" applyFont="1" applyFill="1" applyBorder="1"/>
    <xf numFmtId="0" fontId="21" fillId="0" borderId="14" xfId="51" applyFont="1" applyFill="1" applyBorder="1" applyAlignment="1"/>
    <xf numFmtId="49" fontId="21" fillId="0" borderId="15" xfId="57" applyNumberFormat="1" applyFont="1" applyFill="1" applyBorder="1"/>
    <xf numFmtId="0" fontId="21" fillId="0" borderId="14" xfId="60" applyFont="1" applyFill="1" applyBorder="1"/>
    <xf numFmtId="169" fontId="22" fillId="0" borderId="17" xfId="47" applyNumberFormat="1" applyFont="1" applyFill="1" applyBorder="1" applyProtection="1">
      <protection locked="0"/>
    </xf>
    <xf numFmtId="169" fontId="22" fillId="0" borderId="14" xfId="47" applyNumberFormat="1" applyFont="1" applyFill="1" applyBorder="1" applyProtection="1">
      <protection locked="0"/>
    </xf>
    <xf numFmtId="169" fontId="22" fillId="0" borderId="14" xfId="39" quotePrefix="1" applyNumberFormat="1" applyFont="1" applyFill="1" applyBorder="1" applyAlignment="1">
      <alignment horizontal="right"/>
    </xf>
    <xf numFmtId="3" fontId="21" fillId="0" borderId="0" xfId="60" applyNumberFormat="1" applyFont="1" applyFill="1" applyBorder="1"/>
    <xf numFmtId="169" fontId="22" fillId="0" borderId="0" xfId="58" applyNumberFormat="1" applyFont="1" applyFill="1" applyBorder="1"/>
    <xf numFmtId="169" fontId="2" fillId="0" borderId="0" xfId="58" applyNumberFormat="1" applyFont="1" applyFill="1" applyBorder="1"/>
    <xf numFmtId="169" fontId="24" fillId="0" borderId="0" xfId="60" applyNumberFormat="1" applyFont="1" applyFill="1" applyBorder="1"/>
    <xf numFmtId="169" fontId="22" fillId="0" borderId="14" xfId="58" applyNumberFormat="1" applyFont="1" applyFill="1" applyBorder="1"/>
    <xf numFmtId="169" fontId="21" fillId="0" borderId="0" xfId="58" applyNumberFormat="1" applyFont="1" applyFill="1" applyBorder="1"/>
    <xf numFmtId="170" fontId="24" fillId="0" borderId="0" xfId="60" applyNumberFormat="1" applyFont="1" applyFill="1" applyBorder="1" applyAlignment="1">
      <alignment horizontal="right"/>
    </xf>
    <xf numFmtId="169" fontId="22" fillId="0" borderId="0" xfId="60" applyNumberFormat="1" applyFont="1" applyFill="1"/>
    <xf numFmtId="169" fontId="21" fillId="0" borderId="0" xfId="60" applyNumberFormat="1" applyFont="1" applyFill="1"/>
    <xf numFmtId="169" fontId="21" fillId="0" borderId="0" xfId="58" applyNumberFormat="1" applyFont="1" applyFill="1"/>
    <xf numFmtId="169" fontId="24" fillId="0" borderId="0" xfId="60" applyNumberFormat="1" applyFont="1" applyFill="1"/>
    <xf numFmtId="169" fontId="22" fillId="0" borderId="14" xfId="60" applyNumberFormat="1" applyFont="1" applyFill="1" applyBorder="1"/>
    <xf numFmtId="169" fontId="21" fillId="0" borderId="14" xfId="51" applyNumberFormat="1" applyFont="1" applyFill="1" applyBorder="1" applyAlignment="1">
      <alignment horizontal="right" wrapText="1"/>
    </xf>
    <xf numFmtId="178" fontId="21" fillId="0" borderId="0" xfId="37" applyNumberFormat="1" applyFont="1" applyFill="1" applyBorder="1" applyAlignment="1">
      <alignment horizontal="right" wrapText="1"/>
    </xf>
    <xf numFmtId="178" fontId="22" fillId="0" borderId="15" xfId="57" applyNumberFormat="1" applyFont="1" applyFill="1" applyBorder="1" applyAlignment="1">
      <alignment horizontal="right"/>
    </xf>
    <xf numFmtId="178" fontId="22" fillId="0" borderId="15" xfId="51" applyNumberFormat="1" applyFont="1" applyFill="1" applyBorder="1" applyAlignment="1">
      <alignment horizontal="right" vertical="center" wrapText="1"/>
    </xf>
    <xf numFmtId="178" fontId="22" fillId="0" borderId="0" xfId="51" applyNumberFormat="1" applyFont="1" applyFill="1" applyBorder="1" applyAlignment="1">
      <alignment horizontal="right" wrapText="1"/>
    </xf>
    <xf numFmtId="178" fontId="24" fillId="0" borderId="0" xfId="37" applyNumberFormat="1" applyFont="1" applyFill="1" applyBorder="1" applyAlignment="1">
      <alignment horizontal="right" wrapText="1"/>
    </xf>
    <xf numFmtId="178" fontId="22" fillId="0" borderId="15" xfId="51" applyNumberFormat="1" applyFont="1" applyFill="1" applyBorder="1" applyAlignment="1">
      <alignment horizontal="right" wrapText="1"/>
    </xf>
    <xf numFmtId="178" fontId="22" fillId="0" borderId="0" xfId="51" applyNumberFormat="1" applyFont="1" applyFill="1" applyBorder="1" applyAlignment="1">
      <alignment horizontal="right" vertical="center" wrapText="1"/>
    </xf>
    <xf numFmtId="178" fontId="21" fillId="0" borderId="15" xfId="57" applyNumberFormat="1" applyFont="1" applyFill="1" applyBorder="1" applyAlignment="1">
      <alignment horizontal="right"/>
    </xf>
    <xf numFmtId="178" fontId="21" fillId="0" borderId="15" xfId="51" applyNumberFormat="1" applyFont="1" applyFill="1" applyBorder="1" applyAlignment="1">
      <alignment horizontal="right" vertical="center" wrapText="1"/>
    </xf>
    <xf numFmtId="178" fontId="22" fillId="0" borderId="14" xfId="57" applyNumberFormat="1" applyFont="1" applyFill="1" applyBorder="1" applyAlignment="1">
      <alignment horizontal="right"/>
    </xf>
    <xf numFmtId="179" fontId="21" fillId="0" borderId="0" xfId="57" applyNumberFormat="1" applyFont="1" applyFill="1" applyBorder="1"/>
    <xf numFmtId="179" fontId="21" fillId="0" borderId="14" xfId="57" applyNumberFormat="1" applyFont="1" applyFill="1" applyBorder="1" applyAlignment="1">
      <alignment vertical="top"/>
    </xf>
    <xf numFmtId="178" fontId="22" fillId="0" borderId="14" xfId="51" applyNumberFormat="1" applyFont="1" applyFill="1" applyBorder="1" applyAlignment="1">
      <alignment horizontal="right" vertical="top" wrapText="1"/>
    </xf>
    <xf numFmtId="169" fontId="22" fillId="0" borderId="0" xfId="57" applyNumberFormat="1" applyFont="1" applyFill="1" applyBorder="1" applyAlignment="1">
      <alignment horizontal="right"/>
    </xf>
    <xf numFmtId="169" fontId="21" fillId="0" borderId="0" xfId="57" applyNumberFormat="1" applyFont="1" applyFill="1" applyBorder="1" applyAlignment="1">
      <alignment horizontal="right"/>
    </xf>
    <xf numFmtId="169" fontId="21" fillId="0" borderId="0" xfId="58" applyNumberFormat="1" applyFont="1" applyFill="1" applyBorder="1" applyAlignment="1">
      <alignment horizontal="right"/>
    </xf>
    <xf numFmtId="0" fontId="24" fillId="0" borderId="0" xfId="58" applyFont="1" applyFill="1" applyAlignment="1">
      <alignment horizontal="right"/>
    </xf>
    <xf numFmtId="0" fontId="21" fillId="0" borderId="0" xfId="58" applyFont="1" applyFill="1" applyAlignment="1">
      <alignment horizontal="right"/>
    </xf>
    <xf numFmtId="49" fontId="41" fillId="0" borderId="0" xfId="57" applyNumberFormat="1" applyFont="1" applyFill="1" applyBorder="1" applyAlignment="1">
      <alignment horizontal="left" wrapText="1" indent="2"/>
    </xf>
    <xf numFmtId="178" fontId="22" fillId="0" borderId="0" xfId="51" applyNumberFormat="1" applyFont="1" applyFill="1" applyBorder="1" applyAlignment="1">
      <alignment horizontal="right" vertical="top" wrapText="1"/>
    </xf>
    <xf numFmtId="179" fontId="22" fillId="0" borderId="0" xfId="51" applyNumberFormat="1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169" fontId="21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0" fontId="24" fillId="0" borderId="0" xfId="0" applyFont="1"/>
    <xf numFmtId="0" fontId="21" fillId="0" borderId="0" xfId="0" applyFont="1" applyAlignment="1">
      <alignment vertical="top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4" xfId="0" applyFont="1" applyFill="1" applyBorder="1" applyAlignment="1">
      <alignment horizontal="right"/>
    </xf>
    <xf numFmtId="169" fontId="22" fillId="0" borderId="14" xfId="51" applyNumberFormat="1" applyFont="1" applyFill="1" applyBorder="1" applyAlignment="1">
      <alignment horizontal="right" wrapText="1"/>
    </xf>
    <xf numFmtId="170" fontId="24" fillId="0" borderId="15" xfId="52" applyNumberFormat="1" applyFont="1" applyFill="1" applyBorder="1" applyAlignment="1">
      <alignment horizontal="right"/>
    </xf>
    <xf numFmtId="41" fontId="22" fillId="0" borderId="0" xfId="39" applyFont="1" applyFill="1" applyBorder="1"/>
    <xf numFmtId="2" fontId="24" fillId="0" borderId="0" xfId="58" applyNumberFormat="1" applyFont="1" applyFill="1" applyBorder="1"/>
    <xf numFmtId="0" fontId="22" fillId="0" borderId="0" xfId="60" applyFont="1" applyFill="1" applyBorder="1" applyAlignment="1"/>
    <xf numFmtId="2" fontId="22" fillId="0" borderId="0" xfId="60" applyNumberFormat="1" applyFont="1" applyFill="1"/>
    <xf numFmtId="0" fontId="22" fillId="0" borderId="0" xfId="55" applyFont="1" applyFill="1" applyBorder="1" applyAlignment="1">
      <alignment vertical="top" wrapText="1"/>
    </xf>
    <xf numFmtId="169" fontId="21" fillId="0" borderId="0" xfId="52" applyNumberFormat="1" applyFont="1" applyFill="1" applyBorder="1" applyAlignment="1"/>
    <xf numFmtId="169" fontId="21" fillId="0" borderId="15" xfId="52" applyNumberFormat="1" applyFont="1" applyFill="1" applyBorder="1" applyAlignment="1"/>
    <xf numFmtId="169" fontId="22" fillId="0" borderId="0" xfId="52" applyNumberFormat="1" applyFont="1" applyFill="1" applyBorder="1" applyAlignment="1"/>
    <xf numFmtId="169" fontId="22" fillId="0" borderId="14" xfId="52" applyNumberFormat="1" applyFont="1" applyFill="1" applyBorder="1" applyAlignment="1"/>
    <xf numFmtId="0" fontId="41" fillId="0" borderId="14" xfId="51" applyFont="1" applyFill="1" applyBorder="1" applyAlignment="1">
      <alignment wrapText="1"/>
    </xf>
    <xf numFmtId="178" fontId="41" fillId="0" borderId="0" xfId="57" applyNumberFormat="1" applyFont="1" applyFill="1" applyBorder="1" applyAlignment="1">
      <alignment horizontal="left" vertical="center"/>
    </xf>
    <xf numFmtId="178" fontId="40" fillId="0" borderId="0" xfId="57" applyNumberFormat="1" applyFont="1" applyFill="1" applyBorder="1"/>
    <xf numFmtId="178" fontId="22" fillId="0" borderId="19" xfId="57" applyNumberFormat="1" applyFont="1" applyFill="1" applyBorder="1"/>
    <xf numFmtId="178" fontId="22" fillId="0" borderId="15" xfId="57" applyNumberFormat="1" applyFont="1" applyFill="1" applyBorder="1"/>
    <xf numFmtId="178" fontId="22" fillId="0" borderId="14" xfId="57" applyNumberFormat="1" applyFont="1" applyFill="1" applyBorder="1"/>
    <xf numFmtId="0" fontId="21" fillId="0" borderId="0" xfId="48" applyFont="1" applyFill="1" applyBorder="1" applyAlignment="1">
      <alignment wrapText="1"/>
    </xf>
    <xf numFmtId="0" fontId="22" fillId="0" borderId="0" xfId="46" applyFont="1" applyFill="1" applyBorder="1" applyAlignment="1">
      <alignment wrapText="1"/>
    </xf>
    <xf numFmtId="0" fontId="21" fillId="0" borderId="0" xfId="46" applyFont="1" applyFill="1" applyBorder="1" applyAlignment="1">
      <alignment wrapText="1"/>
    </xf>
    <xf numFmtId="0" fontId="21" fillId="0" borderId="0" xfId="48" applyFont="1" applyFill="1" applyBorder="1" applyAlignment="1">
      <alignment vertical="center" wrapText="1"/>
    </xf>
    <xf numFmtId="0" fontId="22" fillId="0" borderId="0" xfId="48" applyFont="1" applyFill="1" applyBorder="1" applyAlignment="1">
      <alignment wrapText="1"/>
    </xf>
    <xf numFmtId="180" fontId="24" fillId="0" borderId="0" xfId="58" applyNumberFormat="1" applyFont="1" applyFill="1" applyBorder="1" applyAlignment="1">
      <alignment horizontal="right" indent="1"/>
    </xf>
    <xf numFmtId="49" fontId="44" fillId="0" borderId="0" xfId="0" quotePrefix="1" applyNumberFormat="1" applyFont="1" applyFill="1" applyBorder="1" applyAlignment="1">
      <alignment horizontal="left" indent="2"/>
    </xf>
    <xf numFmtId="178" fontId="39" fillId="0" borderId="0" xfId="57" applyNumberFormat="1" applyFont="1" applyFill="1" applyBorder="1" applyAlignment="1">
      <alignment horizontal="left"/>
    </xf>
    <xf numFmtId="178" fontId="40" fillId="0" borderId="19" xfId="57" applyNumberFormat="1" applyFont="1" applyFill="1" applyBorder="1" applyAlignment="1"/>
    <xf numFmtId="178" fontId="40" fillId="0" borderId="0" xfId="57" applyNumberFormat="1" applyFont="1" applyFill="1" applyBorder="1" applyAlignment="1">
      <alignment horizontal="left" vertical="center" indent="2"/>
    </xf>
    <xf numFmtId="178" fontId="41" fillId="0" borderId="14" xfId="57" applyNumberFormat="1" applyFont="1" applyFill="1" applyBorder="1" applyAlignment="1">
      <alignment horizontal="left" indent="2"/>
    </xf>
    <xf numFmtId="169" fontId="21" fillId="0" borderId="0" xfId="52" applyNumberFormat="1" applyFont="1" applyFill="1" applyBorder="1"/>
    <xf numFmtId="169" fontId="22" fillId="0" borderId="23" xfId="39" applyNumberFormat="1" applyFont="1" applyFill="1" applyBorder="1" applyAlignment="1">
      <alignment horizontal="right" indent="1"/>
    </xf>
    <xf numFmtId="170" fontId="22" fillId="0" borderId="23" xfId="39" applyNumberFormat="1" applyFont="1" applyFill="1" applyBorder="1" applyAlignment="1">
      <alignment horizontal="right" indent="1"/>
    </xf>
    <xf numFmtId="0" fontId="22" fillId="0" borderId="15" xfId="0" applyFont="1" applyBorder="1" applyAlignment="1">
      <alignment horizontal="center"/>
    </xf>
    <xf numFmtId="0" fontId="41" fillId="0" borderId="0" xfId="51" applyFont="1" applyFill="1" applyBorder="1" applyAlignment="1">
      <alignment wrapText="1"/>
    </xf>
    <xf numFmtId="16" fontId="48" fillId="0" borderId="18" xfId="45" applyNumberFormat="1" applyFont="1" applyFill="1" applyBorder="1" applyAlignment="1">
      <alignment horizontal="right" vertical="center" wrapText="1"/>
    </xf>
    <xf numFmtId="169" fontId="24" fillId="0" borderId="0" xfId="0" applyNumberFormat="1" applyFont="1" applyFill="1" applyBorder="1" applyAlignment="1"/>
    <xf numFmtId="0" fontId="22" fillId="0" borderId="0" xfId="0" applyFont="1" applyBorder="1" applyAlignment="1"/>
    <xf numFmtId="0" fontId="29" fillId="0" borderId="0" xfId="0" applyFont="1" applyBorder="1"/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horizontal="left"/>
    </xf>
    <xf numFmtId="182" fontId="22" fillId="0" borderId="0" xfId="37" applyNumberFormat="1" applyFont="1" applyBorder="1" applyAlignment="1"/>
    <xf numFmtId="182" fontId="22" fillId="0" borderId="0" xfId="37" applyNumberFormat="1" applyFont="1" applyBorder="1" applyAlignment="1">
      <alignment horizontal="center"/>
    </xf>
    <xf numFmtId="169" fontId="22" fillId="0" borderId="0" xfId="37" applyNumberFormat="1" applyFont="1" applyBorder="1" applyAlignment="1">
      <alignment horizontal="center"/>
    </xf>
    <xf numFmtId="169" fontId="21" fillId="0" borderId="0" xfId="37" applyNumberFormat="1" applyFont="1" applyBorder="1" applyAlignment="1">
      <alignment horizontal="center"/>
    </xf>
    <xf numFmtId="169" fontId="22" fillId="0" borderId="0" xfId="0" applyNumberFormat="1" applyFont="1" applyBorder="1" applyAlignment="1">
      <alignment horizontal="center"/>
    </xf>
    <xf numFmtId="169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2" fontId="22" fillId="0" borderId="0" xfId="58" applyNumberFormat="1" applyFont="1" applyFill="1" applyBorder="1"/>
    <xf numFmtId="0" fontId="39" fillId="0" borderId="0" xfId="0" applyFont="1" applyFill="1" applyAlignment="1"/>
    <xf numFmtId="170" fontId="24" fillId="0" borderId="0" xfId="60" applyNumberFormat="1" applyFont="1" applyFill="1" applyAlignment="1">
      <alignment horizontal="right"/>
    </xf>
    <xf numFmtId="2" fontId="21" fillId="0" borderId="0" xfId="60" applyNumberFormat="1" applyFont="1" applyFill="1"/>
    <xf numFmtId="166" fontId="21" fillId="0" borderId="0" xfId="0" applyNumberFormat="1" applyFont="1" applyFill="1" applyBorder="1" applyAlignment="1">
      <alignment horizontal="right"/>
    </xf>
    <xf numFmtId="169" fontId="21" fillId="0" borderId="15" xfId="47" applyNumberFormat="1" applyFont="1" applyFill="1" applyBorder="1" applyAlignment="1" applyProtection="1">
      <alignment vertical="top"/>
      <protection locked="0"/>
    </xf>
    <xf numFmtId="0" fontId="41" fillId="0" borderId="19" xfId="51" applyFont="1" applyFill="1" applyBorder="1" applyAlignment="1">
      <alignment vertical="center" wrapText="1"/>
    </xf>
    <xf numFmtId="0" fontId="41" fillId="0" borderId="14" xfId="0" applyFont="1" applyBorder="1" applyAlignment="1">
      <alignment horizontal="right" vertical="center"/>
    </xf>
    <xf numFmtId="0" fontId="39" fillId="0" borderId="0" xfId="58" applyFont="1" applyFill="1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169" fontId="22" fillId="0" borderId="0" xfId="57" applyNumberFormat="1" applyFont="1" applyFill="1" applyBorder="1" applyAlignment="1">
      <alignment horizontal="right" indent="2"/>
    </xf>
    <xf numFmtId="169" fontId="21" fillId="0" borderId="0" xfId="57" applyNumberFormat="1" applyFont="1" applyFill="1" applyBorder="1" applyAlignment="1">
      <alignment horizontal="right" indent="2"/>
    </xf>
    <xf numFmtId="49" fontId="22" fillId="0" borderId="0" xfId="57" applyNumberFormat="1" applyFont="1" applyFill="1" applyBorder="1" applyAlignment="1">
      <alignment horizontal="right" indent="2"/>
    </xf>
    <xf numFmtId="49" fontId="21" fillId="0" borderId="0" xfId="57" applyNumberFormat="1" applyFont="1" applyFill="1" applyBorder="1" applyAlignment="1">
      <alignment horizontal="right" indent="2"/>
    </xf>
    <xf numFmtId="0" fontId="41" fillId="0" borderId="14" xfId="51" applyFont="1" applyFill="1" applyBorder="1" applyAlignment="1">
      <alignment horizontal="center" wrapText="1"/>
    </xf>
    <xf numFmtId="0" fontId="29" fillId="0" borderId="0" xfId="0" applyFont="1" applyFill="1" applyBorder="1"/>
    <xf numFmtId="176" fontId="22" fillId="0" borderId="0" xfId="60" applyNumberFormat="1" applyFont="1" applyFill="1"/>
    <xf numFmtId="166" fontId="24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72" fontId="21" fillId="0" borderId="0" xfId="0" applyNumberFormat="1" applyFont="1" applyFill="1" applyBorder="1" applyAlignment="1">
      <alignment horizontal="right"/>
    </xf>
    <xf numFmtId="169" fontId="2" fillId="0" borderId="0" xfId="51" applyNumberFormat="1" applyFont="1" applyFill="1" applyBorder="1" applyAlignment="1">
      <alignment horizontal="right" wrapText="1"/>
    </xf>
    <xf numFmtId="170" fontId="2" fillId="0" borderId="0" xfId="58" applyNumberFormat="1" applyFont="1" applyFill="1" applyBorder="1" applyAlignment="1">
      <alignment horizontal="right" indent="1"/>
    </xf>
    <xf numFmtId="165" fontId="2" fillId="0" borderId="14" xfId="0" applyNumberFormat="1" applyFont="1" applyFill="1" applyBorder="1" applyAlignment="1">
      <alignment horizontal="right"/>
    </xf>
    <xf numFmtId="170" fontId="2" fillId="0" borderId="0" xfId="51" applyNumberFormat="1" applyFont="1" applyFill="1" applyBorder="1" applyAlignment="1">
      <alignment horizontal="right" wrapText="1"/>
    </xf>
    <xf numFmtId="169" fontId="22" fillId="0" borderId="0" xfId="51" applyNumberFormat="1" applyFont="1" applyFill="1" applyBorder="1" applyAlignment="1"/>
    <xf numFmtId="166" fontId="2" fillId="0" borderId="14" xfId="51" applyNumberFormat="1" applyFont="1" applyFill="1" applyBorder="1" applyAlignment="1">
      <alignment horizontal="right" wrapText="1"/>
    </xf>
    <xf numFmtId="170" fontId="2" fillId="0" borderId="0" xfId="39" applyNumberFormat="1" applyFont="1" applyFill="1" applyBorder="1" applyAlignment="1">
      <alignment horizontal="right" indent="1"/>
    </xf>
    <xf numFmtId="169" fontId="22" fillId="0" borderId="19" xfId="52" applyNumberFormat="1" applyFont="1" applyFill="1" applyBorder="1" applyAlignment="1"/>
    <xf numFmtId="169" fontId="22" fillId="0" borderId="14" xfId="39" quotePrefix="1" applyNumberFormat="1" applyFont="1" applyFill="1" applyBorder="1" applyAlignment="1">
      <alignment horizontal="right" vertical="top"/>
    </xf>
    <xf numFmtId="0" fontId="41" fillId="0" borderId="29" xfId="51" applyFont="1" applyFill="1" applyBorder="1" applyAlignment="1">
      <alignment horizontal="right" wrapText="1" indent="1"/>
    </xf>
    <xf numFmtId="0" fontId="41" fillId="0" borderId="29" xfId="51" applyFont="1" applyFill="1" applyBorder="1" applyAlignment="1">
      <alignment horizontal="left" indent="2"/>
    </xf>
    <xf numFmtId="0" fontId="29" fillId="0" borderId="0" xfId="0" applyFont="1" applyFill="1" applyBorder="1" applyAlignment="1">
      <alignment horizontal="right" vertical="center" indent="1"/>
    </xf>
    <xf numFmtId="0" fontId="41" fillId="0" borderId="29" xfId="51" applyFont="1" applyFill="1" applyBorder="1" applyAlignment="1">
      <alignment horizontal="right" vertical="center" indent="1"/>
    </xf>
    <xf numFmtId="0" fontId="41" fillId="0" borderId="29" xfId="51" applyFont="1" applyFill="1" applyBorder="1" applyAlignment="1"/>
    <xf numFmtId="0" fontId="39" fillId="0" borderId="29" xfId="51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right"/>
    </xf>
    <xf numFmtId="170" fontId="29" fillId="0" borderId="0" xfId="0" applyNumberFormat="1" applyFont="1" applyFill="1" applyBorder="1" applyAlignment="1">
      <alignment horizontal="right"/>
    </xf>
    <xf numFmtId="0" fontId="22" fillId="43" borderId="0" xfId="0" applyFont="1" applyFill="1" applyBorder="1" applyAlignment="1">
      <alignment horizontal="center"/>
    </xf>
    <xf numFmtId="169" fontId="24" fillId="43" borderId="0" xfId="0" applyNumberFormat="1" applyFont="1" applyFill="1" applyBorder="1" applyAlignment="1">
      <alignment horizontal="center"/>
    </xf>
    <xf numFmtId="0" fontId="22" fillId="43" borderId="0" xfId="0" applyFont="1" applyFill="1"/>
    <xf numFmtId="176" fontId="21" fillId="43" borderId="0" xfId="60" applyNumberFormat="1" applyFont="1" applyFill="1" applyBorder="1" applyAlignment="1">
      <alignment horizontal="right" indent="1"/>
    </xf>
    <xf numFmtId="170" fontId="2" fillId="0" borderId="0" xfId="60" applyNumberFormat="1" applyFont="1" applyFill="1" applyBorder="1" applyAlignment="1">
      <alignment horizontal="right"/>
    </xf>
    <xf numFmtId="0" fontId="21" fillId="43" borderId="0" xfId="60" applyFont="1" applyFill="1"/>
    <xf numFmtId="49" fontId="44" fillId="0" borderId="0" xfId="0" applyNumberFormat="1" applyFont="1" applyFill="1" applyBorder="1" applyAlignment="1">
      <alignment horizontal="left" wrapText="1" indent="4"/>
    </xf>
    <xf numFmtId="165" fontId="21" fillId="0" borderId="0" xfId="0" quotePrefix="1" applyNumberFormat="1" applyFont="1" applyFill="1" applyBorder="1" applyAlignment="1">
      <alignment horizontal="right"/>
    </xf>
    <xf numFmtId="169" fontId="2" fillId="0" borderId="0" xfId="55" applyNumberFormat="1" applyFont="1" applyFill="1" applyBorder="1" applyAlignment="1">
      <alignment horizontal="right" wrapText="1"/>
    </xf>
    <xf numFmtId="178" fontId="2" fillId="0" borderId="0" xfId="57" applyNumberFormat="1" applyFont="1" applyFill="1" applyBorder="1" applyAlignment="1"/>
    <xf numFmtId="178" fontId="2" fillId="0" borderId="0" xfId="57" applyNumberFormat="1" applyFont="1" applyFill="1" applyBorder="1" applyAlignment="1">
      <alignment horizontal="right"/>
    </xf>
    <xf numFmtId="170" fontId="21" fillId="0" borderId="15" xfId="60" applyNumberFormat="1" applyFont="1" applyFill="1" applyBorder="1" applyAlignment="1">
      <alignment horizontal="right"/>
    </xf>
    <xf numFmtId="0" fontId="40" fillId="0" borderId="0" xfId="51" applyFont="1" applyFill="1" applyBorder="1" applyAlignment="1">
      <alignment horizontal="left" indent="4"/>
    </xf>
    <xf numFmtId="169" fontId="21" fillId="0" borderId="0" xfId="57" applyNumberFormat="1" applyFont="1" applyFill="1" applyBorder="1" applyAlignment="1">
      <alignment horizontal="right" vertical="center" indent="1"/>
    </xf>
    <xf numFmtId="169" fontId="2" fillId="0" borderId="0" xfId="0" applyNumberFormat="1" applyFont="1" applyFill="1" applyBorder="1" applyAlignment="1">
      <alignment horizontal="right"/>
    </xf>
    <xf numFmtId="49" fontId="40" fillId="0" borderId="0" xfId="0" quotePrefix="1" applyNumberFormat="1" applyFont="1" applyFill="1" applyBorder="1" applyAlignment="1">
      <alignment horizontal="left" wrapText="1" indent="2"/>
    </xf>
    <xf numFmtId="0" fontId="2" fillId="0" borderId="0" xfId="0" applyFont="1" applyFill="1" applyBorder="1" applyAlignment="1"/>
    <xf numFmtId="169" fontId="22" fillId="0" borderId="19" xfId="54" applyNumberFormat="1" applyFont="1" applyFill="1" applyBorder="1" applyAlignment="1" applyProtection="1">
      <alignment horizontal="right"/>
      <protection locked="0"/>
    </xf>
    <xf numFmtId="16" fontId="41" fillId="0" borderId="18" xfId="45" quotePrefix="1" applyNumberFormat="1" applyFont="1" applyFill="1" applyBorder="1" applyAlignment="1">
      <alignment horizontal="right" vertical="center" wrapText="1"/>
    </xf>
    <xf numFmtId="170" fontId="2" fillId="0" borderId="15" xfId="39" applyNumberFormat="1" applyFont="1" applyFill="1" applyBorder="1" applyAlignment="1">
      <alignment horizontal="right" indent="1"/>
    </xf>
    <xf numFmtId="0" fontId="2" fillId="0" borderId="0" xfId="51" applyFont="1" applyFill="1" applyBorder="1" applyAlignment="1">
      <alignment horizontal="left" indent="2"/>
    </xf>
    <xf numFmtId="169" fontId="22" fillId="0" borderId="19" xfId="52" applyNumberFormat="1" applyFont="1" applyFill="1" applyBorder="1" applyAlignment="1" applyProtection="1">
      <alignment horizontal="right"/>
      <protection locked="0"/>
    </xf>
    <xf numFmtId="170" fontId="22" fillId="0" borderId="19" xfId="52" applyNumberFormat="1" applyFont="1" applyFill="1" applyBorder="1" applyAlignment="1" applyProtection="1">
      <alignment horizontal="right"/>
      <protection locked="0"/>
    </xf>
    <xf numFmtId="169" fontId="22" fillId="0" borderId="15" xfId="52" applyNumberFormat="1" applyFont="1" applyFill="1" applyBorder="1" applyAlignment="1" applyProtection="1">
      <alignment horizontal="right"/>
      <protection locked="0"/>
    </xf>
    <xf numFmtId="170" fontId="22" fillId="0" borderId="15" xfId="52" applyNumberFormat="1" applyFont="1" applyFill="1" applyBorder="1" applyAlignment="1" applyProtection="1">
      <alignment horizontal="right"/>
      <protection locked="0"/>
    </xf>
    <xf numFmtId="0" fontId="44" fillId="0" borderId="0" xfId="52" quotePrefix="1" applyFont="1" applyFill="1" applyBorder="1" applyAlignment="1">
      <alignment horizontal="left" indent="2"/>
    </xf>
    <xf numFmtId="178" fontId="22" fillId="0" borderId="15" xfId="51" applyNumberFormat="1" applyFont="1" applyFill="1" applyBorder="1" applyAlignment="1">
      <alignment horizontal="right" vertical="top" wrapText="1"/>
    </xf>
    <xf numFmtId="169" fontId="22" fillId="44" borderId="20" xfId="62" applyNumberFormat="1" applyFont="1" applyFill="1" applyBorder="1" applyAlignment="1" applyProtection="1">
      <alignment horizontal="right"/>
      <protection locked="0"/>
    </xf>
    <xf numFmtId="169" fontId="2" fillId="0" borderId="22" xfId="62" applyNumberFormat="1" applyFont="1" applyFill="1" applyBorder="1" applyAlignment="1" applyProtection="1">
      <alignment horizontal="right"/>
      <protection locked="0"/>
    </xf>
    <xf numFmtId="169" fontId="22" fillId="0" borderId="22" xfId="62" applyNumberFormat="1" applyFont="1" applyFill="1" applyBorder="1" applyAlignment="1" applyProtection="1">
      <alignment horizontal="right"/>
      <protection locked="0"/>
    </xf>
    <xf numFmtId="169" fontId="2" fillId="44" borderId="22" xfId="62" applyNumberFormat="1" applyFont="1" applyFill="1" applyBorder="1" applyAlignment="1" applyProtection="1">
      <alignment horizontal="right"/>
      <protection locked="0"/>
    </xf>
    <xf numFmtId="169" fontId="22" fillId="44" borderId="0" xfId="62" applyNumberFormat="1" applyFont="1" applyFill="1" applyBorder="1" applyAlignment="1" applyProtection="1">
      <alignment horizontal="right"/>
      <protection locked="0"/>
    </xf>
    <xf numFmtId="169" fontId="2" fillId="0" borderId="0" xfId="62" applyNumberFormat="1" applyFont="1" applyFill="1" applyBorder="1" applyAlignment="1" applyProtection="1">
      <alignment horizontal="right"/>
      <protection locked="0"/>
    </xf>
    <xf numFmtId="169" fontId="2" fillId="44" borderId="0" xfId="62" applyNumberFormat="1" applyFont="1" applyFill="1" applyBorder="1" applyAlignment="1" applyProtection="1">
      <alignment horizontal="right"/>
      <protection locked="0"/>
    </xf>
    <xf numFmtId="169" fontId="22" fillId="44" borderId="21" xfId="62" applyNumberFormat="1" applyFont="1" applyFill="1" applyBorder="1" applyAlignment="1" applyProtection="1">
      <alignment horizontal="right"/>
      <protection locked="0"/>
    </xf>
    <xf numFmtId="170" fontId="24" fillId="44" borderId="20" xfId="62" applyNumberFormat="1" applyFont="1" applyFill="1" applyBorder="1" applyAlignment="1" applyProtection="1">
      <alignment horizontal="right"/>
      <protection locked="0"/>
    </xf>
    <xf numFmtId="169" fontId="22" fillId="44" borderId="15" xfId="62" applyNumberFormat="1" applyFont="1" applyFill="1" applyBorder="1" applyAlignment="1" applyProtection="1">
      <alignment horizontal="right" vertical="center"/>
      <protection locked="0"/>
    </xf>
    <xf numFmtId="169" fontId="22" fillId="44" borderId="15" xfId="62" applyNumberFormat="1" applyFont="1" applyFill="1" applyBorder="1" applyAlignment="1" applyProtection="1">
      <alignment horizontal="right"/>
      <protection locked="0"/>
    </xf>
    <xf numFmtId="169" fontId="22" fillId="44" borderId="18" xfId="62" applyNumberFormat="1" applyFont="1" applyFill="1" applyBorder="1" applyAlignment="1" applyProtection="1">
      <alignment horizontal="right"/>
      <protection locked="0"/>
    </xf>
    <xf numFmtId="169" fontId="24" fillId="44" borderId="0" xfId="62" applyNumberFormat="1" applyFont="1" applyFill="1" applyBorder="1" applyAlignment="1" applyProtection="1">
      <alignment horizontal="right"/>
      <protection locked="0"/>
    </xf>
    <xf numFmtId="169" fontId="24" fillId="44" borderId="15" xfId="62" applyNumberFormat="1" applyFont="1" applyFill="1" applyBorder="1" applyAlignment="1" applyProtection="1">
      <alignment horizontal="right"/>
      <protection locked="0"/>
    </xf>
    <xf numFmtId="168" fontId="22" fillId="0" borderId="19" xfId="0" applyNumberFormat="1" applyFont="1" applyFill="1" applyBorder="1" applyAlignment="1">
      <alignment horizontal="right"/>
    </xf>
    <xf numFmtId="0" fontId="0" fillId="43" borderId="0" xfId="0" applyFill="1"/>
    <xf numFmtId="0" fontId="48" fillId="0" borderId="1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169" fontId="21" fillId="44" borderId="22" xfId="62" applyNumberFormat="1" applyFont="1" applyFill="1" applyBorder="1" applyAlignment="1" applyProtection="1">
      <alignment horizontal="right"/>
      <protection locked="0"/>
    </xf>
    <xf numFmtId="169" fontId="21" fillId="44" borderId="0" xfId="62" applyNumberFormat="1" applyFont="1" applyFill="1" applyBorder="1" applyAlignment="1" applyProtection="1">
      <alignment horizontal="right"/>
      <protection locked="0"/>
    </xf>
    <xf numFmtId="1" fontId="22" fillId="44" borderId="0" xfId="62" applyNumberFormat="1" applyFont="1" applyFill="1" applyBorder="1" applyAlignment="1" applyProtection="1">
      <alignment vertical="center"/>
      <protection locked="0"/>
    </xf>
    <xf numFmtId="0" fontId="41" fillId="43" borderId="0" xfId="0" applyFont="1" applyFill="1" applyAlignment="1">
      <alignment vertical="center"/>
    </xf>
    <xf numFmtId="0" fontId="29" fillId="43" borderId="15" xfId="0" applyFont="1" applyFill="1" applyBorder="1" applyAlignment="1">
      <alignment horizontal="left"/>
    </xf>
    <xf numFmtId="0" fontId="40" fillId="43" borderId="15" xfId="0" applyFont="1" applyFill="1" applyBorder="1"/>
    <xf numFmtId="0" fontId="21" fillId="43" borderId="0" xfId="52" applyFont="1" applyFill="1" applyBorder="1"/>
    <xf numFmtId="0" fontId="21" fillId="43" borderId="0" xfId="52" applyFont="1" applyFill="1" applyBorder="1" applyAlignment="1">
      <alignment horizontal="right"/>
    </xf>
    <xf numFmtId="0" fontId="41" fillId="43" borderId="0" xfId="51" applyFont="1" applyFill="1" applyBorder="1" applyAlignment="1">
      <alignment horizontal="center" vertical="center" wrapText="1"/>
    </xf>
    <xf numFmtId="0" fontId="41" fillId="43" borderId="0" xfId="51" applyFont="1" applyFill="1" applyBorder="1" applyAlignment="1"/>
    <xf numFmtId="0" fontId="41" fillId="43" borderId="14" xfId="51" applyFont="1" applyFill="1" applyBorder="1" applyAlignment="1">
      <alignment horizontal="center" wrapText="1"/>
    </xf>
    <xf numFmtId="0" fontId="41" fillId="43" borderId="14" xfId="51" applyFont="1" applyFill="1" applyBorder="1" applyAlignment="1">
      <alignment wrapText="1"/>
    </xf>
    <xf numFmtId="0" fontId="0" fillId="43" borderId="0" xfId="0" applyFill="1" applyAlignment="1"/>
    <xf numFmtId="0" fontId="40" fillId="43" borderId="15" xfId="0" applyFont="1" applyFill="1" applyBorder="1" applyAlignment="1"/>
    <xf numFmtId="0" fontId="41" fillId="43" borderId="0" xfId="58" applyFont="1" applyFill="1" applyBorder="1" applyAlignment="1"/>
    <xf numFmtId="0" fontId="40" fillId="0" borderId="0" xfId="48" applyFont="1" applyFill="1" applyBorder="1" applyAlignment="1">
      <alignment horizontal="center" wrapText="1"/>
    </xf>
    <xf numFmtId="0" fontId="37" fillId="0" borderId="0" xfId="56" applyFont="1" applyFill="1" applyBorder="1" applyAlignment="1">
      <alignment horizontal="left" wrapText="1" indent="1"/>
    </xf>
    <xf numFmtId="168" fontId="40" fillId="0" borderId="0" xfId="55" applyNumberFormat="1" applyFont="1" applyFill="1" applyBorder="1" applyAlignment="1">
      <alignment horizontal="center" wrapText="1"/>
    </xf>
    <xf numFmtId="168" fontId="37" fillId="0" borderId="0" xfId="53" applyNumberFormat="1" applyFont="1" applyFill="1" applyBorder="1" applyAlignment="1">
      <alignment horizontal="right" wrapText="1"/>
    </xf>
    <xf numFmtId="168" fontId="38" fillId="0" borderId="0" xfId="55" applyNumberFormat="1" applyFont="1" applyFill="1" applyBorder="1" applyAlignment="1">
      <alignment horizontal="center" wrapText="1"/>
    </xf>
    <xf numFmtId="168" fontId="37" fillId="0" borderId="0" xfId="55" applyNumberFormat="1" applyFont="1" applyFill="1" applyBorder="1" applyAlignment="1">
      <alignment horizontal="center" wrapText="1"/>
    </xf>
    <xf numFmtId="168" fontId="37" fillId="0" borderId="24" xfId="55" applyNumberFormat="1" applyFont="1" applyFill="1" applyBorder="1" applyAlignment="1">
      <alignment horizontal="center" wrapText="1"/>
    </xf>
    <xf numFmtId="0" fontId="38" fillId="0" borderId="0" xfId="56" applyFont="1" applyFill="1" applyBorder="1" applyAlignment="1">
      <alignment wrapText="1"/>
    </xf>
    <xf numFmtId="0" fontId="38" fillId="0" borderId="0" xfId="56" applyFont="1" applyFill="1" applyBorder="1" applyAlignment="1">
      <alignment horizontal="right" wrapText="1"/>
    </xf>
    <xf numFmtId="168" fontId="38" fillId="0" borderId="18" xfId="55" applyNumberFormat="1" applyFont="1" applyFill="1" applyBorder="1" applyAlignment="1">
      <alignment horizontal="center" wrapText="1"/>
    </xf>
    <xf numFmtId="168" fontId="38" fillId="0" borderId="15" xfId="55" applyNumberFormat="1" applyFont="1" applyFill="1" applyBorder="1" applyAlignment="1">
      <alignment horizontal="center" wrapText="1"/>
    </xf>
    <xf numFmtId="169" fontId="38" fillId="0" borderId="0" xfId="55" applyNumberFormat="1" applyFont="1" applyFill="1" applyBorder="1" applyAlignment="1">
      <alignment horizontal="right" vertical="center" wrapText="1"/>
    </xf>
    <xf numFmtId="0" fontId="37" fillId="0" borderId="0" xfId="46" applyFont="1" applyFill="1" applyBorder="1" applyAlignment="1">
      <alignment vertical="center" wrapText="1"/>
    </xf>
    <xf numFmtId="169" fontId="38" fillId="0" borderId="0" xfId="55" applyNumberFormat="1" applyFont="1" applyFill="1" applyBorder="1" applyAlignment="1">
      <alignment horizontal="right" wrapText="1"/>
    </xf>
    <xf numFmtId="168" fontId="38" fillId="0" borderId="0" xfId="46" applyNumberFormat="1" applyFont="1" applyFill="1" applyBorder="1" applyAlignment="1">
      <alignment horizontal="center" wrapText="1"/>
    </xf>
    <xf numFmtId="169" fontId="37" fillId="0" borderId="0" xfId="48" applyNumberFormat="1" applyFont="1" applyFill="1" applyBorder="1" applyAlignment="1">
      <alignment horizontal="right" wrapText="1"/>
    </xf>
    <xf numFmtId="168" fontId="37" fillId="0" borderId="0" xfId="46" applyNumberFormat="1" applyFont="1" applyFill="1" applyBorder="1" applyAlignment="1">
      <alignment horizontal="center" wrapText="1"/>
    </xf>
    <xf numFmtId="0" fontId="40" fillId="0" borderId="14" xfId="48" quotePrefix="1" applyFont="1" applyFill="1" applyBorder="1" applyAlignment="1">
      <alignment horizontal="left" wrapText="1" indent="2"/>
    </xf>
    <xf numFmtId="0" fontId="40" fillId="0" borderId="14" xfId="48" applyFont="1" applyFill="1" applyBorder="1" applyAlignment="1">
      <alignment wrapText="1"/>
    </xf>
    <xf numFmtId="0" fontId="40" fillId="0" borderId="14" xfId="48" applyFont="1" applyFill="1" applyBorder="1" applyAlignment="1">
      <alignment horizontal="right" wrapText="1"/>
    </xf>
    <xf numFmtId="169" fontId="40" fillId="0" borderId="14" xfId="48" applyNumberFormat="1" applyFont="1" applyFill="1" applyBorder="1" applyAlignment="1">
      <alignment horizontal="center" wrapText="1"/>
    </xf>
    <xf numFmtId="0" fontId="40" fillId="0" borderId="0" xfId="48" applyFont="1" applyFill="1" applyBorder="1" applyAlignment="1">
      <alignment horizontal="right" wrapText="1"/>
    </xf>
    <xf numFmtId="0" fontId="41" fillId="0" borderId="29" xfId="51" applyFont="1" applyFill="1" applyBorder="1" applyAlignment="1">
      <alignment horizontal="right" wrapText="1" indent="1"/>
    </xf>
    <xf numFmtId="0" fontId="2" fillId="0" borderId="15" xfId="51" applyFont="1" applyFill="1" applyBorder="1" applyAlignment="1">
      <alignment horizontal="right"/>
    </xf>
    <xf numFmtId="0" fontId="2" fillId="0" borderId="0" xfId="51" applyFont="1" applyFill="1" applyBorder="1" applyAlignment="1">
      <alignment horizontal="right"/>
    </xf>
    <xf numFmtId="0" fontId="25" fillId="0" borderId="0" xfId="51" applyFont="1" applyFill="1" applyBorder="1" applyAlignment="1">
      <alignment horizontal="right"/>
    </xf>
    <xf numFmtId="0" fontId="2" fillId="0" borderId="0" xfId="51" applyFont="1" applyFill="1" applyBorder="1" applyAlignment="1"/>
    <xf numFmtId="176" fontId="2" fillId="0" borderId="0" xfId="39" applyNumberFormat="1" applyFont="1" applyFill="1" applyBorder="1" applyAlignment="1">
      <alignment horizontal="right" indent="1"/>
    </xf>
    <xf numFmtId="0" fontId="2" fillId="0" borderId="0" xfId="51" quotePrefix="1" applyFont="1" applyFill="1" applyBorder="1" applyAlignment="1">
      <alignment horizontal="left" indent="2"/>
    </xf>
    <xf numFmtId="176" fontId="2" fillId="0" borderId="15" xfId="39" applyNumberFormat="1" applyFont="1" applyFill="1" applyBorder="1" applyAlignment="1">
      <alignment horizontal="right" indent="1"/>
    </xf>
    <xf numFmtId="169" fontId="2" fillId="0" borderId="15" xfId="47" applyNumberFormat="1" applyFont="1" applyFill="1" applyBorder="1" applyProtection="1">
      <protection locked="0"/>
    </xf>
    <xf numFmtId="169" fontId="22" fillId="43" borderId="0" xfId="47" applyNumberFormat="1" applyFont="1" applyFill="1" applyBorder="1" applyProtection="1">
      <protection locked="0"/>
    </xf>
    <xf numFmtId="169" fontId="22" fillId="43" borderId="0" xfId="54" applyNumberFormat="1" applyFont="1" applyFill="1" applyBorder="1" applyAlignment="1" applyProtection="1">
      <alignment horizontal="right"/>
      <protection locked="0"/>
    </xf>
    <xf numFmtId="169" fontId="22" fillId="43" borderId="17" xfId="54" applyNumberFormat="1" applyFont="1" applyFill="1" applyBorder="1" applyAlignment="1" applyProtection="1">
      <alignment horizontal="right"/>
      <protection locked="0"/>
    </xf>
    <xf numFmtId="169" fontId="40" fillId="43" borderId="0" xfId="54" applyNumberFormat="1" applyFont="1" applyFill="1" applyBorder="1" applyAlignment="1" applyProtection="1">
      <alignment horizontal="left" wrapText="1" indent="2"/>
      <protection locked="0"/>
    </xf>
    <xf numFmtId="169" fontId="2" fillId="0" borderId="0" xfId="52" applyNumberFormat="1" applyFont="1" applyFill="1" applyBorder="1" applyAlignment="1" applyProtection="1">
      <alignment horizontal="right"/>
      <protection locked="0"/>
    </xf>
    <xf numFmtId="169" fontId="2" fillId="0" borderId="15" xfId="52" applyNumberFormat="1" applyFont="1" applyFill="1" applyBorder="1" applyAlignment="1" applyProtection="1">
      <alignment horizontal="right"/>
      <protection locked="0"/>
    </xf>
    <xf numFmtId="169" fontId="2" fillId="0" borderId="14" xfId="52" applyNumberFormat="1" applyFont="1" applyFill="1" applyBorder="1" applyAlignment="1"/>
    <xf numFmtId="169" fontId="2" fillId="0" borderId="14" xfId="52" applyNumberFormat="1" applyFont="1" applyFill="1" applyBorder="1" applyAlignment="1" applyProtection="1">
      <alignment horizontal="right"/>
      <protection locked="0"/>
    </xf>
    <xf numFmtId="169" fontId="2" fillId="43" borderId="0" xfId="62" applyNumberFormat="1" applyFont="1" applyFill="1" applyBorder="1" applyAlignment="1" applyProtection="1">
      <alignment horizontal="right"/>
      <protection locked="0"/>
    </xf>
    <xf numFmtId="169" fontId="22" fillId="43" borderId="15" xfId="62" applyNumberFormat="1" applyFont="1" applyFill="1" applyBorder="1" applyAlignment="1" applyProtection="1">
      <alignment horizontal="right"/>
      <protection locked="0"/>
    </xf>
    <xf numFmtId="169" fontId="22" fillId="43" borderId="18" xfId="62" applyNumberFormat="1" applyFont="1" applyFill="1" applyBorder="1" applyAlignment="1" applyProtection="1">
      <alignment horizontal="right"/>
      <protection locked="0"/>
    </xf>
    <xf numFmtId="169" fontId="24" fillId="43" borderId="0" xfId="62" applyNumberFormat="1" applyFont="1" applyFill="1" applyBorder="1" applyAlignment="1" applyProtection="1">
      <alignment horizontal="right"/>
      <protection locked="0"/>
    </xf>
    <xf numFmtId="169" fontId="24" fillId="43" borderId="15" xfId="62" applyNumberFormat="1" applyFont="1" applyFill="1" applyBorder="1" applyAlignment="1" applyProtection="1">
      <alignment horizontal="right"/>
      <protection locked="0"/>
    </xf>
    <xf numFmtId="176" fontId="22" fillId="0" borderId="14" xfId="39" quotePrefix="1" applyNumberFormat="1" applyFont="1" applyFill="1" applyBorder="1" applyAlignment="1"/>
    <xf numFmtId="176" fontId="22" fillId="0" borderId="14" xfId="39" quotePrefix="1" applyNumberFormat="1" applyFont="1" applyFill="1" applyBorder="1" applyAlignment="1">
      <alignment horizontal="right" indent="1"/>
    </xf>
    <xf numFmtId="49" fontId="44" fillId="0" borderId="0" xfId="0" applyNumberFormat="1" applyFont="1" applyFill="1" applyBorder="1" applyAlignment="1">
      <alignment horizontal="left" wrapText="1" indent="5"/>
    </xf>
    <xf numFmtId="178" fontId="2" fillId="0" borderId="0" xfId="51" applyNumberFormat="1" applyFont="1" applyFill="1" applyBorder="1" applyAlignment="1">
      <alignment horizontal="right" vertical="top" wrapText="1"/>
    </xf>
    <xf numFmtId="169" fontId="24" fillId="43" borderId="0" xfId="58" applyNumberFormat="1" applyFont="1" applyFill="1" applyBorder="1" applyAlignment="1">
      <alignment horizontal="right"/>
    </xf>
    <xf numFmtId="168" fontId="22" fillId="43" borderId="0" xfId="0" applyNumberFormat="1" applyFont="1" applyFill="1" applyBorder="1" applyAlignment="1">
      <alignment horizontal="right"/>
    </xf>
    <xf numFmtId="169" fontId="22" fillId="43" borderId="0" xfId="45" applyNumberFormat="1" applyFont="1" applyFill="1" applyBorder="1" applyAlignment="1">
      <alignment horizontal="right" vertical="center"/>
    </xf>
    <xf numFmtId="169" fontId="22" fillId="0" borderId="18" xfId="62" applyNumberFormat="1" applyFont="1" applyFill="1" applyBorder="1" applyAlignment="1" applyProtection="1">
      <alignment horizontal="right"/>
      <protection locked="0"/>
    </xf>
    <xf numFmtId="169" fontId="24" fillId="0" borderId="15" xfId="62" applyNumberFormat="1" applyFont="1" applyFill="1" applyBorder="1" applyAlignment="1" applyProtection="1">
      <alignment horizontal="right"/>
      <protection locked="0"/>
    </xf>
    <xf numFmtId="0" fontId="40" fillId="0" borderId="15" xfId="48" applyFont="1" applyFill="1" applyBorder="1" applyAlignment="1">
      <alignment horizontal="center" wrapText="1"/>
    </xf>
    <xf numFmtId="169" fontId="22" fillId="0" borderId="0" xfId="60" applyNumberFormat="1" applyFont="1" applyFill="1" applyBorder="1" applyAlignment="1">
      <alignment vertical="top"/>
    </xf>
    <xf numFmtId="176" fontId="22" fillId="0" borderId="14" xfId="39" quotePrefix="1" applyNumberFormat="1" applyFont="1" applyFill="1" applyBorder="1" applyAlignment="1">
      <alignment horizontal="right"/>
    </xf>
    <xf numFmtId="169" fontId="2" fillId="44" borderId="15" xfId="62" applyNumberFormat="1" applyFont="1" applyFill="1" applyBorder="1" applyAlignment="1" applyProtection="1">
      <alignment horizontal="right"/>
      <protection locked="0"/>
    </xf>
    <xf numFmtId="171" fontId="21" fillId="0" borderId="0" xfId="0" applyNumberFormat="1" applyFont="1" applyFill="1" applyBorder="1" applyAlignment="1"/>
    <xf numFmtId="169" fontId="44" fillId="0" borderId="0" xfId="58" quotePrefix="1" applyNumberFormat="1" applyFont="1" applyFill="1" applyBorder="1" applyAlignment="1">
      <alignment horizontal="left" wrapText="1" indent="4"/>
    </xf>
    <xf numFmtId="169" fontId="44" fillId="0" borderId="0" xfId="58" quotePrefix="1" applyNumberFormat="1" applyFont="1" applyFill="1" applyBorder="1" applyAlignment="1">
      <alignment horizontal="left" wrapText="1" indent="5"/>
    </xf>
    <xf numFmtId="169" fontId="44" fillId="0" borderId="0" xfId="58" quotePrefix="1" applyNumberFormat="1" applyFont="1" applyFill="1" applyBorder="1" applyAlignment="1">
      <alignment horizontal="left" wrapText="1" indent="3"/>
    </xf>
    <xf numFmtId="0" fontId="2" fillId="0" borderId="0" xfId="0" applyFont="1"/>
    <xf numFmtId="169" fontId="40" fillId="43" borderId="0" xfId="0" applyNumberFormat="1" applyFont="1" applyFill="1"/>
    <xf numFmtId="169" fontId="40" fillId="43" borderId="15" xfId="0" applyNumberFormat="1" applyFont="1" applyFill="1" applyBorder="1"/>
    <xf numFmtId="0" fontId="22" fillId="0" borderId="0" xfId="50" applyFont="1" applyFill="1"/>
    <xf numFmtId="0" fontId="41" fillId="0" borderId="0" xfId="50" applyFont="1" applyFill="1" applyAlignment="1">
      <alignment horizontal="left" indent="1"/>
    </xf>
    <xf numFmtId="0" fontId="40" fillId="0" borderId="0" xfId="50" applyFont="1" applyFill="1" applyAlignment="1">
      <alignment horizontal="right" indent="1"/>
    </xf>
    <xf numFmtId="0" fontId="2" fillId="0" borderId="0" xfId="50" applyFont="1" applyFill="1" applyAlignment="1">
      <alignment horizontal="right"/>
    </xf>
    <xf numFmtId="0" fontId="2" fillId="0" borderId="15" xfId="50" applyFont="1" applyFill="1" applyBorder="1"/>
    <xf numFmtId="0" fontId="40" fillId="0" borderId="15" xfId="50" applyFont="1" applyFill="1" applyBorder="1" applyAlignment="1">
      <alignment horizontal="left" indent="1"/>
    </xf>
    <xf numFmtId="0" fontId="41" fillId="0" borderId="0" xfId="51" applyFont="1" applyFill="1" applyBorder="1" applyAlignment="1">
      <alignment horizontal="left" indent="1"/>
    </xf>
    <xf numFmtId="0" fontId="41" fillId="0" borderId="29" xfId="51" applyFont="1" applyFill="1" applyBorder="1" applyAlignment="1">
      <alignment horizontal="right" indent="1"/>
    </xf>
    <xf numFmtId="0" fontId="41" fillId="0" borderId="0" xfId="58" applyFont="1" applyFill="1" applyBorder="1" applyAlignment="1">
      <alignment horizontal="left" indent="3"/>
    </xf>
    <xf numFmtId="0" fontId="41" fillId="0" borderId="0" xfId="58" applyFont="1" applyFill="1" applyBorder="1" applyAlignment="1">
      <alignment horizontal="right" indent="1"/>
    </xf>
    <xf numFmtId="0" fontId="41" fillId="0" borderId="0" xfId="50" applyFont="1" applyFill="1" applyAlignment="1">
      <alignment horizontal="left" indent="3"/>
    </xf>
    <xf numFmtId="0" fontId="39" fillId="0" borderId="0" xfId="50" applyFont="1" applyFill="1" applyAlignment="1">
      <alignment horizontal="right" indent="1"/>
    </xf>
    <xf numFmtId="3" fontId="22" fillId="0" borderId="0" xfId="50" applyNumberFormat="1" applyFont="1" applyFill="1" applyAlignment="1">
      <alignment horizontal="right"/>
    </xf>
    <xf numFmtId="0" fontId="2" fillId="0" borderId="0" xfId="50" applyFont="1" applyFill="1"/>
    <xf numFmtId="0" fontId="40" fillId="0" borderId="0" xfId="50" applyFont="1" applyFill="1" applyAlignment="1">
      <alignment horizontal="left" indent="3"/>
    </xf>
    <xf numFmtId="169" fontId="2" fillId="0" borderId="0" xfId="50" applyNumberFormat="1" applyFont="1" applyFill="1" applyAlignment="1">
      <alignment horizontal="right"/>
    </xf>
    <xf numFmtId="169" fontId="22" fillId="0" borderId="17" xfId="50" applyNumberFormat="1" applyFont="1" applyFill="1" applyBorder="1" applyAlignment="1">
      <alignment horizontal="right"/>
    </xf>
    <xf numFmtId="178" fontId="25" fillId="0" borderId="0" xfId="57" applyNumberFormat="1" applyFont="1" applyFill="1" applyBorder="1" applyAlignment="1"/>
    <xf numFmtId="0" fontId="40" fillId="0" borderId="0" xfId="50" applyFont="1" applyFill="1" applyAlignment="1">
      <alignment horizontal="left" indent="1"/>
    </xf>
    <xf numFmtId="0" fontId="2" fillId="0" borderId="0" xfId="50" applyFont="1" applyFill="1" applyAlignment="1">
      <alignment horizontal="center"/>
    </xf>
    <xf numFmtId="169" fontId="22" fillId="0" borderId="0" xfId="50" applyNumberFormat="1" applyFont="1" applyFill="1" applyBorder="1" applyAlignment="1">
      <alignment horizontal="right"/>
    </xf>
    <xf numFmtId="0" fontId="40" fillId="43" borderId="0" xfId="61" applyFont="1" applyFill="1" applyBorder="1" applyAlignment="1">
      <alignment horizontal="left" indent="2"/>
    </xf>
    <xf numFmtId="167" fontId="40" fillId="43" borderId="0" xfId="58" applyNumberFormat="1" applyFont="1" applyFill="1" applyBorder="1" applyAlignment="1">
      <alignment horizontal="left" indent="2"/>
    </xf>
    <xf numFmtId="167" fontId="40" fillId="43" borderId="15" xfId="58" applyNumberFormat="1" applyFont="1" applyFill="1" applyBorder="1" applyAlignment="1">
      <alignment horizontal="left" indent="2"/>
    </xf>
    <xf numFmtId="0" fontId="41" fillId="43" borderId="0" xfId="58" applyFont="1" applyFill="1" applyBorder="1" applyAlignment="1">
      <alignment horizontal="left" indent="4"/>
    </xf>
    <xf numFmtId="0" fontId="2" fillId="0" borderId="0" xfId="0" applyFont="1" applyFill="1" applyBorder="1"/>
    <xf numFmtId="176" fontId="2" fillId="0" borderId="0" xfId="60" applyNumberFormat="1" applyFont="1" applyFill="1" applyBorder="1" applyAlignment="1">
      <alignment horizontal="right" indent="1"/>
    </xf>
    <xf numFmtId="169" fontId="2" fillId="0" borderId="15" xfId="54" applyNumberFormat="1" applyFont="1" applyFill="1" applyBorder="1" applyAlignment="1" applyProtection="1">
      <alignment horizontal="right"/>
      <protection locked="0"/>
    </xf>
    <xf numFmtId="0" fontId="26" fillId="0" borderId="17" xfId="0" applyFont="1" applyFill="1" applyBorder="1" applyAlignment="1">
      <alignment horizontal="left"/>
    </xf>
    <xf numFmtId="169" fontId="81" fillId="0" borderId="0" xfId="62" applyNumberFormat="1" applyFont="1" applyFill="1" applyBorder="1" applyAlignment="1" applyProtection="1">
      <alignment horizontal="right"/>
      <protection locked="0"/>
    </xf>
    <xf numFmtId="168" fontId="22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43" borderId="0" xfId="0" applyNumberFormat="1" applyFont="1" applyFill="1" applyBorder="1" applyAlignment="1">
      <alignment horizontal="right"/>
    </xf>
    <xf numFmtId="1" fontId="21" fillId="0" borderId="15" xfId="62" applyNumberFormat="1" applyFont="1" applyFill="1" applyBorder="1" applyProtection="1">
      <protection locked="0"/>
    </xf>
    <xf numFmtId="1" fontId="40" fillId="0" borderId="20" xfId="62" applyNumberFormat="1" applyFont="1" applyFill="1" applyBorder="1" applyProtection="1">
      <protection locked="0"/>
    </xf>
    <xf numFmtId="1" fontId="39" fillId="0" borderId="0" xfId="62" applyNumberFormat="1" applyFont="1" applyFill="1" applyBorder="1" applyAlignment="1" applyProtection="1">
      <alignment horizontal="right"/>
      <protection locked="0"/>
    </xf>
    <xf numFmtId="0" fontId="40" fillId="0" borderId="0" xfId="45" applyFont="1" applyFill="1" applyBorder="1" applyAlignment="1">
      <alignment horizontal="left" wrapText="1" indent="1"/>
    </xf>
    <xf numFmtId="0" fontId="44" fillId="0" borderId="0" xfId="51" applyFont="1" applyFill="1" applyBorder="1" applyAlignment="1">
      <alignment horizontal="left" wrapText="1" indent="2"/>
    </xf>
    <xf numFmtId="166" fontId="24" fillId="43" borderId="14" xfId="0" applyNumberFormat="1" applyFont="1" applyFill="1" applyBorder="1" applyAlignment="1">
      <alignment horizontal="right"/>
    </xf>
    <xf numFmtId="169" fontId="24" fillId="0" borderId="0" xfId="58" applyNumberFormat="1" applyFont="1" applyFill="1" applyBorder="1" applyAlignment="1">
      <alignment horizontal="right"/>
    </xf>
    <xf numFmtId="178" fontId="2" fillId="0" borderId="0" xfId="51" applyNumberFormat="1" applyFont="1" applyFill="1" applyBorder="1" applyAlignment="1">
      <alignment horizontal="right" vertical="center" wrapText="1"/>
    </xf>
    <xf numFmtId="168" fontId="22" fillId="0" borderId="14" xfId="0" applyNumberFormat="1" applyFont="1" applyFill="1" applyBorder="1" applyAlignment="1">
      <alignment horizontal="right" vertical="center"/>
    </xf>
    <xf numFmtId="1" fontId="41" fillId="0" borderId="0" xfId="62" quotePrefix="1" applyNumberFormat="1" applyFont="1" applyFill="1" applyBorder="1" applyAlignment="1" applyProtection="1">
      <protection locked="0"/>
    </xf>
    <xf numFmtId="49" fontId="44" fillId="0" borderId="0" xfId="57" applyNumberFormat="1" applyFont="1" applyFill="1" applyBorder="1" applyAlignment="1">
      <alignment horizontal="left" wrapText="1" indent="2"/>
    </xf>
    <xf numFmtId="170" fontId="2" fillId="0" borderId="0" xfId="52" applyNumberFormat="1" applyFont="1" applyFill="1" applyBorder="1" applyAlignment="1" applyProtection="1">
      <alignment horizontal="right"/>
      <protection locked="0"/>
    </xf>
    <xf numFmtId="1" fontId="32" fillId="0" borderId="0" xfId="62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25" fillId="0" borderId="0" xfId="0" applyFont="1" applyBorder="1"/>
    <xf numFmtId="169" fontId="2" fillId="0" borderId="0" xfId="37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182" fontId="2" fillId="0" borderId="0" xfId="37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182" fontId="2" fillId="0" borderId="0" xfId="3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9" fontId="2" fillId="43" borderId="0" xfId="37" applyNumberFormat="1" applyFont="1" applyFill="1" applyBorder="1" applyAlignment="1">
      <alignment horizontal="center"/>
    </xf>
    <xf numFmtId="169" fontId="2" fillId="43" borderId="0" xfId="0" applyNumberFormat="1" applyFont="1" applyFill="1" applyBorder="1" applyAlignment="1">
      <alignment horizontal="center"/>
    </xf>
    <xf numFmtId="182" fontId="2" fillId="43" borderId="0" xfId="37" applyNumberFormat="1" applyFont="1" applyFill="1" applyBorder="1" applyAlignment="1">
      <alignment horizontal="center"/>
    </xf>
    <xf numFmtId="0" fontId="2" fillId="43" borderId="0" xfId="0" applyFont="1" applyFill="1" applyBorder="1" applyAlignment="1">
      <alignment horizontal="center"/>
    </xf>
    <xf numFmtId="0" fontId="2" fillId="43" borderId="0" xfId="0" applyFont="1" applyFill="1" applyAlignment="1">
      <alignment horizontal="center"/>
    </xf>
    <xf numFmtId="169" fontId="2" fillId="0" borderId="0" xfId="0" applyNumberFormat="1" applyFont="1"/>
    <xf numFmtId="0" fontId="2" fillId="0" borderId="26" xfId="0" applyFont="1" applyBorder="1" applyAlignment="1">
      <alignment horizontal="center"/>
    </xf>
    <xf numFmtId="170" fontId="2" fillId="0" borderId="14" xfId="52" applyNumberFormat="1" applyFont="1" applyFill="1" applyBorder="1" applyAlignment="1" applyProtection="1">
      <alignment horizontal="right"/>
      <protection locked="0"/>
    </xf>
    <xf numFmtId="169" fontId="26" fillId="0" borderId="0" xfId="0" applyNumberFormat="1" applyFont="1" applyFill="1" applyAlignment="1">
      <alignment horizontal="center"/>
    </xf>
    <xf numFmtId="183" fontId="27" fillId="0" borderId="18" xfId="37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>
      <alignment horizontal="center"/>
    </xf>
    <xf numFmtId="1" fontId="26" fillId="0" borderId="0" xfId="0" quotePrefix="1" applyNumberFormat="1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40" fillId="0" borderId="0" xfId="56" applyFont="1" applyFill="1" applyBorder="1" applyAlignment="1">
      <alignment horizontal="left" vertical="center" wrapText="1"/>
    </xf>
    <xf numFmtId="0" fontId="41" fillId="0" borderId="0" xfId="51" applyFont="1" applyFill="1" applyBorder="1" applyAlignment="1">
      <alignment horizontal="right" wrapText="1" indent="1"/>
    </xf>
    <xf numFmtId="0" fontId="39" fillId="0" borderId="15" xfId="55" applyFont="1" applyFill="1" applyBorder="1" applyAlignment="1">
      <alignment horizontal="left" wrapText="1"/>
    </xf>
    <xf numFmtId="0" fontId="40" fillId="0" borderId="15" xfId="48" applyFont="1" applyFill="1" applyBorder="1" applyAlignment="1">
      <alignment wrapText="1"/>
    </xf>
    <xf numFmtId="0" fontId="40" fillId="0" borderId="15" xfId="55" applyFont="1" applyFill="1" applyBorder="1" applyAlignment="1">
      <alignment horizontal="right" wrapText="1"/>
    </xf>
    <xf numFmtId="170" fontId="24" fillId="0" borderId="0" xfId="39" applyNumberFormat="1" applyFont="1" applyFill="1" applyBorder="1" applyAlignment="1">
      <alignment horizontal="right" indent="1"/>
    </xf>
    <xf numFmtId="169" fontId="2" fillId="0" borderId="0" xfId="39" applyNumberFormat="1" applyFont="1" applyFill="1" applyBorder="1" applyAlignment="1"/>
    <xf numFmtId="169" fontId="40" fillId="0" borderId="0" xfId="54" applyNumberFormat="1" applyFont="1" applyFill="1" applyBorder="1" applyAlignment="1" applyProtection="1">
      <alignment horizontal="left" vertical="center" wrapText="1" indent="2"/>
      <protection locked="0"/>
    </xf>
    <xf numFmtId="169" fontId="2" fillId="0" borderId="0" xfId="47" applyNumberFormat="1" applyFont="1" applyFill="1" applyBorder="1" applyProtection="1">
      <protection locked="0"/>
    </xf>
    <xf numFmtId="169" fontId="2" fillId="0" borderId="0" xfId="54" applyNumberFormat="1" applyFont="1" applyFill="1" applyBorder="1" applyAlignment="1" applyProtection="1">
      <alignment horizontal="right"/>
      <protection locked="0"/>
    </xf>
    <xf numFmtId="2" fontId="21" fillId="0" borderId="0" xfId="60" applyNumberFormat="1" applyFont="1" applyFill="1" applyBorder="1"/>
    <xf numFmtId="169" fontId="2" fillId="0" borderId="0" xfId="52" applyNumberFormat="1" applyFont="1" applyFill="1" applyBorder="1" applyAlignment="1"/>
    <xf numFmtId="1" fontId="2" fillId="0" borderId="0" xfId="62" applyNumberFormat="1" applyFont="1" applyFill="1" applyBorder="1" applyProtection="1">
      <protection locked="0"/>
    </xf>
    <xf numFmtId="178" fontId="2" fillId="0" borderId="15" xfId="57" applyNumberFormat="1" applyFont="1" applyFill="1" applyBorder="1"/>
    <xf numFmtId="178" fontId="21" fillId="43" borderId="0" xfId="57" applyNumberFormat="1" applyFont="1" applyFill="1" applyBorder="1" applyAlignment="1">
      <alignment horizontal="right"/>
    </xf>
    <xf numFmtId="166" fontId="2" fillId="0" borderId="0" xfId="51" applyNumberFormat="1" applyFont="1" applyFill="1" applyBorder="1" applyAlignment="1">
      <alignment horizontal="right" wrapText="1"/>
    </xf>
    <xf numFmtId="166" fontId="2" fillId="0" borderId="14" xfId="0" applyNumberFormat="1" applyFont="1" applyFill="1" applyBorder="1" applyAlignment="1">
      <alignment horizontal="right"/>
    </xf>
    <xf numFmtId="0" fontId="22" fillId="0" borderId="0" xfId="44" applyFont="1" applyBorder="1" applyAlignment="1">
      <alignment horizontal="left"/>
    </xf>
    <xf numFmtId="0" fontId="2" fillId="0" borderId="0" xfId="44" applyFont="1"/>
    <xf numFmtId="0" fontId="25" fillId="0" borderId="0" xfId="44" applyFont="1" applyBorder="1"/>
    <xf numFmtId="0" fontId="23" fillId="0" borderId="14" xfId="44" applyFont="1" applyBorder="1" applyAlignment="1">
      <alignment horizontal="center" wrapText="1"/>
    </xf>
    <xf numFmtId="0" fontId="22" fillId="0" borderId="0" xfId="44" applyFont="1" applyBorder="1" applyAlignment="1">
      <alignment horizontal="center"/>
    </xf>
    <xf numFmtId="0" fontId="2" fillId="0" borderId="0" xfId="44" applyFont="1" applyBorder="1" applyAlignment="1">
      <alignment horizontal="center"/>
    </xf>
    <xf numFmtId="0" fontId="23" fillId="45" borderId="14" xfId="44" applyFont="1" applyFill="1" applyBorder="1" applyAlignment="1">
      <alignment horizontal="center" wrapText="1"/>
    </xf>
    <xf numFmtId="0" fontId="22" fillId="45" borderId="0" xfId="44" applyFont="1" applyFill="1" applyBorder="1" applyAlignment="1">
      <alignment horizontal="center"/>
    </xf>
    <xf numFmtId="0" fontId="2" fillId="45" borderId="0" xfId="44" applyFont="1" applyFill="1" applyBorder="1" applyAlignment="1">
      <alignment horizontal="center"/>
    </xf>
    <xf numFmtId="0" fontId="2" fillId="45" borderId="0" xfId="44" applyFont="1" applyFill="1"/>
    <xf numFmtId="0" fontId="22" fillId="0" borderId="0" xfId="44" applyFont="1"/>
    <xf numFmtId="0" fontId="22" fillId="45" borderId="0" xfId="44" applyFont="1" applyFill="1"/>
    <xf numFmtId="169" fontId="2" fillId="0" borderId="0" xfId="44" applyNumberFormat="1" applyFont="1" applyBorder="1" applyAlignment="1">
      <alignment horizontal="center"/>
    </xf>
    <xf numFmtId="169" fontId="2" fillId="0" borderId="0" xfId="44" applyNumberFormat="1" applyFont="1"/>
    <xf numFmtId="169" fontId="22" fillId="0" borderId="0" xfId="44" applyNumberFormat="1" applyFont="1"/>
    <xf numFmtId="182" fontId="2" fillId="45" borderId="0" xfId="37" applyNumberFormat="1" applyFont="1" applyFill="1"/>
    <xf numFmtId="169" fontId="2" fillId="45" borderId="0" xfId="44" applyNumberFormat="1" applyFont="1" applyFill="1"/>
    <xf numFmtId="169" fontId="22" fillId="45" borderId="0" xfId="44" applyNumberFormat="1" applyFont="1" applyFill="1"/>
    <xf numFmtId="169" fontId="24" fillId="0" borderId="0" xfId="44" applyNumberFormat="1" applyFont="1" applyBorder="1" applyAlignment="1">
      <alignment horizontal="center"/>
    </xf>
    <xf numFmtId="0" fontId="2" fillId="0" borderId="0" xfId="44" applyFont="1" applyAlignment="1">
      <alignment wrapText="1"/>
    </xf>
    <xf numFmtId="0" fontId="24" fillId="0" borderId="0" xfId="44" applyFont="1"/>
    <xf numFmtId="0" fontId="24" fillId="45" borderId="0" xfId="44" applyFont="1" applyFill="1"/>
    <xf numFmtId="0" fontId="24" fillId="0" borderId="0" xfId="44" applyFont="1" applyFill="1"/>
    <xf numFmtId="169" fontId="24" fillId="0" borderId="0" xfId="44" applyNumberFormat="1" applyFont="1" applyFill="1" applyBorder="1" applyAlignment="1">
      <alignment horizontal="center"/>
    </xf>
    <xf numFmtId="169" fontId="2" fillId="0" borderId="0" xfId="44" applyNumberFormat="1" applyFont="1" applyFill="1" applyBorder="1" applyAlignment="1">
      <alignment horizontal="center"/>
    </xf>
    <xf numFmtId="182" fontId="2" fillId="0" borderId="0" xfId="37" applyNumberFormat="1" applyFont="1" applyFill="1"/>
    <xf numFmtId="0" fontId="2" fillId="0" borderId="0" xfId="44" applyFont="1" applyFill="1"/>
    <xf numFmtId="0" fontId="2" fillId="0" borderId="0" xfId="44" applyFont="1" applyAlignment="1">
      <alignment horizontal="center"/>
    </xf>
    <xf numFmtId="0" fontId="41" fillId="0" borderId="0" xfId="58" applyFont="1" applyFill="1" applyBorder="1" applyAlignment="1">
      <alignment horizontal="left" wrapText="1" indent="2"/>
    </xf>
    <xf numFmtId="169" fontId="22" fillId="0" borderId="14" xfId="0" applyNumberFormat="1" applyFont="1" applyFill="1" applyBorder="1"/>
    <xf numFmtId="184" fontId="22" fillId="0" borderId="14" xfId="0" applyNumberFormat="1" applyFont="1" applyFill="1" applyBorder="1"/>
    <xf numFmtId="169" fontId="22" fillId="0" borderId="30" xfId="0" applyNumberFormat="1" applyFont="1" applyFill="1" applyBorder="1"/>
    <xf numFmtId="170" fontId="23" fillId="0" borderId="30" xfId="60" applyNumberFormat="1" applyFont="1" applyFill="1" applyBorder="1" applyAlignment="1">
      <alignment horizontal="right"/>
    </xf>
    <xf numFmtId="0" fontId="22" fillId="0" borderId="14" xfId="0" applyFont="1" applyFill="1" applyBorder="1"/>
    <xf numFmtId="49" fontId="44" fillId="0" borderId="0" xfId="0" applyNumberFormat="1" applyFont="1" applyFill="1" applyBorder="1" applyAlignment="1">
      <alignment horizontal="left" wrapText="1" indent="2"/>
    </xf>
    <xf numFmtId="49" fontId="44" fillId="0" borderId="0" xfId="0" applyNumberFormat="1" applyFont="1" applyFill="1" applyBorder="1" applyAlignment="1">
      <alignment horizontal="left" wrapText="1" indent="6"/>
    </xf>
    <xf numFmtId="169" fontId="2" fillId="0" borderId="14" xfId="51" applyNumberFormat="1" applyFont="1" applyFill="1" applyBorder="1" applyAlignment="1">
      <alignment horizontal="right" wrapText="1"/>
    </xf>
    <xf numFmtId="0" fontId="40" fillId="0" borderId="0" xfId="52" applyFont="1" applyFill="1" applyBorder="1" applyAlignment="1">
      <alignment horizontal="left" wrapText="1" indent="2"/>
    </xf>
    <xf numFmtId="169" fontId="22" fillId="0" borderId="17" xfId="58" applyNumberFormat="1" applyFont="1" applyFill="1" applyBorder="1" applyAlignment="1"/>
    <xf numFmtId="170" fontId="22" fillId="0" borderId="17" xfId="58" applyNumberFormat="1" applyFont="1" applyFill="1" applyBorder="1" applyAlignment="1">
      <alignment horizontal="right" indent="1"/>
    </xf>
    <xf numFmtId="170" fontId="2" fillId="0" borderId="15" xfId="52" applyNumberFormat="1" applyFont="1" applyFill="1" applyBorder="1" applyAlignment="1" applyProtection="1">
      <alignment horizontal="right"/>
      <protection locked="0"/>
    </xf>
    <xf numFmtId="0" fontId="41" fillId="0" borderId="29" xfId="51" applyFont="1" applyFill="1" applyBorder="1" applyAlignment="1">
      <alignment horizontal="left" indent="3"/>
    </xf>
    <xf numFmtId="0" fontId="39" fillId="0" borderId="29" xfId="51" applyFont="1" applyFill="1" applyBorder="1" applyAlignment="1">
      <alignment horizontal="left" indent="3"/>
    </xf>
    <xf numFmtId="0" fontId="41" fillId="0" borderId="0" xfId="51" applyFont="1" applyFill="1" applyBorder="1" applyAlignment="1">
      <alignment horizontal="left" indent="3"/>
    </xf>
    <xf numFmtId="0" fontId="22" fillId="0" borderId="0" xfId="51" applyFont="1" applyFill="1" applyBorder="1" applyAlignment="1">
      <alignment horizontal="left" indent="3"/>
    </xf>
    <xf numFmtId="0" fontId="40" fillId="0" borderId="0" xfId="51" quotePrefix="1" applyFont="1" applyFill="1" applyBorder="1" applyAlignment="1">
      <alignment horizontal="left" indent="4"/>
    </xf>
    <xf numFmtId="0" fontId="2" fillId="0" borderId="0" xfId="51" quotePrefix="1" applyFont="1" applyFill="1" applyBorder="1" applyAlignment="1">
      <alignment horizontal="left" indent="3"/>
    </xf>
    <xf numFmtId="0" fontId="41" fillId="0" borderId="0" xfId="51" applyFont="1" applyFill="1" applyBorder="1" applyAlignment="1">
      <alignment horizontal="left" wrapText="1" indent="1"/>
    </xf>
    <xf numFmtId="166" fontId="44" fillId="0" borderId="0" xfId="62" applyNumberFormat="1" applyFont="1" applyFill="1" applyBorder="1" applyAlignment="1" applyProtection="1">
      <alignment horizontal="left" indent="3"/>
      <protection locked="0"/>
    </xf>
    <xf numFmtId="0" fontId="41" fillId="0" borderId="0" xfId="51" applyFont="1" applyFill="1" applyBorder="1" applyAlignment="1">
      <alignment horizontal="left" wrapText="1" indent="3"/>
    </xf>
    <xf numFmtId="16" fontId="48" fillId="0" borderId="17" xfId="45" quotePrefix="1" applyNumberFormat="1" applyFont="1" applyFill="1" applyBorder="1" applyAlignment="1">
      <alignment horizontal="right" vertical="center" wrapText="1"/>
    </xf>
    <xf numFmtId="16" fontId="48" fillId="0" borderId="0" xfId="45" quotePrefix="1" applyNumberFormat="1" applyFont="1" applyFill="1" applyBorder="1" applyAlignment="1">
      <alignment horizontal="right" vertical="center" wrapText="1"/>
    </xf>
    <xf numFmtId="16" fontId="48" fillId="0" borderId="0" xfId="45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left" vertical="center"/>
    </xf>
    <xf numFmtId="169" fontId="21" fillId="0" borderId="0" xfId="47" applyNumberFormat="1" applyFont="1" applyFill="1" applyBorder="1" applyAlignment="1" applyProtection="1">
      <alignment vertical="center"/>
      <protection locked="0"/>
    </xf>
    <xf numFmtId="169" fontId="21" fillId="0" borderId="15" xfId="54" applyNumberFormat="1" applyFont="1" applyFill="1" applyBorder="1" applyAlignment="1" applyProtection="1">
      <alignment horizontal="right" vertical="center"/>
      <protection locked="0"/>
    </xf>
    <xf numFmtId="49" fontId="40" fillId="0" borderId="0" xfId="57" quotePrefix="1" applyNumberFormat="1" applyFont="1" applyFill="1" applyBorder="1" applyAlignment="1">
      <alignment horizontal="left" indent="2"/>
    </xf>
    <xf numFmtId="0" fontId="39" fillId="0" borderId="0" xfId="0" applyFont="1" applyFill="1" applyAlignment="1">
      <alignment horizontal="justify" vertical="center" wrapText="1"/>
    </xf>
    <xf numFmtId="0" fontId="41" fillId="0" borderId="29" xfId="51" applyFont="1" applyFill="1" applyBorder="1" applyAlignment="1">
      <alignment horizontal="center" wrapText="1"/>
    </xf>
    <xf numFmtId="0" fontId="41" fillId="0" borderId="0" xfId="51" applyFont="1" applyFill="1" applyBorder="1" applyAlignment="1">
      <alignment horizontal="left" wrapText="1" indent="3"/>
    </xf>
    <xf numFmtId="169" fontId="41" fillId="0" borderId="0" xfId="51" applyNumberFormat="1" applyFont="1" applyFill="1" applyBorder="1" applyAlignment="1">
      <alignment horizontal="left" wrapText="1" indent="3"/>
    </xf>
    <xf numFmtId="0" fontId="39" fillId="0" borderId="0" xfId="0" applyFont="1" applyFill="1" applyBorder="1" applyAlignment="1">
      <alignment horizontal="justify"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/>
    <xf numFmtId="0" fontId="29" fillId="0" borderId="0" xfId="0" applyFont="1" applyFill="1" applyAlignment="1">
      <alignment horizontal="justify" vertical="center" wrapText="1"/>
    </xf>
    <xf numFmtId="167" fontId="44" fillId="0" borderId="0" xfId="60" quotePrefix="1" applyNumberFormat="1" applyFont="1" applyFill="1" applyBorder="1" applyAlignment="1">
      <alignment horizontal="left" wrapText="1" indent="2"/>
    </xf>
    <xf numFmtId="2" fontId="21" fillId="0" borderId="0" xfId="58" applyNumberFormat="1" applyFont="1" applyFill="1" applyBorder="1" applyAlignment="1">
      <alignment horizontal="center" wrapText="1"/>
    </xf>
    <xf numFmtId="0" fontId="21" fillId="0" borderId="0" xfId="58" applyFont="1" applyFill="1" applyBorder="1" applyAlignment="1">
      <alignment horizontal="center" wrapText="1"/>
    </xf>
    <xf numFmtId="176" fontId="21" fillId="0" borderId="0" xfId="58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justify" wrapText="1"/>
    </xf>
    <xf numFmtId="0" fontId="0" fillId="0" borderId="0" xfId="0" applyAlignment="1">
      <alignment horizontal="justify"/>
    </xf>
    <xf numFmtId="169" fontId="39" fillId="0" borderId="0" xfId="52" applyNumberFormat="1" applyFont="1" applyFill="1" applyBorder="1" applyAlignment="1">
      <alignment horizontal="justify" wrapText="1"/>
    </xf>
    <xf numFmtId="0" fontId="22" fillId="0" borderId="0" xfId="0" applyFont="1" applyBorder="1" applyAlignment="1">
      <alignment horizontal="center"/>
    </xf>
    <xf numFmtId="1" fontId="41" fillId="0" borderId="20" xfId="62" applyNumberFormat="1" applyFont="1" applyFill="1" applyBorder="1" applyAlignment="1" applyProtection="1">
      <alignment horizontal="right" textRotation="90" wrapText="1"/>
      <protection locked="0"/>
    </xf>
    <xf numFmtId="0" fontId="78" fillId="0" borderId="0" xfId="0" applyFont="1" applyAlignment="1">
      <alignment horizontal="right" textRotation="90"/>
    </xf>
    <xf numFmtId="0" fontId="78" fillId="0" borderId="22" xfId="0" applyFont="1" applyBorder="1" applyAlignment="1">
      <alignment horizontal="right" textRotation="90"/>
    </xf>
    <xf numFmtId="1" fontId="41" fillId="44" borderId="20" xfId="62" applyNumberFormat="1" applyFont="1" applyFill="1" applyBorder="1" applyAlignment="1" applyProtection="1">
      <alignment horizontal="right" textRotation="90" wrapText="1"/>
      <protection locked="0"/>
    </xf>
    <xf numFmtId="0" fontId="78" fillId="44" borderId="0" xfId="0" applyFont="1" applyFill="1" applyAlignment="1">
      <alignment horizontal="right" textRotation="90"/>
    </xf>
    <xf numFmtId="0" fontId="78" fillId="44" borderId="22" xfId="0" applyFont="1" applyFill="1" applyBorder="1" applyAlignment="1">
      <alignment horizontal="right" textRotation="90"/>
    </xf>
    <xf numFmtId="0" fontId="78" fillId="0" borderId="0" xfId="0" applyFont="1" applyFill="1" applyAlignment="1">
      <alignment horizontal="right" textRotation="90"/>
    </xf>
    <xf numFmtId="0" fontId="78" fillId="0" borderId="22" xfId="0" applyFont="1" applyFill="1" applyBorder="1" applyAlignment="1">
      <alignment horizontal="right" textRotation="90"/>
    </xf>
    <xf numFmtId="1" fontId="41" fillId="0" borderId="0" xfId="62" applyNumberFormat="1" applyFont="1" applyFill="1" applyBorder="1" applyAlignment="1" applyProtection="1">
      <alignment horizontal="right" textRotation="90" wrapText="1"/>
      <protection locked="0"/>
    </xf>
    <xf numFmtId="1" fontId="41" fillId="0" borderId="22" xfId="62" applyNumberFormat="1" applyFont="1" applyFill="1" applyBorder="1" applyAlignment="1" applyProtection="1">
      <alignment horizontal="right" textRotation="90" wrapText="1"/>
      <protection locked="0"/>
    </xf>
    <xf numFmtId="0" fontId="78" fillId="44" borderId="0" xfId="0" applyFont="1" applyFill="1" applyBorder="1" applyAlignment="1">
      <alignment horizontal="right" textRotation="90"/>
    </xf>
    <xf numFmtId="1" fontId="41" fillId="0" borderId="0" xfId="62" applyNumberFormat="1" applyFont="1" applyFill="1" applyBorder="1" applyAlignment="1" applyProtection="1">
      <alignment horizontal="center" textRotation="90" wrapText="1"/>
      <protection locked="0"/>
    </xf>
    <xf numFmtId="0" fontId="78" fillId="0" borderId="22" xfId="0" applyFont="1" applyBorder="1" applyAlignment="1">
      <alignment horizontal="center" textRotation="90"/>
    </xf>
    <xf numFmtId="1" fontId="41" fillId="0" borderId="28" xfId="62" applyNumberFormat="1" applyFont="1" applyFill="1" applyBorder="1" applyAlignment="1" applyProtection="1">
      <alignment horizontal="center" vertical="center"/>
      <protection locked="0"/>
    </xf>
    <xf numFmtId="0" fontId="41" fillId="0" borderId="27" xfId="51" applyFont="1" applyFill="1" applyBorder="1" applyAlignment="1">
      <alignment horizontal="right" wrapText="1" indent="1"/>
    </xf>
    <xf numFmtId="0" fontId="41" fillId="0" borderId="0" xfId="51" applyFont="1" applyFill="1" applyBorder="1" applyAlignment="1">
      <alignment horizontal="right" wrapText="1" indent="1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29" fillId="0" borderId="0" xfId="45" applyFont="1" applyFill="1" applyBorder="1" applyAlignment="1">
      <alignment horizontal="justify" wrapText="1"/>
    </xf>
    <xf numFmtId="0" fontId="41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wrapText="1" shrinkToFit="1"/>
    </xf>
    <xf numFmtId="0" fontId="39" fillId="0" borderId="19" xfId="0" applyFont="1" applyFill="1" applyBorder="1" applyAlignment="1">
      <alignment horizontal="left" wrapText="1" shrinkToFit="1"/>
    </xf>
    <xf numFmtId="0" fontId="48" fillId="0" borderId="18" xfId="0" applyFont="1" applyFill="1" applyBorder="1" applyAlignment="1">
      <alignment horizontal="right" vertical="center" wrapText="1" indent="2"/>
    </xf>
    <xf numFmtId="169" fontId="21" fillId="0" borderId="15" xfId="0" applyNumberFormat="1" applyFont="1" applyFill="1" applyBorder="1" applyAlignment="1">
      <alignment horizontal="right" indent="2"/>
    </xf>
    <xf numFmtId="169" fontId="22" fillId="0" borderId="18" xfId="39" applyNumberFormat="1" applyFont="1" applyFill="1" applyBorder="1" applyAlignment="1">
      <alignment horizontal="right" vertical="center" indent="2"/>
    </xf>
    <xf numFmtId="169" fontId="21" fillId="0" borderId="0" xfId="0" applyNumberFormat="1" applyFont="1" applyFill="1" applyAlignment="1">
      <alignment horizontal="right" indent="2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38" fillId="0" borderId="0" xfId="55" applyFont="1" applyFill="1" applyBorder="1" applyAlignment="1">
      <alignment horizontal="left" vertical="top" wrapText="1"/>
    </xf>
    <xf numFmtId="181" fontId="25" fillId="0" borderId="0" xfId="57" applyNumberFormat="1" applyFont="1" applyBorder="1" applyAlignment="1">
      <alignment horizontal="justify" wrapText="1"/>
    </xf>
    <xf numFmtId="0" fontId="25" fillId="0" borderId="0" xfId="0" applyFont="1" applyFill="1" applyBorder="1" applyAlignment="1">
      <alignment horizontal="justify" vertical="justify" wrapText="1"/>
    </xf>
    <xf numFmtId="0" fontId="33" fillId="0" borderId="0" xfId="0" applyFont="1" applyAlignment="1">
      <alignment wrapText="1"/>
    </xf>
    <xf numFmtId="171" fontId="29" fillId="0" borderId="0" xfId="0" applyNumberFormat="1" applyFont="1" applyFill="1" applyBorder="1" applyAlignment="1">
      <alignment horizontal="justify" wrapText="1"/>
    </xf>
    <xf numFmtId="0" fontId="41" fillId="43" borderId="29" xfId="51" applyFont="1" applyFill="1" applyBorder="1" applyAlignment="1">
      <alignment horizontal="center" vertical="center" wrapText="1"/>
    </xf>
    <xf numFmtId="0" fontId="22" fillId="0" borderId="15" xfId="44" applyFont="1" applyBorder="1" applyAlignment="1">
      <alignment horizontal="center"/>
    </xf>
    <xf numFmtId="0" fontId="22" fillId="45" borderId="15" xfId="44" applyFont="1" applyFill="1" applyBorder="1" applyAlignment="1">
      <alignment horizontal="center"/>
    </xf>
  </cellXfs>
  <cellStyles count="11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laudio" xfId="22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Comma [0]_aog21" xfId="29"/>
    <cellStyle name="Comma_aog21" xfId="30"/>
    <cellStyle name="Currency [0]_104-109.xls" xfId="31"/>
    <cellStyle name="Currency_104-109.xls" xfId="32"/>
    <cellStyle name="Euro" xfId="33"/>
    <cellStyle name="Followed Hyperlink_104-109.xls" xfId="34"/>
    <cellStyle name="Hyperlink_104-109.xls" xfId="35"/>
    <cellStyle name="Input" xfId="36" builtinId="20" customBuiltin="1"/>
    <cellStyle name="Migliaia" xfId="37" builtinId="3"/>
    <cellStyle name="Migliaia (0)" xfId="38"/>
    <cellStyle name="Migliaia [0]" xfId="39" builtinId="6"/>
    <cellStyle name="Neutrale" xfId="40" builtinId="28" customBuiltin="1"/>
    <cellStyle name="Non_definito" xfId="41"/>
    <cellStyle name="Normal - Style1" xfId="42"/>
    <cellStyle name="Normal_104-109.xls" xfId="43"/>
    <cellStyle name="Normale" xfId="0" builtinId="0"/>
    <cellStyle name="Normale 2" xfId="44"/>
    <cellStyle name="Normale_Cartel1_2" xfId="45"/>
    <cellStyle name="Normale_Cartel2" xfId="46"/>
    <cellStyle name="Normale_Cartel2_1" xfId="47"/>
    <cellStyle name="Normale_Cartel3" xfId="48"/>
    <cellStyle name="Normale_Cartel4" xfId="49"/>
    <cellStyle name="Normale_Dati operativi altri settori" xfId="50"/>
    <cellStyle name="Normale_Foglio di lavoro in L: RELAZIONI PRESS RELEASE (Finsbury) draft new press release_Finsbury" xfId="51"/>
    <cellStyle name="Normale_Foglio di lavoro in L: RELAZIONI PRESS RELEASE (Finsbury) draft new press release_Finsbury_1" xfId="52"/>
    <cellStyle name="Normale_Foglio1" xfId="53"/>
    <cellStyle name="Normale_Foglio1_Cartel2" xfId="54"/>
    <cellStyle name="Normale_Foglio1_tabelle presentazione I Forecast 2003" xfId="55"/>
    <cellStyle name="Normale_PN" xfId="56"/>
    <cellStyle name="Normale_schemi Legali 31 03 2010 OK" xfId="57"/>
    <cellStyle name="Normale_TABELLA CS DATI OPE G&amp;P" xfId="58"/>
    <cellStyle name="Normale_Tabelle per  TRIMESTRALE Giugno 06 G&amp;P e RM LAURA" xfId="59"/>
    <cellStyle name="Normale_TABELLE PRESS RELEASE III Q settori" xfId="60"/>
    <cellStyle name="Normale_Tabelle risultati economico finanziari" xfId="61"/>
    <cellStyle name="Normale_Tabelle SP e RF PRESS RELEASE" xfId="62"/>
    <cellStyle name="Nota" xfId="63" builtinId="10" customBuiltin="1"/>
    <cellStyle name="NPR" xfId="64"/>
    <cellStyle name="Output" xfId="65" builtinId="21" customBuiltin="1"/>
    <cellStyle name="SAPBEXaggData" xfId="66"/>
    <cellStyle name="SAPBEXaggDataEmph" xfId="67"/>
    <cellStyle name="SAPBEXaggItem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resData" xfId="85"/>
    <cellStyle name="SAPBEXresDataEmph" xfId="86"/>
    <cellStyle name="SAPBEXresItem" xfId="87"/>
    <cellStyle name="SAPBEXstdData" xfId="88"/>
    <cellStyle name="SAPBEXstdDataEmph" xfId="89"/>
    <cellStyle name="SAPBEXstdItem" xfId="90"/>
    <cellStyle name="SAPBEXtitle" xfId="91"/>
    <cellStyle name="SAPBEXundefined" xfId="92"/>
    <cellStyle name="SEM-BPS-data" xfId="93"/>
    <cellStyle name="SEM-BPS-head" xfId="94"/>
    <cellStyle name="SEM-BPS-headdata" xfId="95"/>
    <cellStyle name="SEM-BPS-headkey" xfId="96"/>
    <cellStyle name="SEM-BPS-input-on" xfId="97"/>
    <cellStyle name="SEM-BPS-key" xfId="98"/>
    <cellStyle name="SEM-BPS-sub1" xfId="99"/>
    <cellStyle name="SEM-BPS-sub2" xfId="100"/>
    <cellStyle name="SEM-BPS-total" xfId="101"/>
    <cellStyle name="Testo avviso" xfId="102" builtinId="11" customBuiltin="1"/>
    <cellStyle name="Testo descrittivo" xfId="103" builtinId="53" customBuiltin="1"/>
    <cellStyle name="Titolo" xfId="104" builtinId="15" customBuiltin="1"/>
    <cellStyle name="Titolo 1" xfId="105" builtinId="16" customBuiltin="1"/>
    <cellStyle name="Titolo 2" xfId="106" builtinId="17" customBuiltin="1"/>
    <cellStyle name="Titolo 3" xfId="107" builtinId="18" customBuiltin="1"/>
    <cellStyle name="Titolo 4" xfId="108" builtinId="19" customBuiltin="1"/>
    <cellStyle name="Totale" xfId="109" builtinId="25" customBuiltin="1"/>
    <cellStyle name="Valore non valido" xfId="110" builtinId="27" customBuiltin="1"/>
    <cellStyle name="Valore valido" xfId="111" builtinId="26" customBuiltin="1"/>
    <cellStyle name="Valuta (0)_ Opex Libia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externalLink" Target="externalLinks/externalLink17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externalLink" Target="externalLinks/externalLink16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8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externalLink" Target="externalLinks/externalLink19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60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externalLink" Target="externalLinks/externalLink18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59" Type="http://schemas.openxmlformats.org/officeDocument/2006/relationships/externalLink" Target="externalLinks/externalLink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104775</xdr:rowOff>
    </xdr:from>
    <xdr:to>
      <xdr:col>1</xdr:col>
      <xdr:colOff>76200</xdr:colOff>
      <xdr:row>28</xdr:row>
      <xdr:rowOff>142875</xdr:rowOff>
    </xdr:to>
    <xdr:sp macro="" textlink="">
      <xdr:nvSpPr>
        <xdr:cNvPr id="87753" name="Text Box 3"/>
        <xdr:cNvSpPr txBox="1">
          <a:spLocks noChangeArrowheads="1"/>
        </xdr:cNvSpPr>
      </xdr:nvSpPr>
      <xdr:spPr bwMode="auto">
        <a:xfrm>
          <a:off x="2867025" y="561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FOSSENO\BI98P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VOLPONI\3forec98\Gra3o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TdB2000\E%20allegat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glio%20di%20lavoro%20in%20L:%20I%20Forecast%202002%20Executive%20summary%20Produzioni%20e%20vendite.doc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/TABELLE%20DATABASE%20-%20I%20trim.%2020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ZIONI/2016/Restated%202015%20sem%20DO/TABELLE%20DATABASE_restatedsem2015_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N12763\IMPOST~1\Temp\c.programmi.lotus.notes.data.EN12763\2003\BILANCIO%202003\FASCICOLO%20CONSUNTIV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OFFICES\AFC\ECONDOMI\EXCEL\WORK\FORECAST\SETTORE\STRUTTU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  <sheetName val="c_ind_F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</sheetNames>
    <sheetDataSet>
      <sheetData sheetId="0">
        <row r="4">
          <cell r="K4" t="str">
            <v>30.09.2001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CE"/>
      <sheetName val="MACRO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ultati economici"/>
      <sheetName val="Dati operativi"/>
      <sheetName val="Indicatori di mercato"/>
      <sheetName val="Sintesi dei risultati"/>
      <sheetName val="E&amp;P risultati"/>
      <sheetName val="Produzioni e prezzi E&amp;P"/>
      <sheetName val="G&amp;P risultati"/>
      <sheetName val="Vendite G&amp;P per mercato"/>
      <sheetName val="R&amp;M risultati"/>
      <sheetName val="Conto economico"/>
      <sheetName val="CE statutory"/>
      <sheetName val="Ricavi"/>
      <sheetName val="Costi operativi"/>
      <sheetName val="Ammortamenti e svalutazioni"/>
      <sheetName val="Prov. su partec."/>
      <sheetName val="Imposte"/>
      <sheetName val="Ric. Utili Itrim. 2016-15"/>
      <sheetName val="Ric. Utili IV trim. 2015"/>
      <sheetName val="Analisi special item"/>
      <sheetName val="UO reported"/>
      <sheetName val="UN adjusted"/>
      <sheetName val="SP"/>
      <sheetName val="SP statutory"/>
      <sheetName val="Indebitamento"/>
      <sheetName val="Riconduzione Utile complessivo"/>
      <sheetName val="PN"/>
      <sheetName val="RF"/>
      <sheetName val="Check RF"/>
      <sheetName val="RF statutory"/>
      <sheetName val="RF statutory 2"/>
      <sheetName val="RF statutory 3"/>
      <sheetName val="Investimenti"/>
      <sheetName val="E&amp;P investimenti"/>
      <sheetName val="G&amp;P investimenti"/>
      <sheetName val="R&amp;M investimenti"/>
      <sheetName val="Dati per DATABASE"/>
    </sheetNames>
    <sheetDataSet>
      <sheetData sheetId="0">
        <row r="6">
          <cell r="A6">
            <v>715</v>
          </cell>
          <cell r="C6">
            <v>1418</v>
          </cell>
          <cell r="D6">
            <v>73</v>
          </cell>
        </row>
        <row r="7">
          <cell r="A7">
            <v>-487</v>
          </cell>
          <cell r="C7">
            <v>454</v>
          </cell>
          <cell r="D7">
            <v>-479</v>
          </cell>
        </row>
        <row r="8">
          <cell r="A8">
            <v>-7373</v>
          </cell>
          <cell r="C8">
            <v>617</v>
          </cell>
          <cell r="D8">
            <v>-803</v>
          </cell>
        </row>
        <row r="9">
          <cell r="A9">
            <v>-2.0499999999999998</v>
          </cell>
          <cell r="C9">
            <v>0.17</v>
          </cell>
          <cell r="D9">
            <v>-0.22</v>
          </cell>
        </row>
        <row r="10">
          <cell r="A10">
            <v>-4.49</v>
          </cell>
          <cell r="C10">
            <v>0.38</v>
          </cell>
          <cell r="D10">
            <v>-0.48</v>
          </cell>
        </row>
        <row r="11">
          <cell r="A11">
            <v>-9017</v>
          </cell>
          <cell r="C11">
            <v>832</v>
          </cell>
          <cell r="D11">
            <v>-792</v>
          </cell>
        </row>
        <row r="12">
          <cell r="A12">
            <v>-2.5</v>
          </cell>
          <cell r="C12">
            <v>0.23</v>
          </cell>
          <cell r="D12">
            <v>-0.22</v>
          </cell>
        </row>
        <row r="13">
          <cell r="A13">
            <v>-5.48</v>
          </cell>
          <cell r="C13">
            <v>0.52</v>
          </cell>
          <cell r="D13">
            <v>-0.48</v>
          </cell>
        </row>
        <row r="15">
          <cell r="A15">
            <v>593</v>
          </cell>
          <cell r="C15">
            <v>1503</v>
          </cell>
          <cell r="D15">
            <v>472</v>
          </cell>
        </row>
        <row r="16">
          <cell r="A16">
            <v>-308</v>
          </cell>
          <cell r="C16">
            <v>701</v>
          </cell>
          <cell r="D16">
            <v>-77</v>
          </cell>
        </row>
        <row r="17">
          <cell r="C17">
            <v>57</v>
          </cell>
        </row>
        <row r="18">
          <cell r="A18">
            <v>3955</v>
          </cell>
          <cell r="C18">
            <v>2890</v>
          </cell>
          <cell r="D18">
            <v>1266</v>
          </cell>
        </row>
      </sheetData>
      <sheetData sheetId="1">
        <row r="5">
          <cell r="A5">
            <v>1884</v>
          </cell>
          <cell r="D5">
            <v>1697</v>
          </cell>
          <cell r="E5">
            <v>1754</v>
          </cell>
        </row>
        <row r="6">
          <cell r="A6">
            <v>998</v>
          </cell>
          <cell r="D6">
            <v>860</v>
          </cell>
          <cell r="E6">
            <v>890</v>
          </cell>
        </row>
        <row r="7">
          <cell r="A7">
            <v>138</v>
          </cell>
          <cell r="D7">
            <v>130</v>
          </cell>
          <cell r="E7">
            <v>134</v>
          </cell>
        </row>
        <row r="9">
          <cell r="A9">
            <v>22.380000000000003</v>
          </cell>
          <cell r="D9">
            <v>25.619999999999997</v>
          </cell>
          <cell r="E9">
            <v>24.099999999999994</v>
          </cell>
        </row>
        <row r="10">
          <cell r="A10">
            <v>9.0599999999999987</v>
          </cell>
          <cell r="D10">
            <v>8.4700000000000006</v>
          </cell>
          <cell r="E10">
            <v>9.4500000000000011</v>
          </cell>
        </row>
        <row r="11">
          <cell r="A11">
            <v>2.19</v>
          </cell>
          <cell r="D11">
            <v>2.0499999999999998</v>
          </cell>
          <cell r="E11">
            <v>2</v>
          </cell>
        </row>
      </sheetData>
      <sheetData sheetId="2">
        <row r="5">
          <cell r="A5">
            <v>43.69</v>
          </cell>
          <cell r="C5">
            <v>53.97</v>
          </cell>
          <cell r="D5">
            <v>33.89</v>
          </cell>
        </row>
        <row r="6">
          <cell r="A6">
            <v>1.095</v>
          </cell>
          <cell r="C6">
            <v>1.1259999999999999</v>
          </cell>
          <cell r="D6">
            <v>1.1020000000000001</v>
          </cell>
        </row>
        <row r="7">
          <cell r="A7">
            <v>39.9</v>
          </cell>
          <cell r="C7">
            <v>47.93</v>
          </cell>
          <cell r="D7">
            <v>30.75</v>
          </cell>
        </row>
        <row r="8">
          <cell r="A8">
            <v>6.56</v>
          </cell>
          <cell r="C8">
            <v>7.57</v>
          </cell>
          <cell r="D8">
            <v>4.18</v>
          </cell>
        </row>
        <row r="9">
          <cell r="A9">
            <v>5.56</v>
          </cell>
          <cell r="C9">
            <v>7.25</v>
          </cell>
          <cell r="D9">
            <v>4.3499999999999996</v>
          </cell>
        </row>
        <row r="10">
          <cell r="A10">
            <v>-0.09</v>
          </cell>
          <cell r="C10">
            <v>0.05</v>
          </cell>
          <cell r="D10">
            <v>-0.19</v>
          </cell>
        </row>
        <row r="11">
          <cell r="A11">
            <v>0.41</v>
          </cell>
          <cell r="C11">
            <v>0.26</v>
          </cell>
          <cell r="D11">
            <v>0.63</v>
          </cell>
        </row>
      </sheetData>
      <sheetData sheetId="3">
        <row r="5">
          <cell r="A5">
            <v>13889</v>
          </cell>
          <cell r="C5">
            <v>19988</v>
          </cell>
          <cell r="D5">
            <v>12357</v>
          </cell>
        </row>
        <row r="6">
          <cell r="A6">
            <v>-6090</v>
          </cell>
          <cell r="C6">
            <v>1599</v>
          </cell>
          <cell r="D6">
            <v>-321</v>
          </cell>
        </row>
        <row r="7">
          <cell r="A7">
            <v>527</v>
          </cell>
          <cell r="C7">
            <v>-87</v>
          </cell>
          <cell r="D7">
            <v>247</v>
          </cell>
        </row>
        <row r="8">
          <cell r="A8">
            <v>6278</v>
          </cell>
          <cell r="C8">
            <v>-94</v>
          </cell>
          <cell r="D8">
            <v>147</v>
          </cell>
        </row>
        <row r="14">
          <cell r="A14">
            <v>598</v>
          </cell>
          <cell r="C14">
            <v>1080</v>
          </cell>
          <cell r="D14">
            <v>95</v>
          </cell>
        </row>
        <row r="15">
          <cell r="A15">
            <v>18</v>
          </cell>
          <cell r="C15">
            <v>294</v>
          </cell>
          <cell r="D15">
            <v>285</v>
          </cell>
        </row>
        <row r="16">
          <cell r="A16">
            <v>93</v>
          </cell>
          <cell r="C16">
            <v>92</v>
          </cell>
          <cell r="D16">
            <v>66</v>
          </cell>
        </row>
        <row r="17">
          <cell r="A17">
            <v>-101</v>
          </cell>
          <cell r="C17">
            <v>-89</v>
          </cell>
          <cell r="D17">
            <v>-90</v>
          </cell>
        </row>
        <row r="18">
          <cell r="A18">
            <v>107</v>
          </cell>
          <cell r="C18">
            <v>41</v>
          </cell>
          <cell r="D18">
            <v>-283</v>
          </cell>
        </row>
        <row r="19">
          <cell r="A19">
            <v>593</v>
          </cell>
          <cell r="C19">
            <v>1503</v>
          </cell>
          <cell r="D19">
            <v>472</v>
          </cell>
        </row>
        <row r="27">
          <cell r="A27">
            <v>-7373</v>
          </cell>
          <cell r="C27">
            <v>617</v>
          </cell>
          <cell r="D27">
            <v>-803</v>
          </cell>
        </row>
        <row r="28">
          <cell r="A28">
            <v>365</v>
          </cell>
          <cell r="C28">
            <v>-59</v>
          </cell>
          <cell r="D28">
            <v>168</v>
          </cell>
        </row>
        <row r="29">
          <cell r="A29">
            <v>6521</v>
          </cell>
          <cell r="C29">
            <v>-104</v>
          </cell>
          <cell r="D29">
            <v>156</v>
          </cell>
        </row>
        <row r="34">
          <cell r="A34">
            <v>-308</v>
          </cell>
          <cell r="C34">
            <v>701</v>
          </cell>
          <cell r="D34">
            <v>-77</v>
          </cell>
        </row>
        <row r="42">
          <cell r="A42">
            <v>3960</v>
          </cell>
        </row>
      </sheetData>
      <sheetData sheetId="4">
        <row r="6">
          <cell r="A6">
            <v>4977</v>
          </cell>
          <cell r="C6">
            <v>5212</v>
          </cell>
          <cell r="D6">
            <v>3356</v>
          </cell>
        </row>
        <row r="7">
          <cell r="A7">
            <v>-4696</v>
          </cell>
          <cell r="C7">
            <v>1413</v>
          </cell>
          <cell r="D7">
            <v>94</v>
          </cell>
        </row>
        <row r="13">
          <cell r="A13">
            <v>5100</v>
          </cell>
          <cell r="C13">
            <v>0</v>
          </cell>
          <cell r="D13">
            <v>0</v>
          </cell>
        </row>
        <row r="14">
          <cell r="A14">
            <v>169</v>
          </cell>
          <cell r="C14">
            <v>0</v>
          </cell>
          <cell r="D14">
            <v>7</v>
          </cell>
        </row>
        <row r="15">
          <cell r="A15">
            <v>-37</v>
          </cell>
          <cell r="C15">
            <v>-325</v>
          </cell>
          <cell r="D15">
            <v>0</v>
          </cell>
        </row>
        <row r="16">
          <cell r="A16">
            <v>0</v>
          </cell>
          <cell r="C16">
            <v>0</v>
          </cell>
          <cell r="D16">
            <v>0</v>
          </cell>
        </row>
        <row r="17">
          <cell r="A17">
            <v>-1</v>
          </cell>
          <cell r="C17">
            <v>1</v>
          </cell>
          <cell r="D17">
            <v>1</v>
          </cell>
        </row>
        <row r="18">
          <cell r="A18">
            <v>-14</v>
          </cell>
          <cell r="C18">
            <v>11</v>
          </cell>
          <cell r="D18">
            <v>4</v>
          </cell>
        </row>
        <row r="19">
          <cell r="A19">
            <v>-51</v>
          </cell>
          <cell r="C19">
            <v>-17</v>
          </cell>
          <cell r="D19">
            <v>0</v>
          </cell>
        </row>
        <row r="20">
          <cell r="A20">
            <v>128</v>
          </cell>
          <cell r="C20">
            <v>-3</v>
          </cell>
          <cell r="D20">
            <v>-11</v>
          </cell>
        </row>
        <row r="22">
          <cell r="A22">
            <v>-72</v>
          </cell>
          <cell r="C22">
            <v>-64</v>
          </cell>
          <cell r="D22">
            <v>-58</v>
          </cell>
        </row>
        <row r="23">
          <cell r="A23">
            <v>100</v>
          </cell>
          <cell r="C23">
            <v>23</v>
          </cell>
          <cell r="D23">
            <v>25</v>
          </cell>
        </row>
        <row r="24">
          <cell r="A24">
            <v>-599</v>
          </cell>
          <cell r="C24">
            <v>-795</v>
          </cell>
          <cell r="D24">
            <v>-307</v>
          </cell>
        </row>
        <row r="29">
          <cell r="A29">
            <v>52</v>
          </cell>
          <cell r="C29">
            <v>65</v>
          </cell>
          <cell r="D29">
            <v>55</v>
          </cell>
        </row>
        <row r="30">
          <cell r="A30">
            <v>436</v>
          </cell>
          <cell r="C30">
            <v>57</v>
          </cell>
          <cell r="D30">
            <v>32</v>
          </cell>
        </row>
        <row r="33">
          <cell r="A33">
            <v>75</v>
          </cell>
          <cell r="C33">
            <v>177</v>
          </cell>
          <cell r="D33">
            <v>90</v>
          </cell>
        </row>
        <row r="35">
          <cell r="A35">
            <v>998</v>
          </cell>
          <cell r="C35">
            <v>860</v>
          </cell>
          <cell r="D35">
            <v>890</v>
          </cell>
        </row>
        <row r="36">
          <cell r="A36">
            <v>138</v>
          </cell>
          <cell r="C36">
            <v>130</v>
          </cell>
          <cell r="D36">
            <v>134</v>
          </cell>
        </row>
        <row r="37">
          <cell r="A37">
            <v>1884</v>
          </cell>
          <cell r="C37">
            <v>1697</v>
          </cell>
          <cell r="D37">
            <v>1754</v>
          </cell>
        </row>
        <row r="39">
          <cell r="A39">
            <v>38.68</v>
          </cell>
          <cell r="C39">
            <v>48.26</v>
          </cell>
          <cell r="D39">
            <v>29.69</v>
          </cell>
        </row>
        <row r="40">
          <cell r="A40">
            <v>143.51</v>
          </cell>
          <cell r="C40">
            <v>180.44</v>
          </cell>
          <cell r="D40">
            <v>116.78</v>
          </cell>
        </row>
        <row r="41">
          <cell r="A41">
            <v>31.68</v>
          </cell>
          <cell r="C41">
            <v>38.28</v>
          </cell>
          <cell r="D41">
            <v>24.09</v>
          </cell>
        </row>
        <row r="43">
          <cell r="A43">
            <v>43.69</v>
          </cell>
          <cell r="C43">
            <v>53.97</v>
          </cell>
          <cell r="D43">
            <v>33.89</v>
          </cell>
        </row>
        <row r="44">
          <cell r="A44">
            <v>39.9</v>
          </cell>
          <cell r="C44">
            <v>47.93</v>
          </cell>
          <cell r="D44">
            <v>30.75</v>
          </cell>
        </row>
        <row r="45">
          <cell r="A45">
            <v>42.1</v>
          </cell>
          <cell r="C45">
            <v>48.55</v>
          </cell>
          <cell r="D45">
            <v>33.270000000000003</v>
          </cell>
        </row>
        <row r="46">
          <cell r="A46">
            <v>2.11</v>
          </cell>
          <cell r="C46">
            <v>2.87</v>
          </cell>
          <cell r="D46">
            <v>1.96</v>
          </cell>
        </row>
      </sheetData>
      <sheetData sheetId="5">
        <row r="6">
          <cell r="A6">
            <v>1884</v>
          </cell>
          <cell r="C6">
            <v>1697</v>
          </cell>
          <cell r="D6">
            <v>1754</v>
          </cell>
        </row>
        <row r="7">
          <cell r="A7">
            <v>169</v>
          </cell>
          <cell r="C7">
            <v>165</v>
          </cell>
          <cell r="D7">
            <v>154</v>
          </cell>
        </row>
        <row r="8">
          <cell r="A8">
            <v>192</v>
          </cell>
          <cell r="C8">
            <v>186</v>
          </cell>
          <cell r="D8">
            <v>190</v>
          </cell>
        </row>
        <row r="9">
          <cell r="A9">
            <v>684</v>
          </cell>
          <cell r="C9">
            <v>638</v>
          </cell>
          <cell r="D9">
            <v>616</v>
          </cell>
        </row>
        <row r="10">
          <cell r="A10">
            <v>343</v>
          </cell>
          <cell r="C10">
            <v>342</v>
          </cell>
          <cell r="D10">
            <v>343</v>
          </cell>
        </row>
        <row r="11">
          <cell r="A11">
            <v>100</v>
          </cell>
          <cell r="C11">
            <v>100</v>
          </cell>
          <cell r="D11">
            <v>118</v>
          </cell>
        </row>
        <row r="12">
          <cell r="A12">
            <v>201</v>
          </cell>
          <cell r="C12">
            <v>109</v>
          </cell>
          <cell r="D12">
            <v>132</v>
          </cell>
        </row>
        <row r="13">
          <cell r="A13">
            <v>170</v>
          </cell>
          <cell r="C13">
            <v>128</v>
          </cell>
          <cell r="D13">
            <v>178</v>
          </cell>
        </row>
        <row r="14">
          <cell r="A14">
            <v>25</v>
          </cell>
          <cell r="C14">
            <v>29</v>
          </cell>
          <cell r="D14">
            <v>23</v>
          </cell>
        </row>
        <row r="16">
          <cell r="A16">
            <v>166.20000000000005</v>
          </cell>
          <cell r="C16">
            <v>144.5</v>
          </cell>
          <cell r="D16">
            <v>151.5</v>
          </cell>
        </row>
        <row r="22">
          <cell r="A22">
            <v>69</v>
          </cell>
          <cell r="C22">
            <v>66</v>
          </cell>
          <cell r="D22">
            <v>61</v>
          </cell>
        </row>
        <row r="23">
          <cell r="A23">
            <v>85</v>
          </cell>
          <cell r="C23">
            <v>89</v>
          </cell>
          <cell r="D23">
            <v>89</v>
          </cell>
        </row>
        <row r="24">
          <cell r="A24">
            <v>290</v>
          </cell>
          <cell r="C24">
            <v>248</v>
          </cell>
          <cell r="D24">
            <v>244</v>
          </cell>
        </row>
        <row r="25">
          <cell r="A25">
            <v>258</v>
          </cell>
          <cell r="C25">
            <v>256</v>
          </cell>
          <cell r="D25">
            <v>260</v>
          </cell>
        </row>
        <row r="26">
          <cell r="A26">
            <v>57</v>
          </cell>
          <cell r="C26">
            <v>57</v>
          </cell>
          <cell r="D26">
            <v>67</v>
          </cell>
        </row>
        <row r="27">
          <cell r="A27">
            <v>148</v>
          </cell>
          <cell r="C27">
            <v>50</v>
          </cell>
          <cell r="D27">
            <v>81</v>
          </cell>
        </row>
        <row r="28">
          <cell r="A28">
            <v>87</v>
          </cell>
          <cell r="C28">
            <v>87</v>
          </cell>
          <cell r="D28">
            <v>86</v>
          </cell>
        </row>
        <row r="29">
          <cell r="A29">
            <v>4</v>
          </cell>
          <cell r="C29">
            <v>7</v>
          </cell>
          <cell r="D29">
            <v>2</v>
          </cell>
        </row>
        <row r="34">
          <cell r="A34">
            <v>16</v>
          </cell>
          <cell r="C34">
            <v>16</v>
          </cell>
          <cell r="D34">
            <v>14</v>
          </cell>
        </row>
        <row r="35">
          <cell r="A35">
            <v>17</v>
          </cell>
          <cell r="C35">
            <v>15</v>
          </cell>
          <cell r="D35">
            <v>16</v>
          </cell>
        </row>
        <row r="36">
          <cell r="A36">
            <v>61</v>
          </cell>
          <cell r="C36">
            <v>61</v>
          </cell>
          <cell r="D36">
            <v>58</v>
          </cell>
        </row>
        <row r="37">
          <cell r="A37">
            <v>13</v>
          </cell>
          <cell r="C37">
            <v>13</v>
          </cell>
          <cell r="D37">
            <v>13</v>
          </cell>
        </row>
        <row r="38">
          <cell r="A38">
            <v>7</v>
          </cell>
          <cell r="C38">
            <v>7</v>
          </cell>
          <cell r="D38">
            <v>8</v>
          </cell>
        </row>
        <row r="39">
          <cell r="A39">
            <v>8</v>
          </cell>
          <cell r="C39">
            <v>9</v>
          </cell>
          <cell r="D39">
            <v>8</v>
          </cell>
        </row>
        <row r="40">
          <cell r="A40">
            <v>13</v>
          </cell>
          <cell r="C40">
            <v>6</v>
          </cell>
          <cell r="D40">
            <v>14</v>
          </cell>
        </row>
        <row r="41">
          <cell r="A41">
            <v>3</v>
          </cell>
          <cell r="C41">
            <v>3</v>
          </cell>
          <cell r="D41">
            <v>3</v>
          </cell>
        </row>
      </sheetData>
      <sheetData sheetId="6">
        <row r="6">
          <cell r="A6">
            <v>10609</v>
          </cell>
          <cell r="C6">
            <v>16373</v>
          </cell>
          <cell r="D6">
            <v>10030</v>
          </cell>
        </row>
        <row r="7">
          <cell r="A7">
            <v>-894</v>
          </cell>
          <cell r="C7">
            <v>186</v>
          </cell>
          <cell r="D7">
            <v>83</v>
          </cell>
        </row>
        <row r="8">
          <cell r="A8">
            <v>96</v>
          </cell>
          <cell r="C8">
            <v>31</v>
          </cell>
          <cell r="D8">
            <v>128</v>
          </cell>
        </row>
        <row r="14">
          <cell r="A14">
            <v>137</v>
          </cell>
          <cell r="C14">
            <v>0</v>
          </cell>
          <cell r="D14">
            <v>0</v>
          </cell>
        </row>
        <row r="16">
          <cell r="A16">
            <v>132</v>
          </cell>
          <cell r="C16">
            <v>0</v>
          </cell>
          <cell r="D16">
            <v>0</v>
          </cell>
        </row>
        <row r="17">
          <cell r="A17">
            <v>-1</v>
          </cell>
          <cell r="C17">
            <v>0</v>
          </cell>
          <cell r="D17">
            <v>0</v>
          </cell>
        </row>
        <row r="18">
          <cell r="A18">
            <v>144</v>
          </cell>
          <cell r="C18">
            <v>8</v>
          </cell>
          <cell r="D18">
            <v>103</v>
          </cell>
        </row>
        <row r="19">
          <cell r="A19">
            <v>7</v>
          </cell>
          <cell r="C19">
            <v>69</v>
          </cell>
          <cell r="D19">
            <v>-39</v>
          </cell>
        </row>
        <row r="20">
          <cell r="A20">
            <v>397</v>
          </cell>
          <cell r="C20">
            <v>0</v>
          </cell>
          <cell r="D20">
            <v>10</v>
          </cell>
        </row>
        <row r="22">
          <cell r="A22">
            <v>5</v>
          </cell>
          <cell r="C22">
            <v>2</v>
          </cell>
          <cell r="D22">
            <v>2</v>
          </cell>
        </row>
        <row r="23">
          <cell r="A23">
            <v>5</v>
          </cell>
          <cell r="C23">
            <v>3</v>
          </cell>
          <cell r="D23">
            <v>5</v>
          </cell>
        </row>
        <row r="24">
          <cell r="A24">
            <v>-64</v>
          </cell>
          <cell r="C24">
            <v>-81</v>
          </cell>
          <cell r="D24">
            <v>-128</v>
          </cell>
        </row>
        <row r="27">
          <cell r="A27">
            <v>74</v>
          </cell>
          <cell r="C27">
            <v>18</v>
          </cell>
          <cell r="D27">
            <v>22</v>
          </cell>
        </row>
        <row r="29">
          <cell r="A29">
            <v>9.5100000000000016</v>
          </cell>
          <cell r="C29">
            <v>10.530000000000001</v>
          </cell>
          <cell r="D29">
            <v>10.79</v>
          </cell>
        </row>
        <row r="30">
          <cell r="A30">
            <v>12.87</v>
          </cell>
          <cell r="C30">
            <v>15.089999999999998</v>
          </cell>
          <cell r="D30">
            <v>13.309999999999997</v>
          </cell>
        </row>
        <row r="31">
          <cell r="A31">
            <v>10.36</v>
          </cell>
          <cell r="C31">
            <v>12.969999999999999</v>
          </cell>
          <cell r="D31">
            <v>11.299999999999997</v>
          </cell>
        </row>
        <row r="32">
          <cell r="A32">
            <v>1.6599999999999993</v>
          </cell>
          <cell r="C32">
            <v>1.34</v>
          </cell>
          <cell r="D32">
            <v>1.2</v>
          </cell>
        </row>
        <row r="33">
          <cell r="A33">
            <v>0.85000000000000009</v>
          </cell>
          <cell r="C33">
            <v>0.78</v>
          </cell>
          <cell r="D33">
            <v>0.81</v>
          </cell>
        </row>
        <row r="36">
          <cell r="A36">
            <v>20.769999999999996</v>
          </cell>
          <cell r="C36">
            <v>24.23</v>
          </cell>
          <cell r="D36">
            <v>22.54</v>
          </cell>
        </row>
        <row r="37">
          <cell r="A37">
            <v>0.75999999999999979</v>
          </cell>
          <cell r="C37">
            <v>0.61</v>
          </cell>
          <cell r="D37">
            <v>0.75</v>
          </cell>
        </row>
        <row r="38">
          <cell r="A38">
            <v>0.85000000000000009</v>
          </cell>
          <cell r="C38">
            <v>0.78</v>
          </cell>
          <cell r="D38">
            <v>0.81</v>
          </cell>
        </row>
        <row r="39">
          <cell r="A39">
            <v>9.0599999999999987</v>
          </cell>
          <cell r="C39">
            <v>8.4700000000000006</v>
          </cell>
          <cell r="D39">
            <v>9.4500000000000011</v>
          </cell>
        </row>
      </sheetData>
      <sheetData sheetId="7">
        <row r="7">
          <cell r="A7">
            <v>1.3600000000000003</v>
          </cell>
          <cell r="C7">
            <v>1.72</v>
          </cell>
          <cell r="D7">
            <v>1.61</v>
          </cell>
        </row>
        <row r="9">
          <cell r="A9">
            <v>3.4500000000000011</v>
          </cell>
          <cell r="C9">
            <v>2.75</v>
          </cell>
          <cell r="D9">
            <v>3.55</v>
          </cell>
        </row>
        <row r="10">
          <cell r="A10">
            <v>1.04</v>
          </cell>
          <cell r="C10">
            <v>1.36</v>
          </cell>
          <cell r="D10">
            <v>1.1399999999999999</v>
          </cell>
        </row>
        <row r="11">
          <cell r="A11">
            <v>0.43000000000000016</v>
          </cell>
          <cell r="C11">
            <v>0.55000000000000004</v>
          </cell>
          <cell r="D11">
            <v>0.66</v>
          </cell>
        </row>
        <row r="12">
          <cell r="A12">
            <v>0.16000000000000003</v>
          </cell>
          <cell r="C12">
            <v>0.26</v>
          </cell>
          <cell r="D12">
            <v>0.21</v>
          </cell>
        </row>
        <row r="13">
          <cell r="A13">
            <v>1.5200000000000005</v>
          </cell>
          <cell r="C13">
            <v>2.35</v>
          </cell>
          <cell r="D13">
            <v>2.09</v>
          </cell>
        </row>
        <row r="14">
          <cell r="A14">
            <v>1.5499999999999998</v>
          </cell>
          <cell r="C14">
            <v>1.54</v>
          </cell>
          <cell r="D14">
            <v>1.53</v>
          </cell>
        </row>
        <row r="17">
          <cell r="A17">
            <v>1.1700000000000004</v>
          </cell>
          <cell r="C17">
            <v>1.1299999999999999</v>
          </cell>
          <cell r="D17">
            <v>1.1299999999999999</v>
          </cell>
        </row>
        <row r="19">
          <cell r="A19">
            <v>1.5500000000000003</v>
          </cell>
          <cell r="C19">
            <v>1.1399999999999999</v>
          </cell>
          <cell r="D19">
            <v>1.38</v>
          </cell>
        </row>
        <row r="20">
          <cell r="A20">
            <v>0.96</v>
          </cell>
          <cell r="C20">
            <v>1.61</v>
          </cell>
          <cell r="D20">
            <v>1.37</v>
          </cell>
        </row>
        <row r="21">
          <cell r="A21">
            <v>1.7400000000000002</v>
          </cell>
          <cell r="C21">
            <v>2.84</v>
          </cell>
          <cell r="D21">
            <v>2.13</v>
          </cell>
        </row>
        <row r="22">
          <cell r="A22">
            <v>0.57000000000000006</v>
          </cell>
          <cell r="C22">
            <v>0.72</v>
          </cell>
          <cell r="D22">
            <v>0.73</v>
          </cell>
        </row>
        <row r="23">
          <cell r="A23">
            <v>0.42999999999999994</v>
          </cell>
          <cell r="C23">
            <v>0.72</v>
          </cell>
          <cell r="D23">
            <v>0.37</v>
          </cell>
        </row>
        <row r="24">
          <cell r="A24">
            <v>2.0599999999999996</v>
          </cell>
          <cell r="C24">
            <v>2.0699999999999998</v>
          </cell>
          <cell r="D24">
            <v>1.59</v>
          </cell>
        </row>
        <row r="25">
          <cell r="A25">
            <v>1.7300000000000004</v>
          </cell>
          <cell r="C25">
            <v>2.5299999999999998</v>
          </cell>
          <cell r="D25">
            <v>2.23</v>
          </cell>
        </row>
        <row r="26">
          <cell r="A26">
            <v>0.14999999999999991</v>
          </cell>
          <cell r="C26">
            <v>0.21000000000000002</v>
          </cell>
          <cell r="D26">
            <v>0.37</v>
          </cell>
        </row>
        <row r="27">
          <cell r="A27">
            <v>1.6599999999999993</v>
          </cell>
          <cell r="C27">
            <v>1.34</v>
          </cell>
          <cell r="D27">
            <v>1.2</v>
          </cell>
        </row>
        <row r="28">
          <cell r="A28">
            <v>0.85000000000000009</v>
          </cell>
          <cell r="C28">
            <v>0.78</v>
          </cell>
          <cell r="D28">
            <v>0.81</v>
          </cell>
        </row>
        <row r="29">
          <cell r="D29">
            <v>24.099999999999994</v>
          </cell>
        </row>
      </sheetData>
      <sheetData sheetId="8">
        <row r="6">
          <cell r="A6">
            <v>3875</v>
          </cell>
          <cell r="C6">
            <v>4371</v>
          </cell>
          <cell r="D6">
            <v>2916</v>
          </cell>
        </row>
        <row r="7">
          <cell r="A7">
            <v>-529</v>
          </cell>
          <cell r="C7">
            <v>285</v>
          </cell>
          <cell r="D7">
            <v>18</v>
          </cell>
        </row>
        <row r="8">
          <cell r="A8">
            <v>503</v>
          </cell>
          <cell r="C8">
            <v>-345</v>
          </cell>
          <cell r="D8">
            <v>-19</v>
          </cell>
        </row>
        <row r="9">
          <cell r="A9">
            <v>119</v>
          </cell>
          <cell r="C9">
            <v>152</v>
          </cell>
          <cell r="D9">
            <v>67</v>
          </cell>
        </row>
        <row r="13">
          <cell r="A13">
            <v>36</v>
          </cell>
          <cell r="C13">
            <v>20</v>
          </cell>
          <cell r="D13">
            <v>26</v>
          </cell>
        </row>
        <row r="14">
          <cell r="A14">
            <v>61</v>
          </cell>
          <cell r="C14">
            <v>27</v>
          </cell>
          <cell r="D14">
            <v>13</v>
          </cell>
        </row>
        <row r="15">
          <cell r="A15">
            <v>0</v>
          </cell>
          <cell r="C15">
            <v>-1</v>
          </cell>
          <cell r="D15">
            <v>0</v>
          </cell>
        </row>
        <row r="16">
          <cell r="A16">
            <v>0</v>
          </cell>
          <cell r="C16">
            <v>0</v>
          </cell>
          <cell r="D16">
            <v>0</v>
          </cell>
        </row>
        <row r="17">
          <cell r="A17">
            <v>6</v>
          </cell>
          <cell r="C17">
            <v>3</v>
          </cell>
          <cell r="D17">
            <v>2</v>
          </cell>
        </row>
        <row r="18">
          <cell r="A18">
            <v>11</v>
          </cell>
          <cell r="C18">
            <v>93</v>
          </cell>
          <cell r="D18">
            <v>25</v>
          </cell>
        </row>
        <row r="19">
          <cell r="A19">
            <v>-1</v>
          </cell>
          <cell r="C19">
            <v>-3</v>
          </cell>
          <cell r="D19">
            <v>-1</v>
          </cell>
        </row>
        <row r="20">
          <cell r="A20">
            <v>6</v>
          </cell>
          <cell r="C20">
            <v>13</v>
          </cell>
          <cell r="D20">
            <v>2</v>
          </cell>
        </row>
        <row r="22">
          <cell r="A22">
            <v>-3</v>
          </cell>
          <cell r="C22">
            <v>-1</v>
          </cell>
          <cell r="D22">
            <v>-1</v>
          </cell>
        </row>
        <row r="23">
          <cell r="A23">
            <v>35</v>
          </cell>
          <cell r="C23">
            <v>35</v>
          </cell>
          <cell r="D23">
            <v>20</v>
          </cell>
        </row>
        <row r="24">
          <cell r="A24">
            <v>-46</v>
          </cell>
          <cell r="C24">
            <v>-55</v>
          </cell>
          <cell r="D24">
            <v>-41</v>
          </cell>
        </row>
        <row r="27">
          <cell r="A27">
            <v>174</v>
          </cell>
          <cell r="C27">
            <v>73</v>
          </cell>
          <cell r="D27">
            <v>49</v>
          </cell>
        </row>
        <row r="30">
          <cell r="A30">
            <v>5.7100000000000009</v>
          </cell>
          <cell r="C30">
            <v>5.78</v>
          </cell>
          <cell r="D30">
            <v>5.26</v>
          </cell>
        </row>
        <row r="32">
          <cell r="A32">
            <v>5.6499999999999986</v>
          </cell>
          <cell r="C32">
            <v>5.68</v>
          </cell>
          <cell r="D32">
            <v>5.2</v>
          </cell>
        </row>
        <row r="33">
          <cell r="A33">
            <v>0.75</v>
          </cell>
          <cell r="C33">
            <v>1.23</v>
          </cell>
          <cell r="D33">
            <v>0.7</v>
          </cell>
        </row>
        <row r="34">
          <cell r="A34">
            <v>0.06</v>
          </cell>
          <cell r="C34">
            <v>0.04</v>
          </cell>
          <cell r="D34">
            <v>0.04</v>
          </cell>
        </row>
        <row r="36">
          <cell r="A36">
            <v>1.5099999999999998</v>
          </cell>
          <cell r="C36">
            <v>1.36</v>
          </cell>
          <cell r="D36">
            <v>1.37</v>
          </cell>
        </row>
        <row r="37">
          <cell r="A37">
            <v>0.68000000000000016</v>
          </cell>
          <cell r="C37">
            <v>0.69</v>
          </cell>
          <cell r="D37">
            <v>0.63</v>
          </cell>
        </row>
        <row r="39">
          <cell r="A39">
            <v>1.9900000000000002</v>
          </cell>
          <cell r="C39">
            <v>1.69</v>
          </cell>
          <cell r="D39">
            <v>1.84</v>
          </cell>
        </row>
        <row r="40">
          <cell r="A40">
            <v>0.87000000000000011</v>
          </cell>
          <cell r="C40">
            <v>1.08</v>
          </cell>
          <cell r="D40">
            <v>0.71</v>
          </cell>
        </row>
        <row r="41">
          <cell r="A41">
            <v>0.10999999999999999</v>
          </cell>
          <cell r="C41">
            <v>0.1</v>
          </cell>
          <cell r="D41">
            <v>0.1</v>
          </cell>
        </row>
      </sheetData>
      <sheetData sheetId="9">
        <row r="4">
          <cell r="A4">
            <v>13889</v>
          </cell>
          <cell r="C4">
            <v>19988</v>
          </cell>
          <cell r="D4">
            <v>12357</v>
          </cell>
        </row>
        <row r="5">
          <cell r="A5">
            <v>535</v>
          </cell>
          <cell r="C5">
            <v>530</v>
          </cell>
          <cell r="D5">
            <v>200</v>
          </cell>
        </row>
        <row r="6">
          <cell r="A6">
            <v>-12545</v>
          </cell>
          <cell r="C6">
            <v>-16620</v>
          </cell>
          <cell r="D6">
            <v>-10899</v>
          </cell>
        </row>
        <row r="8">
          <cell r="A8">
            <v>-105</v>
          </cell>
          <cell r="C8">
            <v>-22</v>
          </cell>
          <cell r="D8">
            <v>-117</v>
          </cell>
        </row>
        <row r="9">
          <cell r="A9">
            <v>-7367</v>
          </cell>
          <cell r="C9">
            <v>-2207</v>
          </cell>
          <cell r="D9">
            <v>-1827</v>
          </cell>
        </row>
        <row r="10">
          <cell r="A10">
            <v>-497</v>
          </cell>
          <cell r="C10">
            <v>-70</v>
          </cell>
          <cell r="D10">
            <v>-35</v>
          </cell>
        </row>
        <row r="12">
          <cell r="A12">
            <v>-488</v>
          </cell>
          <cell r="C12">
            <v>-649</v>
          </cell>
          <cell r="D12">
            <v>-140</v>
          </cell>
        </row>
        <row r="13">
          <cell r="A13">
            <v>-370</v>
          </cell>
          <cell r="C13">
            <v>276</v>
          </cell>
          <cell r="D13">
            <v>20</v>
          </cell>
        </row>
        <row r="15">
          <cell r="A15">
            <v>-126</v>
          </cell>
          <cell r="C15">
            <v>-752</v>
          </cell>
          <cell r="D15">
            <v>-359</v>
          </cell>
        </row>
        <row r="18">
          <cell r="A18">
            <v>-2044</v>
          </cell>
          <cell r="C18">
            <v>272</v>
          </cell>
          <cell r="D18">
            <v>11</v>
          </cell>
        </row>
        <row r="20">
          <cell r="A20">
            <v>-9017</v>
          </cell>
          <cell r="C20">
            <v>832</v>
          </cell>
          <cell r="D20">
            <v>-792</v>
          </cell>
        </row>
        <row r="21">
          <cell r="A21">
            <v>-7373</v>
          </cell>
          <cell r="C21">
            <v>617</v>
          </cell>
          <cell r="D21">
            <v>-803</v>
          </cell>
        </row>
        <row r="22">
          <cell r="A22">
            <v>-1644</v>
          </cell>
          <cell r="C22">
            <v>215</v>
          </cell>
          <cell r="D22">
            <v>11</v>
          </cell>
        </row>
        <row r="24">
          <cell r="A24">
            <v>299</v>
          </cell>
          <cell r="C24">
            <v>-143</v>
          </cell>
          <cell r="D24">
            <v>3</v>
          </cell>
        </row>
        <row r="25">
          <cell r="A25">
            <v>-400</v>
          </cell>
          <cell r="C25">
            <v>57</v>
          </cell>
          <cell r="D25">
            <v>0</v>
          </cell>
        </row>
        <row r="26">
          <cell r="A26">
            <v>-7373</v>
          </cell>
          <cell r="C26">
            <v>617</v>
          </cell>
          <cell r="D26">
            <v>-803</v>
          </cell>
        </row>
        <row r="27">
          <cell r="A27">
            <v>365</v>
          </cell>
          <cell r="C27">
            <v>-59</v>
          </cell>
          <cell r="D27">
            <v>168</v>
          </cell>
        </row>
        <row r="28">
          <cell r="A28">
            <v>6521</v>
          </cell>
          <cell r="C28">
            <v>-104</v>
          </cell>
          <cell r="D28">
            <v>156</v>
          </cell>
        </row>
      </sheetData>
      <sheetData sheetId="10">
        <row r="5">
          <cell r="A5">
            <v>13889</v>
          </cell>
          <cell r="C5">
            <v>19988</v>
          </cell>
          <cell r="D5">
            <v>12357</v>
          </cell>
        </row>
        <row r="6">
          <cell r="A6">
            <v>535</v>
          </cell>
          <cell r="C6">
            <v>530</v>
          </cell>
          <cell r="D6">
            <v>200</v>
          </cell>
        </row>
        <row r="9">
          <cell r="A9">
            <v>11895</v>
          </cell>
          <cell r="C9">
            <v>15911</v>
          </cell>
          <cell r="D9">
            <v>10179</v>
          </cell>
        </row>
        <row r="10">
          <cell r="A10">
            <v>0</v>
          </cell>
          <cell r="C10">
            <v>0</v>
          </cell>
        </row>
        <row r="11">
          <cell r="A11">
            <v>650</v>
          </cell>
          <cell r="C11">
            <v>709</v>
          </cell>
          <cell r="D11">
            <v>720</v>
          </cell>
        </row>
        <row r="13">
          <cell r="A13">
            <v>-105</v>
          </cell>
          <cell r="C13">
            <v>-22</v>
          </cell>
          <cell r="D13">
            <v>-117</v>
          </cell>
        </row>
        <row r="14">
          <cell r="A14">
            <v>7367</v>
          </cell>
          <cell r="C14">
            <v>2207</v>
          </cell>
          <cell r="D14">
            <v>1827</v>
          </cell>
        </row>
        <row r="15">
          <cell r="A15">
            <v>497</v>
          </cell>
          <cell r="C15">
            <v>70</v>
          </cell>
          <cell r="D15">
            <v>35</v>
          </cell>
        </row>
        <row r="18">
          <cell r="A18">
            <v>1517</v>
          </cell>
          <cell r="C18">
            <v>4546</v>
          </cell>
          <cell r="D18">
            <v>1822</v>
          </cell>
        </row>
        <row r="19">
          <cell r="A19">
            <v>-1973</v>
          </cell>
          <cell r="C19">
            <v>-4671</v>
          </cell>
          <cell r="D19">
            <v>-2071</v>
          </cell>
        </row>
        <row r="20">
          <cell r="A20">
            <v>-9</v>
          </cell>
          <cell r="C20">
            <v>16</v>
          </cell>
          <cell r="D20">
            <v>-37</v>
          </cell>
        </row>
        <row r="21">
          <cell r="A21">
            <v>-23</v>
          </cell>
          <cell r="C21">
            <v>-540</v>
          </cell>
          <cell r="D21">
            <v>146</v>
          </cell>
        </row>
        <row r="24">
          <cell r="A24">
            <v>-439</v>
          </cell>
          <cell r="C24">
            <v>16</v>
          </cell>
          <cell r="D24">
            <v>55</v>
          </cell>
        </row>
        <row r="25">
          <cell r="A25">
            <v>69</v>
          </cell>
          <cell r="C25">
            <v>260</v>
          </cell>
          <cell r="D25">
            <v>-35</v>
          </cell>
        </row>
        <row r="28">
          <cell r="A28">
            <v>-126</v>
          </cell>
          <cell r="C28">
            <v>-752</v>
          </cell>
          <cell r="D28">
            <v>-359</v>
          </cell>
        </row>
        <row r="30">
          <cell r="A30">
            <v>-2044</v>
          </cell>
          <cell r="C30">
            <v>272</v>
          </cell>
          <cell r="D30">
            <v>11</v>
          </cell>
        </row>
        <row r="33">
          <cell r="A33">
            <v>-7373</v>
          </cell>
          <cell r="C33">
            <v>617</v>
          </cell>
          <cell r="D33">
            <v>-803</v>
          </cell>
        </row>
        <row r="34">
          <cell r="A34">
            <v>-1644</v>
          </cell>
          <cell r="C34">
            <v>215</v>
          </cell>
          <cell r="D34">
            <v>11</v>
          </cell>
        </row>
        <row r="37">
          <cell r="A37">
            <v>299</v>
          </cell>
          <cell r="C37">
            <v>-143</v>
          </cell>
          <cell r="D37">
            <v>3</v>
          </cell>
        </row>
        <row r="38">
          <cell r="A38">
            <v>-400</v>
          </cell>
          <cell r="C38">
            <v>57</v>
          </cell>
        </row>
        <row r="41">
          <cell r="A41">
            <v>-2.5</v>
          </cell>
          <cell r="C41">
            <v>0.23</v>
          </cell>
          <cell r="D41">
            <v>-0.21993034726482832</v>
          </cell>
        </row>
        <row r="42">
          <cell r="A42">
            <v>-2.5</v>
          </cell>
          <cell r="C42">
            <v>0.23</v>
          </cell>
          <cell r="D42">
            <v>-0.21993034726482832</v>
          </cell>
        </row>
        <row r="44">
          <cell r="A44">
            <v>-2.0499999999999998</v>
          </cell>
          <cell r="C44">
            <v>0.17</v>
          </cell>
          <cell r="D44">
            <v>-0.22298493542128425</v>
          </cell>
        </row>
        <row r="45">
          <cell r="A45">
            <v>-2.0499999999999998</v>
          </cell>
          <cell r="C45">
            <v>0.17</v>
          </cell>
          <cell r="D45">
            <v>-0.22298493542128425</v>
          </cell>
        </row>
      </sheetData>
      <sheetData sheetId="11">
        <row r="5">
          <cell r="A5">
            <v>4977</v>
          </cell>
          <cell r="C5">
            <v>5212</v>
          </cell>
          <cell r="D5">
            <v>3356</v>
          </cell>
        </row>
        <row r="6">
          <cell r="A6">
            <v>10609</v>
          </cell>
          <cell r="C6">
            <v>16373</v>
          </cell>
          <cell r="D6">
            <v>10030</v>
          </cell>
        </row>
        <row r="7">
          <cell r="A7">
            <v>3875</v>
          </cell>
          <cell r="C7">
            <v>4371</v>
          </cell>
          <cell r="D7">
            <v>2916</v>
          </cell>
        </row>
        <row r="8">
          <cell r="A8">
            <v>391</v>
          </cell>
          <cell r="C8">
            <v>353</v>
          </cell>
          <cell r="D8">
            <v>310</v>
          </cell>
        </row>
        <row r="9">
          <cell r="A9">
            <v>-206</v>
          </cell>
          <cell r="C9">
            <v>-28</v>
          </cell>
          <cell r="D9">
            <v>0</v>
          </cell>
        </row>
        <row r="10">
          <cell r="A10">
            <v>-5757</v>
          </cell>
          <cell r="C10">
            <v>-6293</v>
          </cell>
          <cell r="D10">
            <v>-4255</v>
          </cell>
        </row>
      </sheetData>
      <sheetData sheetId="12">
        <row r="5">
          <cell r="A5">
            <v>11895</v>
          </cell>
          <cell r="C5">
            <v>15911</v>
          </cell>
          <cell r="D5">
            <v>10179</v>
          </cell>
        </row>
        <row r="7">
          <cell r="A7">
            <v>191</v>
          </cell>
          <cell r="C7">
            <v>20</v>
          </cell>
          <cell r="D7">
            <v>26</v>
          </cell>
        </row>
        <row r="8">
          <cell r="A8">
            <v>650</v>
          </cell>
          <cell r="C8">
            <v>709</v>
          </cell>
          <cell r="D8">
            <v>720</v>
          </cell>
        </row>
        <row r="10">
          <cell r="A10">
            <v>5</v>
          </cell>
          <cell r="C10">
            <v>4</v>
          </cell>
          <cell r="D10">
            <v>5</v>
          </cell>
        </row>
      </sheetData>
      <sheetData sheetId="13">
        <row r="5">
          <cell r="A5">
            <v>1867</v>
          </cell>
          <cell r="C5">
            <v>1993</v>
          </cell>
          <cell r="D5">
            <v>1624</v>
          </cell>
        </row>
        <row r="6">
          <cell r="A6">
            <v>97</v>
          </cell>
          <cell r="C6">
            <v>89</v>
          </cell>
          <cell r="D6">
            <v>86</v>
          </cell>
        </row>
        <row r="7">
          <cell r="A7">
            <v>87</v>
          </cell>
          <cell r="C7">
            <v>85</v>
          </cell>
          <cell r="D7">
            <v>88</v>
          </cell>
        </row>
        <row r="8">
          <cell r="A8">
            <v>3</v>
          </cell>
          <cell r="C8">
            <v>1</v>
          </cell>
          <cell r="D8">
            <v>0</v>
          </cell>
        </row>
        <row r="9">
          <cell r="A9">
            <v>12</v>
          </cell>
          <cell r="C9">
            <v>17</v>
          </cell>
          <cell r="D9">
            <v>19</v>
          </cell>
        </row>
        <row r="10">
          <cell r="A10">
            <v>-7</v>
          </cell>
          <cell r="C10">
            <v>-6</v>
          </cell>
          <cell r="D10">
            <v>-7</v>
          </cell>
        </row>
        <row r="12">
          <cell r="A12">
            <v>5308</v>
          </cell>
          <cell r="C12">
            <v>28</v>
          </cell>
          <cell r="D12">
            <v>17</v>
          </cell>
        </row>
      </sheetData>
      <sheetData sheetId="14">
        <row r="5">
          <cell r="B5">
            <v>26</v>
          </cell>
          <cell r="C5">
            <v>5</v>
          </cell>
          <cell r="E5">
            <v>24</v>
          </cell>
        </row>
        <row r="6">
          <cell r="B6">
            <v>2</v>
          </cell>
          <cell r="D6">
            <v>20</v>
          </cell>
        </row>
        <row r="7">
          <cell r="E7">
            <v>-32</v>
          </cell>
        </row>
        <row r="8">
          <cell r="B8">
            <v>-3</v>
          </cell>
          <cell r="D8">
            <v>-2</v>
          </cell>
          <cell r="E8">
            <v>-20</v>
          </cell>
        </row>
      </sheetData>
      <sheetData sheetId="15">
        <row r="6">
          <cell r="A6">
            <v>-1526</v>
          </cell>
          <cell r="C6">
            <v>-225</v>
          </cell>
          <cell r="D6">
            <v>-584</v>
          </cell>
        </row>
        <row r="7">
          <cell r="A7">
            <v>-5422</v>
          </cell>
          <cell r="C7">
            <v>1451</v>
          </cell>
          <cell r="D7">
            <v>143</v>
          </cell>
        </row>
        <row r="10">
          <cell r="A10">
            <v>656</v>
          </cell>
          <cell r="C10">
            <v>22</v>
          </cell>
          <cell r="D10">
            <v>-42</v>
          </cell>
        </row>
        <row r="11">
          <cell r="A11">
            <v>-530</v>
          </cell>
          <cell r="C11">
            <v>730</v>
          </cell>
          <cell r="D11">
            <v>401</v>
          </cell>
        </row>
      </sheetData>
      <sheetData sheetId="16">
        <row r="9">
          <cell r="B9">
            <v>94</v>
          </cell>
          <cell r="C9">
            <v>83</v>
          </cell>
          <cell r="D9">
            <v>18</v>
          </cell>
          <cell r="E9">
            <v>38</v>
          </cell>
          <cell r="F9">
            <v>0</v>
          </cell>
          <cell r="G9">
            <v>-47</v>
          </cell>
          <cell r="H9">
            <v>-51</v>
          </cell>
          <cell r="I9">
            <v>-22</v>
          </cell>
          <cell r="L9">
            <v>0</v>
          </cell>
          <cell r="M9">
            <v>0</v>
          </cell>
          <cell r="P9">
            <v>-38</v>
          </cell>
          <cell r="Q9">
            <v>-396</v>
          </cell>
        </row>
        <row r="10">
          <cell r="C10">
            <v>128</v>
          </cell>
          <cell r="D10">
            <v>-19</v>
          </cell>
          <cell r="E10">
            <v>82</v>
          </cell>
          <cell r="I10">
            <v>138</v>
          </cell>
          <cell r="L10">
            <v>0</v>
          </cell>
          <cell r="P10">
            <v>-82</v>
          </cell>
        </row>
        <row r="13">
          <cell r="G13">
            <v>0</v>
          </cell>
        </row>
        <row r="15">
          <cell r="D15">
            <v>26</v>
          </cell>
          <cell r="E15">
            <v>-3</v>
          </cell>
          <cell r="L15">
            <v>0</v>
          </cell>
          <cell r="P15">
            <v>3</v>
          </cell>
        </row>
        <row r="16">
          <cell r="D16">
            <v>13</v>
          </cell>
          <cell r="G16">
            <v>4</v>
          </cell>
          <cell r="L16">
            <v>0</v>
          </cell>
          <cell r="P16">
            <v>0</v>
          </cell>
        </row>
        <row r="17">
          <cell r="B17">
            <v>7</v>
          </cell>
        </row>
        <row r="18">
          <cell r="L18">
            <v>0</v>
          </cell>
          <cell r="P18">
            <v>0</v>
          </cell>
        </row>
        <row r="19">
          <cell r="L19">
            <v>0</v>
          </cell>
          <cell r="P19">
            <v>0</v>
          </cell>
        </row>
        <row r="20">
          <cell r="B20">
            <v>1</v>
          </cell>
          <cell r="D20">
            <v>2</v>
          </cell>
          <cell r="E20">
            <v>2</v>
          </cell>
          <cell r="G20">
            <v>1</v>
          </cell>
          <cell r="H20">
            <v>1</v>
          </cell>
          <cell r="L20">
            <v>0</v>
          </cell>
          <cell r="P20">
            <v>-2</v>
          </cell>
        </row>
        <row r="21">
          <cell r="B21">
            <v>4</v>
          </cell>
          <cell r="C21">
            <v>103</v>
          </cell>
          <cell r="D21">
            <v>25</v>
          </cell>
          <cell r="E21">
            <v>1</v>
          </cell>
          <cell r="L21">
            <v>0</v>
          </cell>
          <cell r="M21">
            <v>0</v>
          </cell>
          <cell r="P21">
            <v>-1</v>
          </cell>
          <cell r="Q21">
            <v>1</v>
          </cell>
        </row>
        <row r="22">
          <cell r="B22">
            <v>0</v>
          </cell>
          <cell r="C22">
            <v>-39</v>
          </cell>
          <cell r="D22">
            <v>-1</v>
          </cell>
          <cell r="E22">
            <v>-2</v>
          </cell>
          <cell r="F22">
            <v>0</v>
          </cell>
          <cell r="L22">
            <v>0</v>
          </cell>
          <cell r="P22">
            <v>2</v>
          </cell>
          <cell r="Q22">
            <v>-4</v>
          </cell>
        </row>
        <row r="23">
          <cell r="B23">
            <v>-11</v>
          </cell>
          <cell r="C23">
            <v>10</v>
          </cell>
          <cell r="D23">
            <v>2</v>
          </cell>
          <cell r="E23">
            <v>1</v>
          </cell>
          <cell r="G23">
            <v>2</v>
          </cell>
          <cell r="L23">
            <v>0</v>
          </cell>
          <cell r="P23">
            <v>-1</v>
          </cell>
        </row>
        <row r="25">
          <cell r="E25">
            <v>119</v>
          </cell>
        </row>
        <row r="26">
          <cell r="B26">
            <v>-58</v>
          </cell>
          <cell r="C26">
            <v>2</v>
          </cell>
          <cell r="D26">
            <v>-1</v>
          </cell>
          <cell r="E26">
            <v>2</v>
          </cell>
          <cell r="F26">
            <v>0</v>
          </cell>
          <cell r="G26">
            <v>0</v>
          </cell>
          <cell r="H26">
            <v>-34</v>
          </cell>
          <cell r="I26">
            <v>0</v>
          </cell>
          <cell r="L26">
            <v>0</v>
          </cell>
          <cell r="P26">
            <v>-2</v>
          </cell>
          <cell r="Q26">
            <v>-1</v>
          </cell>
        </row>
        <row r="27">
          <cell r="B27">
            <v>25</v>
          </cell>
          <cell r="C27">
            <v>5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-7</v>
          </cell>
          <cell r="I27">
            <v>0</v>
          </cell>
          <cell r="L27">
            <v>0</v>
          </cell>
          <cell r="P27">
            <v>0</v>
          </cell>
        </row>
        <row r="28">
          <cell r="B28">
            <v>-307</v>
          </cell>
          <cell r="C28">
            <v>-128</v>
          </cell>
          <cell r="D28">
            <v>-41</v>
          </cell>
          <cell r="E28">
            <v>-17</v>
          </cell>
          <cell r="F28">
            <v>0</v>
          </cell>
          <cell r="G28">
            <v>0</v>
          </cell>
          <cell r="H28">
            <v>16</v>
          </cell>
          <cell r="I28">
            <v>-38</v>
          </cell>
          <cell r="L28">
            <v>0</v>
          </cell>
          <cell r="P28">
            <v>17</v>
          </cell>
          <cell r="Q28">
            <v>-2</v>
          </cell>
        </row>
        <row r="30">
          <cell r="E30">
            <v>104</v>
          </cell>
        </row>
        <row r="32">
          <cell r="J32">
            <v>3</v>
          </cell>
          <cell r="L32">
            <v>0</v>
          </cell>
          <cell r="T32">
            <v>3</v>
          </cell>
        </row>
        <row r="33">
          <cell r="J33">
            <v>27</v>
          </cell>
          <cell r="L33">
            <v>0</v>
          </cell>
          <cell r="Q33">
            <v>-506</v>
          </cell>
          <cell r="T33">
            <v>-479</v>
          </cell>
        </row>
        <row r="34">
          <cell r="J34">
            <v>-792</v>
          </cell>
          <cell r="L34">
            <v>413</v>
          </cell>
          <cell r="Q34">
            <v>-424</v>
          </cell>
          <cell r="T34">
            <v>-803</v>
          </cell>
        </row>
        <row r="35">
          <cell r="J35">
            <v>224</v>
          </cell>
          <cell r="Q35">
            <v>-56</v>
          </cell>
          <cell r="T35">
            <v>168</v>
          </cell>
        </row>
        <row r="36">
          <cell r="L36">
            <v>-413</v>
          </cell>
          <cell r="Q36">
            <v>-26</v>
          </cell>
          <cell r="T36">
            <v>156</v>
          </cell>
        </row>
        <row r="37">
          <cell r="T37">
            <v>0</v>
          </cell>
        </row>
        <row r="38">
          <cell r="J38">
            <v>595</v>
          </cell>
          <cell r="L38">
            <v>-413</v>
          </cell>
          <cell r="Q38">
            <v>-26</v>
          </cell>
          <cell r="T38">
            <v>156</v>
          </cell>
        </row>
        <row r="39">
          <cell r="T39">
            <v>-479</v>
          </cell>
        </row>
        <row r="81">
          <cell r="B81">
            <v>1413</v>
          </cell>
          <cell r="C81">
            <v>186</v>
          </cell>
          <cell r="D81">
            <v>285</v>
          </cell>
          <cell r="E81">
            <v>-186</v>
          </cell>
          <cell r="F81">
            <v>162</v>
          </cell>
          <cell r="G81">
            <v>-40</v>
          </cell>
          <cell r="H81">
            <v>-53</v>
          </cell>
          <cell r="I81">
            <v>-101</v>
          </cell>
          <cell r="L81">
            <v>-162</v>
          </cell>
          <cell r="M81">
            <v>266</v>
          </cell>
          <cell r="P81">
            <v>186</v>
          </cell>
          <cell r="Q81">
            <v>-357</v>
          </cell>
        </row>
        <row r="82">
          <cell r="B82">
            <v>0</v>
          </cell>
          <cell r="C82">
            <v>31</v>
          </cell>
          <cell r="D82">
            <v>-345</v>
          </cell>
          <cell r="E82">
            <v>212</v>
          </cell>
          <cell r="F82">
            <v>0</v>
          </cell>
          <cell r="G82">
            <v>0</v>
          </cell>
          <cell r="H82">
            <v>0</v>
          </cell>
          <cell r="I82">
            <v>227</v>
          </cell>
          <cell r="L82">
            <v>0</v>
          </cell>
          <cell r="M82">
            <v>0</v>
          </cell>
          <cell r="P82">
            <v>-212</v>
          </cell>
          <cell r="Q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7">
          <cell r="B87">
            <v>0</v>
          </cell>
          <cell r="C87">
            <v>0</v>
          </cell>
          <cell r="D87">
            <v>20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</row>
        <row r="88">
          <cell r="B88">
            <v>0</v>
          </cell>
          <cell r="C88">
            <v>0</v>
          </cell>
          <cell r="D88">
            <v>27</v>
          </cell>
          <cell r="E88">
            <v>0</v>
          </cell>
          <cell r="F88">
            <v>0</v>
          </cell>
          <cell r="G88">
            <v>1</v>
          </cell>
          <cell r="H88">
            <v>0</v>
          </cell>
          <cell r="I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M89">
            <v>0</v>
          </cell>
          <cell r="Q89">
            <v>0</v>
          </cell>
        </row>
        <row r="90">
          <cell r="B90">
            <v>-325</v>
          </cell>
          <cell r="C90">
            <v>0</v>
          </cell>
          <cell r="D90">
            <v>-1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P90">
            <v>0</v>
          </cell>
          <cell r="Q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</row>
        <row r="92">
          <cell r="B92">
            <v>1</v>
          </cell>
          <cell r="C92">
            <v>0</v>
          </cell>
          <cell r="D92">
            <v>3</v>
          </cell>
          <cell r="E92">
            <v>1</v>
          </cell>
          <cell r="F92">
            <v>1</v>
          </cell>
          <cell r="G92">
            <v>0</v>
          </cell>
          <cell r="H92">
            <v>0</v>
          </cell>
          <cell r="I92">
            <v>0</v>
          </cell>
          <cell r="L92">
            <v>-1</v>
          </cell>
          <cell r="M92">
            <v>0</v>
          </cell>
          <cell r="P92">
            <v>-1</v>
          </cell>
          <cell r="Q92">
            <v>0</v>
          </cell>
        </row>
        <row r="93">
          <cell r="B93">
            <v>11</v>
          </cell>
          <cell r="C93">
            <v>8</v>
          </cell>
          <cell r="D93">
            <v>93</v>
          </cell>
          <cell r="E93">
            <v>-3</v>
          </cell>
          <cell r="F93">
            <v>-3</v>
          </cell>
          <cell r="G93">
            <v>0</v>
          </cell>
          <cell r="H93">
            <v>0</v>
          </cell>
          <cell r="I93">
            <v>0</v>
          </cell>
          <cell r="L93">
            <v>3</v>
          </cell>
          <cell r="M93">
            <v>-3</v>
          </cell>
          <cell r="P93">
            <v>3</v>
          </cell>
          <cell r="Q93">
            <v>-3</v>
          </cell>
        </row>
        <row r="94">
          <cell r="B94">
            <v>-17</v>
          </cell>
          <cell r="C94">
            <v>69</v>
          </cell>
          <cell r="D94">
            <v>-3</v>
          </cell>
          <cell r="E94">
            <v>17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P94">
            <v>-17</v>
          </cell>
          <cell r="Q94">
            <v>12</v>
          </cell>
        </row>
        <row r="95">
          <cell r="B95">
            <v>-3</v>
          </cell>
          <cell r="C95">
            <v>0</v>
          </cell>
          <cell r="D95">
            <v>13</v>
          </cell>
          <cell r="E95">
            <v>-12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L95">
            <v>0</v>
          </cell>
          <cell r="M95">
            <v>0</v>
          </cell>
          <cell r="P95">
            <v>12</v>
          </cell>
          <cell r="Q95">
            <v>0</v>
          </cell>
        </row>
        <row r="97">
          <cell r="E97">
            <v>29</v>
          </cell>
        </row>
        <row r="98">
          <cell r="B98">
            <v>-64</v>
          </cell>
          <cell r="C98">
            <v>2</v>
          </cell>
          <cell r="D98">
            <v>-1</v>
          </cell>
          <cell r="E98">
            <v>0</v>
          </cell>
          <cell r="F98">
            <v>-2</v>
          </cell>
          <cell r="G98">
            <v>0</v>
          </cell>
          <cell r="H98">
            <v>-116</v>
          </cell>
          <cell r="I98">
            <v>0</v>
          </cell>
          <cell r="L98">
            <v>2</v>
          </cell>
          <cell r="M98">
            <v>-18</v>
          </cell>
          <cell r="P98">
            <v>0</v>
          </cell>
          <cell r="Q98">
            <v>0</v>
          </cell>
        </row>
        <row r="99">
          <cell r="B99">
            <v>23</v>
          </cell>
          <cell r="C99">
            <v>3</v>
          </cell>
          <cell r="D99">
            <v>35</v>
          </cell>
          <cell r="E99">
            <v>0</v>
          </cell>
          <cell r="F99">
            <v>7</v>
          </cell>
          <cell r="G99">
            <v>0</v>
          </cell>
          <cell r="H99">
            <v>230</v>
          </cell>
          <cell r="I99">
            <v>0</v>
          </cell>
          <cell r="L99">
            <v>-7</v>
          </cell>
          <cell r="M99">
            <v>0</v>
          </cell>
          <cell r="P99">
            <v>0</v>
          </cell>
          <cell r="Q99">
            <v>0</v>
          </cell>
        </row>
        <row r="100">
          <cell r="B100">
            <v>-795</v>
          </cell>
          <cell r="C100">
            <v>-81</v>
          </cell>
          <cell r="D100">
            <v>-55</v>
          </cell>
          <cell r="E100">
            <v>-4</v>
          </cell>
          <cell r="F100">
            <v>-54</v>
          </cell>
          <cell r="G100">
            <v>0</v>
          </cell>
          <cell r="H100">
            <v>43</v>
          </cell>
          <cell r="I100">
            <v>-33</v>
          </cell>
          <cell r="L100">
            <v>54</v>
          </cell>
          <cell r="M100">
            <v>-5</v>
          </cell>
          <cell r="P100">
            <v>4</v>
          </cell>
          <cell r="Q100">
            <v>-2</v>
          </cell>
        </row>
        <row r="102">
          <cell r="E102">
            <v>25</v>
          </cell>
        </row>
        <row r="104">
          <cell r="J104">
            <v>56</v>
          </cell>
          <cell r="L104">
            <v>74</v>
          </cell>
        </row>
        <row r="105">
          <cell r="J105">
            <v>774</v>
          </cell>
          <cell r="L105">
            <v>55</v>
          </cell>
          <cell r="Q105">
            <v>-375</v>
          </cell>
        </row>
        <row r="106">
          <cell r="J106">
            <v>832</v>
          </cell>
          <cell r="L106">
            <v>-45</v>
          </cell>
          <cell r="Q106">
            <v>-170</v>
          </cell>
        </row>
        <row r="107">
          <cell r="J107">
            <v>87</v>
          </cell>
          <cell r="L107">
            <v>0</v>
          </cell>
          <cell r="Q107">
            <v>-146</v>
          </cell>
        </row>
        <row r="108">
          <cell r="J108">
            <v>-145</v>
          </cell>
          <cell r="L108">
            <v>100</v>
          </cell>
          <cell r="Q108">
            <v>-59</v>
          </cell>
        </row>
        <row r="109">
          <cell r="J109">
            <v>0</v>
          </cell>
          <cell r="L109">
            <v>0</v>
          </cell>
          <cell r="Q109">
            <v>0</v>
          </cell>
        </row>
        <row r="110">
          <cell r="J110">
            <v>-145</v>
          </cell>
          <cell r="L110">
            <v>100</v>
          </cell>
          <cell r="Q110">
            <v>-59</v>
          </cell>
        </row>
      </sheetData>
      <sheetData sheetId="17">
        <row r="9">
          <cell r="B9">
            <v>-4696</v>
          </cell>
          <cell r="C9">
            <v>-894</v>
          </cell>
          <cell r="D9">
            <v>-529</v>
          </cell>
          <cell r="E9">
            <v>-1379</v>
          </cell>
          <cell r="F9">
            <v>-59</v>
          </cell>
          <cell r="G9">
            <v>-80</v>
          </cell>
          <cell r="H9">
            <v>-69</v>
          </cell>
          <cell r="I9">
            <v>57</v>
          </cell>
          <cell r="L9">
            <v>59</v>
          </cell>
          <cell r="M9">
            <v>513</v>
          </cell>
          <cell r="P9">
            <v>1379</v>
          </cell>
          <cell r="Q9">
            <v>-392</v>
          </cell>
        </row>
        <row r="10">
          <cell r="B10">
            <v>0</v>
          </cell>
          <cell r="C10">
            <v>96</v>
          </cell>
          <cell r="D10">
            <v>503</v>
          </cell>
          <cell r="E10">
            <v>64</v>
          </cell>
          <cell r="F10">
            <v>0</v>
          </cell>
          <cell r="G10">
            <v>0</v>
          </cell>
          <cell r="H10">
            <v>0</v>
          </cell>
          <cell r="I10">
            <v>-72</v>
          </cell>
          <cell r="L10">
            <v>0</v>
          </cell>
          <cell r="M10">
            <v>0</v>
          </cell>
          <cell r="P10">
            <v>-64</v>
          </cell>
          <cell r="Q10">
            <v>0</v>
          </cell>
        </row>
        <row r="15">
          <cell r="B15">
            <v>0</v>
          </cell>
          <cell r="C15">
            <v>0</v>
          </cell>
          <cell r="D15">
            <v>36</v>
          </cell>
          <cell r="E15">
            <v>-11</v>
          </cell>
          <cell r="F15">
            <v>0</v>
          </cell>
          <cell r="G15">
            <v>24</v>
          </cell>
          <cell r="H15">
            <v>0</v>
          </cell>
          <cell r="I15">
            <v>0</v>
          </cell>
          <cell r="L15">
            <v>0</v>
          </cell>
          <cell r="M15">
            <v>0</v>
          </cell>
          <cell r="P15">
            <v>11</v>
          </cell>
          <cell r="Q15">
            <v>0</v>
          </cell>
        </row>
        <row r="16">
          <cell r="B16">
            <v>5100</v>
          </cell>
          <cell r="C16">
            <v>137</v>
          </cell>
          <cell r="D16">
            <v>61</v>
          </cell>
          <cell r="E16">
            <v>1372</v>
          </cell>
          <cell r="F16">
            <v>379</v>
          </cell>
          <cell r="G16">
            <v>6</v>
          </cell>
          <cell r="H16">
            <v>4</v>
          </cell>
          <cell r="I16">
            <v>0</v>
          </cell>
          <cell r="L16">
            <v>-379</v>
          </cell>
          <cell r="M16">
            <v>0</v>
          </cell>
          <cell r="P16">
            <v>-1372</v>
          </cell>
          <cell r="Q16">
            <v>0</v>
          </cell>
        </row>
        <row r="17">
          <cell r="B17">
            <v>169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</row>
        <row r="18">
          <cell r="B18">
            <v>-37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</v>
          </cell>
          <cell r="H18">
            <v>0</v>
          </cell>
          <cell r="I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</row>
        <row r="19">
          <cell r="B19">
            <v>0</v>
          </cell>
          <cell r="C19">
            <v>132</v>
          </cell>
          <cell r="D19">
            <v>0</v>
          </cell>
          <cell r="E19">
            <v>2</v>
          </cell>
          <cell r="F19">
            <v>0</v>
          </cell>
          <cell r="G19">
            <v>-1</v>
          </cell>
          <cell r="H19">
            <v>0</v>
          </cell>
          <cell r="I19">
            <v>0</v>
          </cell>
          <cell r="L19">
            <v>0</v>
          </cell>
          <cell r="M19">
            <v>0</v>
          </cell>
          <cell r="P19">
            <v>-2</v>
          </cell>
          <cell r="Q19">
            <v>0</v>
          </cell>
        </row>
        <row r="20">
          <cell r="B20">
            <v>-1</v>
          </cell>
          <cell r="C20">
            <v>-1</v>
          </cell>
          <cell r="D20">
            <v>6</v>
          </cell>
          <cell r="E20">
            <v>1</v>
          </cell>
          <cell r="F20">
            <v>8</v>
          </cell>
          <cell r="G20">
            <v>0</v>
          </cell>
          <cell r="H20">
            <v>1</v>
          </cell>
          <cell r="I20">
            <v>0</v>
          </cell>
          <cell r="L20">
            <v>-8</v>
          </cell>
          <cell r="M20">
            <v>0</v>
          </cell>
          <cell r="P20">
            <v>-1</v>
          </cell>
          <cell r="Q20">
            <v>0</v>
          </cell>
        </row>
        <row r="21">
          <cell r="B21">
            <v>-14</v>
          </cell>
          <cell r="C21">
            <v>144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</row>
        <row r="22">
          <cell r="B22">
            <v>-51</v>
          </cell>
          <cell r="C22">
            <v>7</v>
          </cell>
          <cell r="D22">
            <v>-1</v>
          </cell>
          <cell r="E22">
            <v>-5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L22">
            <v>0</v>
          </cell>
          <cell r="M22">
            <v>0</v>
          </cell>
          <cell r="P22">
            <v>5</v>
          </cell>
          <cell r="Q22">
            <v>1</v>
          </cell>
        </row>
        <row r="23">
          <cell r="B23">
            <v>128</v>
          </cell>
          <cell r="C23">
            <v>397</v>
          </cell>
          <cell r="D23">
            <v>6</v>
          </cell>
          <cell r="E23">
            <v>-3</v>
          </cell>
          <cell r="F23">
            <v>7</v>
          </cell>
          <cell r="G23">
            <v>7</v>
          </cell>
          <cell r="H23">
            <v>1</v>
          </cell>
          <cell r="I23">
            <v>0</v>
          </cell>
          <cell r="L23">
            <v>-7</v>
          </cell>
          <cell r="M23">
            <v>0</v>
          </cell>
          <cell r="P23">
            <v>3</v>
          </cell>
          <cell r="Q23">
            <v>0</v>
          </cell>
        </row>
        <row r="26">
          <cell r="B26">
            <v>-72</v>
          </cell>
          <cell r="C26">
            <v>5</v>
          </cell>
          <cell r="D26">
            <v>-3</v>
          </cell>
          <cell r="E26">
            <v>2</v>
          </cell>
          <cell r="F26">
            <v>-1</v>
          </cell>
          <cell r="G26">
            <v>-5</v>
          </cell>
          <cell r="H26">
            <v>-235</v>
          </cell>
          <cell r="I26">
            <v>0</v>
          </cell>
          <cell r="L26">
            <v>1</v>
          </cell>
          <cell r="M26">
            <v>2</v>
          </cell>
          <cell r="P26">
            <v>-2</v>
          </cell>
          <cell r="Q26">
            <v>-2</v>
          </cell>
        </row>
        <row r="27">
          <cell r="B27">
            <v>100</v>
          </cell>
          <cell r="C27">
            <v>5</v>
          </cell>
          <cell r="D27">
            <v>35</v>
          </cell>
          <cell r="E27">
            <v>-4</v>
          </cell>
          <cell r="F27">
            <v>37</v>
          </cell>
          <cell r="G27">
            <v>-2</v>
          </cell>
          <cell r="H27">
            <v>-4</v>
          </cell>
          <cell r="I27">
            <v>0</v>
          </cell>
          <cell r="L27">
            <v>-37</v>
          </cell>
          <cell r="M27">
            <v>0</v>
          </cell>
          <cell r="P27">
            <v>4</v>
          </cell>
          <cell r="Q27">
            <v>0</v>
          </cell>
        </row>
        <row r="28">
          <cell r="B28">
            <v>-599</v>
          </cell>
          <cell r="C28">
            <v>-64</v>
          </cell>
          <cell r="D28">
            <v>-46</v>
          </cell>
          <cell r="E28">
            <v>-32</v>
          </cell>
          <cell r="F28">
            <v>-136</v>
          </cell>
          <cell r="G28">
            <v>-1</v>
          </cell>
          <cell r="H28">
            <v>-11</v>
          </cell>
          <cell r="I28">
            <v>-15</v>
          </cell>
          <cell r="L28">
            <v>136</v>
          </cell>
          <cell r="M28">
            <v>-12</v>
          </cell>
          <cell r="P28">
            <v>32</v>
          </cell>
          <cell r="Q28">
            <v>-3</v>
          </cell>
        </row>
        <row r="32">
          <cell r="J32">
            <v>123</v>
          </cell>
          <cell r="L32">
            <v>152</v>
          </cell>
        </row>
        <row r="33">
          <cell r="L33">
            <v>116</v>
          </cell>
          <cell r="Q33">
            <v>-403</v>
          </cell>
        </row>
        <row r="34">
          <cell r="J34">
            <v>-9017</v>
          </cell>
          <cell r="L34">
            <v>269</v>
          </cell>
          <cell r="Q34">
            <v>1375</v>
          </cell>
        </row>
        <row r="35">
          <cell r="J35">
            <v>409</v>
          </cell>
          <cell r="L35">
            <v>0</v>
          </cell>
          <cell r="Q35">
            <v>-44</v>
          </cell>
        </row>
        <row r="36">
          <cell r="J36">
            <v>8408</v>
          </cell>
          <cell r="L36">
            <v>-153</v>
          </cell>
          <cell r="Q36">
            <v>-1734</v>
          </cell>
        </row>
      </sheetData>
      <sheetData sheetId="18">
        <row r="10">
          <cell r="A10">
            <v>49</v>
          </cell>
          <cell r="C10">
            <v>20</v>
          </cell>
          <cell r="D10">
            <v>23</v>
          </cell>
        </row>
        <row r="11">
          <cell r="A11">
            <v>7059</v>
          </cell>
          <cell r="C11">
            <v>28</v>
          </cell>
          <cell r="D11">
            <v>17</v>
          </cell>
        </row>
        <row r="12">
          <cell r="A12">
            <v>169</v>
          </cell>
          <cell r="C12">
            <v>0</v>
          </cell>
          <cell r="D12">
            <v>7</v>
          </cell>
        </row>
        <row r="13">
          <cell r="A13">
            <v>-31</v>
          </cell>
          <cell r="C13">
            <v>-326</v>
          </cell>
          <cell r="D13">
            <v>0</v>
          </cell>
        </row>
        <row r="14">
          <cell r="A14">
            <v>133</v>
          </cell>
          <cell r="C14">
            <v>0</v>
          </cell>
          <cell r="D14">
            <v>0</v>
          </cell>
        </row>
        <row r="15">
          <cell r="A15">
            <v>14</v>
          </cell>
          <cell r="C15">
            <v>6</v>
          </cell>
          <cell r="D15">
            <v>7</v>
          </cell>
        </row>
        <row r="16">
          <cell r="A16">
            <v>141</v>
          </cell>
          <cell r="C16">
            <v>106</v>
          </cell>
          <cell r="D16">
            <v>133</v>
          </cell>
        </row>
        <row r="17">
          <cell r="A17">
            <v>-50</v>
          </cell>
          <cell r="C17">
            <v>66</v>
          </cell>
          <cell r="D17">
            <v>-42</v>
          </cell>
        </row>
        <row r="18">
          <cell r="A18">
            <v>543</v>
          </cell>
          <cell r="C18">
            <v>1</v>
          </cell>
          <cell r="D18">
            <v>4</v>
          </cell>
        </row>
        <row r="20">
          <cell r="A20">
            <v>195</v>
          </cell>
          <cell r="C20">
            <v>328</v>
          </cell>
          <cell r="D20">
            <v>96</v>
          </cell>
        </row>
        <row r="22">
          <cell r="A22">
            <v>50</v>
          </cell>
          <cell r="C22">
            <v>-66</v>
          </cell>
          <cell r="D22">
            <v>42</v>
          </cell>
        </row>
        <row r="23">
          <cell r="A23">
            <v>504</v>
          </cell>
          <cell r="C23">
            <v>2</v>
          </cell>
          <cell r="D23">
            <v>386</v>
          </cell>
        </row>
        <row r="25">
          <cell r="A25">
            <v>0</v>
          </cell>
          <cell r="C25">
            <v>2</v>
          </cell>
        </row>
        <row r="32">
          <cell r="A32">
            <v>489</v>
          </cell>
          <cell r="C32">
            <v>0</v>
          </cell>
          <cell r="D32">
            <v>365</v>
          </cell>
        </row>
        <row r="35">
          <cell r="A35">
            <v>810</v>
          </cell>
          <cell r="C35">
            <v>0</v>
          </cell>
        </row>
        <row r="36">
          <cell r="A36">
            <v>860</v>
          </cell>
          <cell r="C36">
            <v>0</v>
          </cell>
        </row>
        <row r="37">
          <cell r="A37">
            <v>-1763</v>
          </cell>
          <cell r="C37">
            <v>-234</v>
          </cell>
          <cell r="D37">
            <v>-36</v>
          </cell>
        </row>
        <row r="40">
          <cell r="A40">
            <v>225</v>
          </cell>
          <cell r="C40">
            <v>142</v>
          </cell>
        </row>
      </sheetData>
      <sheetData sheetId="19"/>
      <sheetData sheetId="20">
        <row r="5">
          <cell r="A5">
            <v>27</v>
          </cell>
          <cell r="C5">
            <v>244</v>
          </cell>
          <cell r="D5">
            <v>-245</v>
          </cell>
        </row>
        <row r="6">
          <cell r="A6">
            <v>-36</v>
          </cell>
          <cell r="C6">
            <v>218</v>
          </cell>
          <cell r="D6">
            <v>164</v>
          </cell>
        </row>
        <row r="7">
          <cell r="A7">
            <v>79</v>
          </cell>
          <cell r="C7">
            <v>71</v>
          </cell>
          <cell r="D7">
            <v>44</v>
          </cell>
        </row>
        <row r="8">
          <cell r="A8">
            <v>-359</v>
          </cell>
          <cell r="C8">
            <v>68</v>
          </cell>
          <cell r="D8">
            <v>-115</v>
          </cell>
        </row>
        <row r="9">
          <cell r="A9">
            <v>77</v>
          </cell>
          <cell r="C9">
            <v>-17</v>
          </cell>
          <cell r="D9">
            <v>-324</v>
          </cell>
        </row>
        <row r="12">
          <cell r="A12">
            <v>275</v>
          </cell>
          <cell r="C12">
            <v>130</v>
          </cell>
          <cell r="D12">
            <v>3</v>
          </cell>
        </row>
      </sheetData>
      <sheetData sheetId="21">
        <row r="4">
          <cell r="B4">
            <v>67682</v>
          </cell>
          <cell r="C4">
            <v>66094</v>
          </cell>
        </row>
        <row r="5">
          <cell r="B5">
            <v>909</v>
          </cell>
          <cell r="C5">
            <v>871</v>
          </cell>
        </row>
        <row r="6">
          <cell r="B6">
            <v>2979</v>
          </cell>
          <cell r="C6">
            <v>2905</v>
          </cell>
        </row>
        <row r="7">
          <cell r="B7">
            <v>3326</v>
          </cell>
          <cell r="C7">
            <v>4595</v>
          </cell>
        </row>
        <row r="8">
          <cell r="B8">
            <v>2064</v>
          </cell>
          <cell r="C8">
            <v>2022</v>
          </cell>
        </row>
        <row r="9">
          <cell r="B9">
            <v>-1276</v>
          </cell>
          <cell r="C9">
            <v>-1389</v>
          </cell>
        </row>
        <row r="12">
          <cell r="B12">
            <v>3910</v>
          </cell>
          <cell r="C12">
            <v>3392</v>
          </cell>
        </row>
        <row r="13">
          <cell r="B13">
            <v>12022</v>
          </cell>
          <cell r="C13">
            <v>12228</v>
          </cell>
        </row>
        <row r="14">
          <cell r="B14">
            <v>-9345</v>
          </cell>
          <cell r="C14">
            <v>-9487</v>
          </cell>
        </row>
        <row r="15">
          <cell r="B15">
            <v>-4240</v>
          </cell>
          <cell r="C15">
            <v>-4452</v>
          </cell>
        </row>
        <row r="16">
          <cell r="B16">
            <v>-15247</v>
          </cell>
          <cell r="C16">
            <v>-13846</v>
          </cell>
        </row>
        <row r="17">
          <cell r="B17">
            <v>1804</v>
          </cell>
          <cell r="C17">
            <v>1510</v>
          </cell>
        </row>
        <row r="19">
          <cell r="B19">
            <v>-1056</v>
          </cell>
          <cell r="C19">
            <v>-1055</v>
          </cell>
        </row>
        <row r="20">
          <cell r="B20">
            <v>10446</v>
          </cell>
          <cell r="C20">
            <v>1411</v>
          </cell>
        </row>
        <row r="23">
          <cell r="B23">
            <v>55199</v>
          </cell>
          <cell r="C23">
            <v>52542</v>
          </cell>
        </row>
        <row r="24">
          <cell r="B24">
            <v>1916</v>
          </cell>
          <cell r="C24">
            <v>47</v>
          </cell>
        </row>
        <row r="26">
          <cell r="B26">
            <v>16863</v>
          </cell>
          <cell r="C26">
            <v>12210</v>
          </cell>
        </row>
      </sheetData>
      <sheetData sheetId="22">
        <row r="5">
          <cell r="A5">
            <v>6614</v>
          </cell>
          <cell r="C5">
            <v>5200</v>
          </cell>
          <cell r="D5">
            <v>6023</v>
          </cell>
        </row>
        <row r="6">
          <cell r="A6">
            <v>5024</v>
          </cell>
          <cell r="C6">
            <v>5028</v>
          </cell>
          <cell r="D6">
            <v>4995</v>
          </cell>
        </row>
        <row r="7">
          <cell r="A7">
            <v>257</v>
          </cell>
          <cell r="C7">
            <v>282</v>
          </cell>
          <cell r="D7">
            <v>315</v>
          </cell>
        </row>
        <row r="8">
          <cell r="A8">
            <v>28601</v>
          </cell>
          <cell r="C8">
            <v>20950</v>
          </cell>
          <cell r="D8">
            <v>20969</v>
          </cell>
        </row>
        <row r="9">
          <cell r="A9">
            <v>7555</v>
          </cell>
          <cell r="C9">
            <v>3910</v>
          </cell>
          <cell r="D9">
            <v>3392</v>
          </cell>
        </row>
        <row r="10">
          <cell r="A10">
            <v>762</v>
          </cell>
          <cell r="C10">
            <v>351</v>
          </cell>
          <cell r="D10">
            <v>391</v>
          </cell>
        </row>
        <row r="11">
          <cell r="A11">
            <v>1209</v>
          </cell>
          <cell r="C11">
            <v>622</v>
          </cell>
          <cell r="D11">
            <v>603</v>
          </cell>
        </row>
        <row r="12">
          <cell r="A12">
            <v>4385</v>
          </cell>
          <cell r="C12">
            <v>3639</v>
          </cell>
          <cell r="D12">
            <v>3673</v>
          </cell>
        </row>
        <row r="15">
          <cell r="A15">
            <v>75991</v>
          </cell>
          <cell r="C15">
            <v>67682</v>
          </cell>
          <cell r="D15">
            <v>66094</v>
          </cell>
        </row>
        <row r="16">
          <cell r="A16">
            <v>1581</v>
          </cell>
          <cell r="C16">
            <v>909</v>
          </cell>
          <cell r="D16">
            <v>871</v>
          </cell>
        </row>
        <row r="17">
          <cell r="A17">
            <v>4420</v>
          </cell>
          <cell r="C17">
            <v>2979</v>
          </cell>
          <cell r="D17">
            <v>2905</v>
          </cell>
        </row>
        <row r="18">
          <cell r="A18">
            <v>3172</v>
          </cell>
          <cell r="C18">
            <v>2682</v>
          </cell>
          <cell r="D18">
            <v>4323</v>
          </cell>
        </row>
        <row r="19">
          <cell r="A19">
            <v>2015</v>
          </cell>
          <cell r="C19">
            <v>644</v>
          </cell>
          <cell r="D19">
            <v>272</v>
          </cell>
        </row>
        <row r="20">
          <cell r="A20">
            <v>1042</v>
          </cell>
          <cell r="C20">
            <v>826</v>
          </cell>
          <cell r="D20">
            <v>795</v>
          </cell>
        </row>
        <row r="21">
          <cell r="A21">
            <v>4670</v>
          </cell>
          <cell r="C21">
            <v>3833</v>
          </cell>
          <cell r="D21">
            <v>3681</v>
          </cell>
        </row>
        <row r="22">
          <cell r="A22">
            <v>2773</v>
          </cell>
          <cell r="C22">
            <v>1757</v>
          </cell>
          <cell r="D22">
            <v>1624</v>
          </cell>
        </row>
        <row r="24">
          <cell r="A24">
            <v>456</v>
          </cell>
          <cell r="C24">
            <v>17516</v>
          </cell>
          <cell r="D24">
            <v>2052</v>
          </cell>
        </row>
        <row r="28">
          <cell r="A28">
            <v>2716</v>
          </cell>
          <cell r="C28">
            <v>5712</v>
          </cell>
          <cell r="D28">
            <v>3669</v>
          </cell>
        </row>
        <row r="29">
          <cell r="A29">
            <v>3859</v>
          </cell>
          <cell r="C29">
            <v>2671</v>
          </cell>
          <cell r="D29">
            <v>802</v>
          </cell>
        </row>
        <row r="30">
          <cell r="A30">
            <v>23703</v>
          </cell>
          <cell r="C30">
            <v>14615</v>
          </cell>
          <cell r="D30">
            <v>14939</v>
          </cell>
        </row>
        <row r="31">
          <cell r="A31">
            <v>534</v>
          </cell>
          <cell r="C31">
            <v>422</v>
          </cell>
          <cell r="D31">
            <v>423</v>
          </cell>
        </row>
        <row r="32">
          <cell r="A32">
            <v>1873</v>
          </cell>
          <cell r="C32">
            <v>1442</v>
          </cell>
          <cell r="D32">
            <v>2100</v>
          </cell>
        </row>
        <row r="33">
          <cell r="A33">
            <v>4489</v>
          </cell>
          <cell r="C33">
            <v>4703</v>
          </cell>
          <cell r="D33">
            <v>4761</v>
          </cell>
        </row>
        <row r="36">
          <cell r="A36">
            <v>19316</v>
          </cell>
          <cell r="C36">
            <v>19393</v>
          </cell>
          <cell r="D36">
            <v>19440</v>
          </cell>
        </row>
        <row r="37">
          <cell r="A37">
            <v>15882</v>
          </cell>
          <cell r="C37">
            <v>15247</v>
          </cell>
          <cell r="D37">
            <v>13846</v>
          </cell>
        </row>
        <row r="38">
          <cell r="A38">
            <v>1313</v>
          </cell>
          <cell r="C38">
            <v>1056</v>
          </cell>
          <cell r="D38">
            <v>1055</v>
          </cell>
        </row>
        <row r="39">
          <cell r="A39">
            <v>8751</v>
          </cell>
          <cell r="C39">
            <v>7512</v>
          </cell>
          <cell r="D39">
            <v>6949</v>
          </cell>
        </row>
        <row r="40">
          <cell r="A40">
            <v>2285</v>
          </cell>
          <cell r="C40">
            <v>1852</v>
          </cell>
          <cell r="D40">
            <v>1764</v>
          </cell>
        </row>
        <row r="42">
          <cell r="A42">
            <v>165</v>
          </cell>
          <cell r="C42">
            <v>7070</v>
          </cell>
          <cell r="D42">
            <v>641</v>
          </cell>
        </row>
        <row r="45">
          <cell r="A45">
            <v>2455</v>
          </cell>
          <cell r="C45">
            <v>1916</v>
          </cell>
          <cell r="D45">
            <v>47</v>
          </cell>
        </row>
        <row r="47">
          <cell r="A47">
            <v>4005</v>
          </cell>
          <cell r="C47">
            <v>4005</v>
          </cell>
          <cell r="D47">
            <v>4005</v>
          </cell>
        </row>
        <row r="48">
          <cell r="A48">
            <v>-284</v>
          </cell>
          <cell r="C48">
            <v>-474</v>
          </cell>
          <cell r="D48">
            <v>-510</v>
          </cell>
        </row>
        <row r="49">
          <cell r="A49">
            <v>60763</v>
          </cell>
          <cell r="C49">
            <v>62761</v>
          </cell>
          <cell r="D49">
            <v>50420</v>
          </cell>
        </row>
        <row r="50">
          <cell r="A50">
            <v>-581</v>
          </cell>
          <cell r="C50">
            <v>-581</v>
          </cell>
          <cell r="D50">
            <v>-581</v>
          </cell>
        </row>
        <row r="51">
          <cell r="A51">
            <v>-2020</v>
          </cell>
          <cell r="C51">
            <v>-1440</v>
          </cell>
        </row>
        <row r="52">
          <cell r="A52">
            <v>1303</v>
          </cell>
          <cell r="C52">
            <v>-9072</v>
          </cell>
          <cell r="D52">
            <v>-792</v>
          </cell>
        </row>
      </sheetData>
      <sheetData sheetId="23">
        <row r="4">
          <cell r="B4">
            <v>27776</v>
          </cell>
          <cell r="C4">
            <v>23911</v>
          </cell>
        </row>
        <row r="5">
          <cell r="B5">
            <v>8383</v>
          </cell>
          <cell r="C5">
            <v>4471</v>
          </cell>
        </row>
        <row r="6">
          <cell r="B6">
            <v>19393</v>
          </cell>
          <cell r="C6">
            <v>19440</v>
          </cell>
        </row>
        <row r="7">
          <cell r="B7">
            <v>-5200</v>
          </cell>
          <cell r="C7">
            <v>-6023</v>
          </cell>
        </row>
        <row r="8">
          <cell r="B8">
            <v>-5028</v>
          </cell>
          <cell r="C8">
            <v>-5007</v>
          </cell>
        </row>
        <row r="9">
          <cell r="B9">
            <v>-685</v>
          </cell>
          <cell r="C9">
            <v>-671</v>
          </cell>
        </row>
        <row r="11">
          <cell r="B11">
            <v>57115</v>
          </cell>
          <cell r="C11">
            <v>52589</v>
          </cell>
        </row>
      </sheetData>
      <sheetData sheetId="24">
        <row r="5">
          <cell r="B5">
            <v>746</v>
          </cell>
          <cell r="C5">
            <v>-789</v>
          </cell>
        </row>
        <row r="13">
          <cell r="B13">
            <v>5719</v>
          </cell>
          <cell r="C13">
            <v>-1864</v>
          </cell>
        </row>
        <row r="15">
          <cell r="B15">
            <v>117</v>
          </cell>
          <cell r="C15">
            <v>-44</v>
          </cell>
        </row>
        <row r="16">
          <cell r="B16">
            <v>1</v>
          </cell>
        </row>
        <row r="17">
          <cell r="C17">
            <v>40</v>
          </cell>
        </row>
        <row r="18">
          <cell r="B18">
            <v>-33</v>
          </cell>
          <cell r="C18">
            <v>12</v>
          </cell>
        </row>
        <row r="23">
          <cell r="B23">
            <v>6317</v>
          </cell>
          <cell r="C23">
            <v>-2660</v>
          </cell>
        </row>
        <row r="24">
          <cell r="B24">
            <v>257</v>
          </cell>
          <cell r="C24">
            <v>12</v>
          </cell>
        </row>
        <row r="26">
          <cell r="B26">
            <v>-132</v>
          </cell>
          <cell r="C26">
            <v>3</v>
          </cell>
        </row>
        <row r="27">
          <cell r="B27">
            <v>108</v>
          </cell>
        </row>
      </sheetData>
      <sheetData sheetId="25">
        <row r="3">
          <cell r="D3">
            <v>57115</v>
          </cell>
        </row>
        <row r="4">
          <cell r="C4">
            <v>-2645</v>
          </cell>
        </row>
        <row r="12">
          <cell r="C12">
            <v>-1872</v>
          </cell>
        </row>
        <row r="13">
          <cell r="C13">
            <v>-19</v>
          </cell>
        </row>
        <row r="14">
          <cell r="C14">
            <v>10</v>
          </cell>
        </row>
        <row r="19">
          <cell r="D19">
            <v>47</v>
          </cell>
        </row>
      </sheetData>
      <sheetData sheetId="26">
        <row r="5">
          <cell r="A5">
            <v>-7074</v>
          </cell>
          <cell r="C5">
            <v>474</v>
          </cell>
          <cell r="D5">
            <v>-800</v>
          </cell>
        </row>
        <row r="7">
          <cell r="A7">
            <v>8758</v>
          </cell>
          <cell r="C7">
            <v>2032</v>
          </cell>
          <cell r="D7">
            <v>1884</v>
          </cell>
        </row>
        <row r="8">
          <cell r="A8">
            <v>-135</v>
          </cell>
          <cell r="C8">
            <v>-314</v>
          </cell>
          <cell r="D8">
            <v>-18</v>
          </cell>
        </row>
        <row r="9">
          <cell r="A9">
            <v>134</v>
          </cell>
          <cell r="C9">
            <v>841</v>
          </cell>
          <cell r="D9">
            <v>432</v>
          </cell>
        </row>
        <row r="10">
          <cell r="A10">
            <v>3067</v>
          </cell>
          <cell r="C10">
            <v>609</v>
          </cell>
          <cell r="D10">
            <v>151</v>
          </cell>
        </row>
        <row r="11">
          <cell r="A11">
            <v>-790</v>
          </cell>
          <cell r="C11">
            <v>-1420</v>
          </cell>
          <cell r="D11">
            <v>-787</v>
          </cell>
        </row>
        <row r="12">
          <cell r="C12">
            <v>2222</v>
          </cell>
          <cell r="D12">
            <v>862</v>
          </cell>
        </row>
        <row r="13">
          <cell r="A13">
            <v>503</v>
          </cell>
          <cell r="C13">
            <v>17</v>
          </cell>
          <cell r="D13">
            <v>508</v>
          </cell>
        </row>
        <row r="15">
          <cell r="A15">
            <v>-2629</v>
          </cell>
          <cell r="C15">
            <v>-2654</v>
          </cell>
          <cell r="D15">
            <v>-2419</v>
          </cell>
        </row>
        <row r="16">
          <cell r="A16">
            <v>-222</v>
          </cell>
          <cell r="C16">
            <v>-180</v>
          </cell>
          <cell r="D16">
            <v>-36</v>
          </cell>
        </row>
        <row r="18">
          <cell r="A18">
            <v>-57</v>
          </cell>
          <cell r="C18">
            <v>-61</v>
          </cell>
          <cell r="D18">
            <v>-1124</v>
          </cell>
        </row>
        <row r="19">
          <cell r="A19">
            <v>1353</v>
          </cell>
          <cell r="C19">
            <v>547</v>
          </cell>
          <cell r="D19">
            <v>805</v>
          </cell>
        </row>
        <row r="20">
          <cell r="D20">
            <v>-889</v>
          </cell>
        </row>
        <row r="21">
          <cell r="A21">
            <v>-660</v>
          </cell>
          <cell r="C21">
            <v>-596</v>
          </cell>
          <cell r="D21">
            <v>-39</v>
          </cell>
        </row>
        <row r="23">
          <cell r="A23">
            <v>-377</v>
          </cell>
          <cell r="C23">
            <v>-172</v>
          </cell>
          <cell r="D23">
            <v>5987</v>
          </cell>
        </row>
        <row r="24">
          <cell r="A24">
            <v>-1206</v>
          </cell>
          <cell r="C24">
            <v>1430</v>
          </cell>
          <cell r="D24">
            <v>-3702</v>
          </cell>
        </row>
        <row r="25">
          <cell r="A25">
            <v>-23</v>
          </cell>
          <cell r="C25">
            <v>0</v>
          </cell>
        </row>
        <row r="26">
          <cell r="A26">
            <v>-874</v>
          </cell>
          <cell r="C26">
            <v>103</v>
          </cell>
          <cell r="D26">
            <v>870</v>
          </cell>
        </row>
        <row r="29">
          <cell r="A29">
            <v>3955</v>
          </cell>
          <cell r="C29">
            <v>2890</v>
          </cell>
          <cell r="D29">
            <v>1266</v>
          </cell>
        </row>
        <row r="37">
          <cell r="A37">
            <v>0</v>
          </cell>
          <cell r="C37">
            <v>0</v>
          </cell>
        </row>
        <row r="38">
          <cell r="A38">
            <v>0</v>
          </cell>
          <cell r="C38">
            <v>18</v>
          </cell>
          <cell r="D38">
            <v>6707</v>
          </cell>
        </row>
        <row r="39">
          <cell r="A39">
            <v>-674</v>
          </cell>
          <cell r="C39">
            <v>-768</v>
          </cell>
          <cell r="D39">
            <v>278</v>
          </cell>
        </row>
        <row r="40">
          <cell r="A40">
            <v>-23</v>
          </cell>
          <cell r="C40">
            <v>0</v>
          </cell>
        </row>
      </sheetData>
      <sheetData sheetId="27"/>
      <sheetData sheetId="28">
        <row r="3">
          <cell r="A3">
            <v>-7074</v>
          </cell>
          <cell r="C3">
            <v>474</v>
          </cell>
          <cell r="D3">
            <v>-800</v>
          </cell>
        </row>
        <row r="5">
          <cell r="A5">
            <v>7367</v>
          </cell>
          <cell r="C5">
            <v>2207</v>
          </cell>
          <cell r="D5">
            <v>1827</v>
          </cell>
        </row>
        <row r="6">
          <cell r="A6">
            <v>497</v>
          </cell>
          <cell r="C6">
            <v>70</v>
          </cell>
          <cell r="D6">
            <v>35</v>
          </cell>
        </row>
        <row r="7">
          <cell r="A7">
            <v>439</v>
          </cell>
          <cell r="C7">
            <v>-16</v>
          </cell>
          <cell r="D7">
            <v>-55</v>
          </cell>
        </row>
        <row r="8">
          <cell r="A8">
            <v>-135</v>
          </cell>
          <cell r="C8">
            <v>-314</v>
          </cell>
          <cell r="D8">
            <v>-18</v>
          </cell>
        </row>
        <row r="9">
          <cell r="A9">
            <v>-120</v>
          </cell>
          <cell r="C9">
            <v>-42</v>
          </cell>
          <cell r="D9">
            <v>-22</v>
          </cell>
        </row>
        <row r="10">
          <cell r="A10">
            <v>-40</v>
          </cell>
          <cell r="C10">
            <v>-36</v>
          </cell>
          <cell r="D10">
            <v>-66</v>
          </cell>
        </row>
        <row r="11">
          <cell r="A11">
            <v>168</v>
          </cell>
          <cell r="C11">
            <v>167</v>
          </cell>
          <cell r="D11">
            <v>161</v>
          </cell>
        </row>
        <row r="12">
          <cell r="A12">
            <v>126</v>
          </cell>
          <cell r="C12">
            <v>752</v>
          </cell>
          <cell r="D12">
            <v>359</v>
          </cell>
        </row>
        <row r="13">
          <cell r="A13">
            <v>467</v>
          </cell>
          <cell r="C13">
            <v>-214</v>
          </cell>
          <cell r="D13">
            <v>70</v>
          </cell>
        </row>
        <row r="15">
          <cell r="A15">
            <v>1028</v>
          </cell>
          <cell r="C15">
            <v>204</v>
          </cell>
          <cell r="D15">
            <v>483</v>
          </cell>
        </row>
        <row r="16">
          <cell r="A16">
            <v>985</v>
          </cell>
          <cell r="C16">
            <v>-779</v>
          </cell>
          <cell r="D16">
            <v>-236</v>
          </cell>
        </row>
        <row r="17">
          <cell r="A17">
            <v>173</v>
          </cell>
          <cell r="C17">
            <v>611</v>
          </cell>
          <cell r="D17">
            <v>72</v>
          </cell>
        </row>
        <row r="18">
          <cell r="A18">
            <v>343</v>
          </cell>
          <cell r="C18">
            <v>-322</v>
          </cell>
          <cell r="D18">
            <v>-1068</v>
          </cell>
        </row>
        <row r="19">
          <cell r="A19">
            <v>538</v>
          </cell>
          <cell r="C19">
            <v>895</v>
          </cell>
          <cell r="D19">
            <v>900</v>
          </cell>
        </row>
        <row r="21">
          <cell r="A21">
            <v>-12</v>
          </cell>
          <cell r="C21">
            <v>-15</v>
          </cell>
          <cell r="D21">
            <v>7</v>
          </cell>
        </row>
        <row r="22">
          <cell r="A22">
            <v>221</v>
          </cell>
          <cell r="C22">
            <v>23</v>
          </cell>
          <cell r="D22">
            <v>5</v>
          </cell>
        </row>
        <row r="23">
          <cell r="A23">
            <v>26</v>
          </cell>
          <cell r="C23">
            <v>12</v>
          </cell>
          <cell r="D23">
            <v>45</v>
          </cell>
        </row>
        <row r="24">
          <cell r="A24">
            <v>-152</v>
          </cell>
          <cell r="C24">
            <v>-278</v>
          </cell>
          <cell r="D24">
            <v>-226</v>
          </cell>
        </row>
        <row r="25">
          <cell r="A25">
            <v>-885</v>
          </cell>
          <cell r="C25">
            <v>-1177</v>
          </cell>
          <cell r="D25">
            <v>-611</v>
          </cell>
        </row>
        <row r="27">
          <cell r="A27">
            <v>503</v>
          </cell>
          <cell r="C27">
            <v>17</v>
          </cell>
          <cell r="D27">
            <v>508</v>
          </cell>
        </row>
        <row r="30">
          <cell r="A30">
            <v>-2793</v>
          </cell>
          <cell r="C30">
            <v>-2815</v>
          </cell>
          <cell r="D30">
            <v>-2441</v>
          </cell>
        </row>
        <row r="31">
          <cell r="A31">
            <v>-58</v>
          </cell>
          <cell r="C31">
            <v>-19</v>
          </cell>
          <cell r="D31">
            <v>-14</v>
          </cell>
        </row>
        <row r="32">
          <cell r="A32">
            <v>0</v>
          </cell>
          <cell r="C32">
            <v>0</v>
          </cell>
        </row>
        <row r="33">
          <cell r="A33">
            <v>-57</v>
          </cell>
          <cell r="C33">
            <v>-61</v>
          </cell>
          <cell r="D33">
            <v>-1124</v>
          </cell>
        </row>
        <row r="34">
          <cell r="A34">
            <v>-71</v>
          </cell>
          <cell r="C34">
            <v>-37</v>
          </cell>
          <cell r="D34">
            <v>-70</v>
          </cell>
        </row>
        <row r="35">
          <cell r="A35">
            <v>-536</v>
          </cell>
          <cell r="C35">
            <v>-378</v>
          </cell>
          <cell r="D35">
            <v>-286</v>
          </cell>
        </row>
        <row r="36">
          <cell r="A36">
            <v>-622</v>
          </cell>
          <cell r="C36">
            <v>-556</v>
          </cell>
          <cell r="D36">
            <v>-72</v>
          </cell>
        </row>
        <row r="39">
          <cell r="A39">
            <v>6</v>
          </cell>
          <cell r="C39">
            <v>395</v>
          </cell>
          <cell r="D39">
            <v>1</v>
          </cell>
        </row>
        <row r="40">
          <cell r="A40">
            <v>0</v>
          </cell>
          <cell r="C40">
            <v>4</v>
          </cell>
        </row>
        <row r="41">
          <cell r="A41">
            <v>2</v>
          </cell>
          <cell r="C41">
            <v>34</v>
          </cell>
          <cell r="D41">
            <v>463</v>
          </cell>
        </row>
        <row r="42">
          <cell r="D42">
            <v>-889</v>
          </cell>
        </row>
        <row r="43">
          <cell r="A43">
            <v>1345</v>
          </cell>
          <cell r="C43">
            <v>114</v>
          </cell>
          <cell r="D43">
            <v>341</v>
          </cell>
        </row>
        <row r="44">
          <cell r="A44">
            <v>7</v>
          </cell>
          <cell r="C44">
            <v>10</v>
          </cell>
          <cell r="D44">
            <v>7</v>
          </cell>
        </row>
        <row r="45">
          <cell r="A45">
            <v>158</v>
          </cell>
          <cell r="C45">
            <v>186</v>
          </cell>
          <cell r="D45">
            <v>6337</v>
          </cell>
        </row>
        <row r="46">
          <cell r="A46">
            <v>27</v>
          </cell>
          <cell r="C46">
            <v>7</v>
          </cell>
          <cell r="D46">
            <v>32</v>
          </cell>
        </row>
      </sheetData>
      <sheetData sheetId="29">
        <row r="3">
          <cell r="A3">
            <v>387</v>
          </cell>
          <cell r="C3">
            <v>1019</v>
          </cell>
          <cell r="D3">
            <v>211</v>
          </cell>
        </row>
        <row r="4">
          <cell r="A4">
            <v>-1612</v>
          </cell>
          <cell r="C4">
            <v>-455</v>
          </cell>
          <cell r="D4">
            <v>-1849</v>
          </cell>
        </row>
        <row r="5">
          <cell r="A5">
            <v>19</v>
          </cell>
          <cell r="C5">
            <v>866</v>
          </cell>
          <cell r="D5">
            <v>-2064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-23</v>
          </cell>
        </row>
        <row r="11">
          <cell r="A11">
            <v>0</v>
          </cell>
        </row>
        <row r="12">
          <cell r="A12">
            <v>0</v>
          </cell>
        </row>
        <row r="14">
          <cell r="A14">
            <v>-11</v>
          </cell>
          <cell r="C14">
            <v>-3</v>
          </cell>
        </row>
        <row r="15">
          <cell r="A15">
            <v>-898</v>
          </cell>
          <cell r="C15">
            <v>0</v>
          </cell>
          <cell r="D15">
            <v>889</v>
          </cell>
        </row>
        <row r="16">
          <cell r="A16">
            <v>35</v>
          </cell>
          <cell r="C16">
            <v>106</v>
          </cell>
          <cell r="D16">
            <v>-19</v>
          </cell>
        </row>
        <row r="17">
          <cell r="A17">
            <v>-232</v>
          </cell>
          <cell r="C17">
            <v>656</v>
          </cell>
          <cell r="D17">
            <v>823</v>
          </cell>
        </row>
        <row r="18">
          <cell r="A18">
            <v>5432</v>
          </cell>
          <cell r="C18">
            <v>6614</v>
          </cell>
          <cell r="D18">
            <v>5200</v>
          </cell>
        </row>
        <row r="19">
          <cell r="A19">
            <v>5200</v>
          </cell>
          <cell r="C19">
            <v>7270</v>
          </cell>
          <cell r="D19">
            <v>6023</v>
          </cell>
        </row>
        <row r="32">
          <cell r="A32">
            <v>-377</v>
          </cell>
          <cell r="C32">
            <v>-172</v>
          </cell>
          <cell r="D32">
            <v>5987</v>
          </cell>
        </row>
      </sheetData>
      <sheetData sheetId="30">
        <row r="5">
          <cell r="A5">
            <v>0</v>
          </cell>
          <cell r="C5">
            <v>0</v>
          </cell>
        </row>
        <row r="6">
          <cell r="A6">
            <v>0</v>
          </cell>
          <cell r="C6">
            <v>0</v>
          </cell>
        </row>
        <row r="7">
          <cell r="A7">
            <v>0</v>
          </cell>
          <cell r="C7">
            <v>0</v>
          </cell>
        </row>
        <row r="8">
          <cell r="A8">
            <v>0</v>
          </cell>
          <cell r="C8">
            <v>0</v>
          </cell>
        </row>
        <row r="10">
          <cell r="A10">
            <v>0</v>
          </cell>
          <cell r="C10">
            <v>0</v>
          </cell>
          <cell r="D10">
            <v>0</v>
          </cell>
        </row>
        <row r="11">
          <cell r="A11">
            <v>0</v>
          </cell>
          <cell r="C11">
            <v>0</v>
          </cell>
        </row>
        <row r="12">
          <cell r="A12">
            <v>0</v>
          </cell>
          <cell r="C12">
            <v>0</v>
          </cell>
          <cell r="D12">
            <v>0</v>
          </cell>
        </row>
        <row r="15">
          <cell r="A15">
            <v>0</v>
          </cell>
        </row>
        <row r="20">
          <cell r="A20">
            <v>0</v>
          </cell>
          <cell r="C20">
            <v>7</v>
          </cell>
          <cell r="D20">
            <v>6493</v>
          </cell>
        </row>
        <row r="21">
          <cell r="A21">
            <v>0</v>
          </cell>
          <cell r="C21">
            <v>19</v>
          </cell>
          <cell r="D21">
            <v>8822</v>
          </cell>
        </row>
        <row r="22">
          <cell r="A22">
            <v>0</v>
          </cell>
          <cell r="C22">
            <v>-17</v>
          </cell>
          <cell r="D22">
            <v>-5818</v>
          </cell>
        </row>
        <row r="24">
          <cell r="C24">
            <v>-8</v>
          </cell>
          <cell r="D24">
            <v>-6584</v>
          </cell>
        </row>
        <row r="26">
          <cell r="A26">
            <v>0</v>
          </cell>
          <cell r="B26" t="str">
            <v>Riclassifica delle differenze di cambio rilevate tra le altre componenti dell'utile complessivo</v>
          </cell>
          <cell r="C26">
            <v>0</v>
          </cell>
        </row>
        <row r="27">
          <cell r="A27">
            <v>0</v>
          </cell>
          <cell r="B27" t="str">
            <v>Valore corrente della quota di partecipazioni mantenute dopo la cessione del controllo</v>
          </cell>
          <cell r="C27">
            <v>0</v>
          </cell>
          <cell r="D27">
            <v>-1006</v>
          </cell>
        </row>
        <row r="28">
          <cell r="A28">
            <v>2</v>
          </cell>
          <cell r="B28" t="str">
            <v>Plusvalenza per disinvestimenti</v>
          </cell>
          <cell r="C28">
            <v>34</v>
          </cell>
        </row>
        <row r="29">
          <cell r="A29">
            <v>0</v>
          </cell>
          <cell r="B29" t="str">
            <v>Interessenza di terzi</v>
          </cell>
          <cell r="C29">
            <v>0</v>
          </cell>
          <cell r="D29">
            <v>-1872</v>
          </cell>
        </row>
        <row r="32">
          <cell r="D32">
            <v>428</v>
          </cell>
        </row>
        <row r="33">
          <cell r="C33">
            <v>-1</v>
          </cell>
        </row>
      </sheetData>
      <sheetData sheetId="31">
        <row r="5">
          <cell r="A5">
            <v>2202</v>
          </cell>
          <cell r="C5">
            <v>2536</v>
          </cell>
          <cell r="D5">
            <v>2242</v>
          </cell>
        </row>
        <row r="6">
          <cell r="A6">
            <v>74</v>
          </cell>
          <cell r="C6">
            <v>18</v>
          </cell>
          <cell r="D6">
            <v>22</v>
          </cell>
        </row>
        <row r="7">
          <cell r="A7">
            <v>174</v>
          </cell>
          <cell r="C7">
            <v>73</v>
          </cell>
          <cell r="D7">
            <v>49</v>
          </cell>
        </row>
        <row r="8">
          <cell r="A8">
            <v>12</v>
          </cell>
          <cell r="C8">
            <v>2</v>
          </cell>
          <cell r="D8">
            <v>3</v>
          </cell>
        </row>
        <row r="9">
          <cell r="A9">
            <v>20</v>
          </cell>
          <cell r="C9">
            <v>5</v>
          </cell>
          <cell r="D9">
            <v>6</v>
          </cell>
        </row>
        <row r="10">
          <cell r="A10">
            <v>147</v>
          </cell>
          <cell r="C10">
            <v>20</v>
          </cell>
          <cell r="D10">
            <v>97</v>
          </cell>
        </row>
        <row r="13">
          <cell r="C13">
            <v>30</v>
          </cell>
          <cell r="D13">
            <v>36</v>
          </cell>
        </row>
      </sheetData>
      <sheetData sheetId="32">
        <row r="5">
          <cell r="A5">
            <v>0</v>
          </cell>
          <cell r="C5">
            <v>0</v>
          </cell>
          <cell r="D5">
            <v>2</v>
          </cell>
        </row>
        <row r="14">
          <cell r="A14">
            <v>75</v>
          </cell>
          <cell r="C14">
            <v>177</v>
          </cell>
          <cell r="D14">
            <v>90</v>
          </cell>
        </row>
        <row r="23">
          <cell r="A23">
            <v>2097</v>
          </cell>
          <cell r="C23">
            <v>2346</v>
          </cell>
          <cell r="D23">
            <v>2122</v>
          </cell>
        </row>
        <row r="32">
          <cell r="A32">
            <v>30</v>
          </cell>
          <cell r="C32">
            <v>13</v>
          </cell>
          <cell r="D32">
            <v>28</v>
          </cell>
        </row>
      </sheetData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o economico"/>
      <sheetName val="CE statutory"/>
      <sheetName val="Standalone"/>
      <sheetName val="Ricavi"/>
      <sheetName val="Costi operativi"/>
      <sheetName val="Ammortamenti e svalutazioni"/>
      <sheetName val="Prov. su partec."/>
      <sheetName val="Imposte"/>
      <sheetName val="Ric. Utili I trim 2015"/>
      <sheetName val="Ric. Utili II trim 2015"/>
      <sheetName val="Ric. Utili Semestre 2015"/>
      <sheetName val="Ric. Utili III trim 2015"/>
      <sheetName val="Ric. Utili 9 mesi 2015"/>
      <sheetName val="Ric. Utili IV trim. 2015"/>
      <sheetName val="Ric. Utili Anno 2015"/>
      <sheetName val="Analisi special item"/>
      <sheetName val="UO reported"/>
      <sheetName val="UO adjusted"/>
      <sheetName val="UN adjusted"/>
      <sheetName val="RF"/>
      <sheetName val="Check RF"/>
      <sheetName val="RF statutory"/>
      <sheetName val="RF statutory 2"/>
      <sheetName val="RF statutory 3"/>
      <sheetName val="Dati per DATABASE"/>
    </sheetNames>
    <sheetDataSet>
      <sheetData sheetId="0">
        <row r="11">
          <cell r="E11">
            <v>1599</v>
          </cell>
          <cell r="F11">
            <v>1154</v>
          </cell>
          <cell r="G11">
            <v>-259</v>
          </cell>
          <cell r="H11">
            <v>-6090</v>
          </cell>
        </row>
        <row r="21">
          <cell r="E21">
            <v>617</v>
          </cell>
          <cell r="F21">
            <v>50</v>
          </cell>
          <cell r="G21">
            <v>-1263</v>
          </cell>
          <cell r="H21">
            <v>-7373</v>
          </cell>
        </row>
      </sheetData>
      <sheetData sheetId="1"/>
      <sheetData sheetId="2">
        <row r="6">
          <cell r="E6">
            <v>1503</v>
          </cell>
          <cell r="F6">
            <v>1488</v>
          </cell>
          <cell r="G6">
            <v>594</v>
          </cell>
          <cell r="H6">
            <v>593</v>
          </cell>
        </row>
        <row r="15">
          <cell r="E15">
            <v>701</v>
          </cell>
          <cell r="F15">
            <v>447</v>
          </cell>
          <cell r="G15">
            <v>-267</v>
          </cell>
          <cell r="H15">
            <v>-308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E5">
            <v>1413</v>
          </cell>
          <cell r="F5">
            <v>1461</v>
          </cell>
          <cell r="G5">
            <v>863</v>
          </cell>
          <cell r="H5">
            <v>-4696</v>
          </cell>
        </row>
      </sheetData>
      <sheetData sheetId="17">
        <row r="5">
          <cell r="E5">
            <v>1080</v>
          </cell>
          <cell r="F5">
            <v>1585</v>
          </cell>
          <cell r="G5">
            <v>919</v>
          </cell>
          <cell r="H5">
            <v>598</v>
          </cell>
        </row>
      </sheetData>
      <sheetData sheetId="18"/>
      <sheetData sheetId="19">
        <row r="12">
          <cell r="E12">
            <v>2222</v>
          </cell>
          <cell r="F12">
            <v>3440</v>
          </cell>
          <cell r="G12">
            <v>1305</v>
          </cell>
          <cell r="H12">
            <v>3960</v>
          </cell>
        </row>
        <row r="26">
          <cell r="E26">
            <v>656</v>
          </cell>
          <cell r="F26">
            <v>-1804</v>
          </cell>
          <cell r="G26">
            <v>-34</v>
          </cell>
          <cell r="H26">
            <v>-232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showGridLines="0" showZeros="0" tabSelected="1" zoomScale="85" zoomScaleNormal="85" workbookViewId="0">
      <selection activeCell="A23" sqref="A23"/>
    </sheetView>
  </sheetViews>
  <sheetFormatPr defaultColWidth="10.6640625" defaultRowHeight="12.75"/>
  <cols>
    <col min="1" max="1" width="14.83203125" style="879" customWidth="1"/>
    <col min="2" max="2" width="74.5" style="266" customWidth="1"/>
    <col min="3" max="3" width="14.83203125" style="813" customWidth="1"/>
    <col min="4" max="5" width="12.33203125" style="877" customWidth="1"/>
    <col min="6" max="6" width="12.6640625" style="877" customWidth="1"/>
    <col min="7" max="16384" width="10.6640625" style="879"/>
  </cols>
  <sheetData>
    <row r="1" spans="1:8" ht="10.5" customHeight="1">
      <c r="A1" s="876"/>
      <c r="B1" s="877"/>
      <c r="C1" s="877"/>
      <c r="F1" s="878"/>
    </row>
    <row r="2" spans="1:8" s="267" customFormat="1" ht="18.75" customHeight="1">
      <c r="A2" s="528" t="s">
        <v>457</v>
      </c>
      <c r="B2" s="1043" t="s">
        <v>303</v>
      </c>
      <c r="C2" s="1044" t="s">
        <v>80</v>
      </c>
      <c r="D2" s="1061" t="s">
        <v>565</v>
      </c>
      <c r="E2" s="1061"/>
      <c r="F2" s="875"/>
    </row>
    <row r="3" spans="1:8" s="267" customFormat="1" ht="12.75" customHeight="1">
      <c r="A3" s="632">
        <v>2015</v>
      </c>
      <c r="B3" s="923"/>
      <c r="C3" s="923"/>
      <c r="D3" s="528">
        <v>2015</v>
      </c>
      <c r="E3" s="528">
        <v>2016</v>
      </c>
      <c r="F3" s="528" t="s">
        <v>69</v>
      </c>
    </row>
    <row r="4" spans="1:8" s="267" customFormat="1" ht="3" customHeight="1" thickBot="1">
      <c r="A4" s="270"/>
      <c r="B4" s="923"/>
      <c r="C4" s="923"/>
      <c r="D4" s="270"/>
      <c r="E4" s="270"/>
      <c r="F4" s="270"/>
    </row>
    <row r="5" spans="1:8" s="267" customFormat="1" ht="18" customHeight="1" thickTop="1">
      <c r="A5" s="528"/>
      <c r="B5" s="923" t="s">
        <v>476</v>
      </c>
      <c r="C5" s="923"/>
      <c r="D5" s="528"/>
      <c r="E5" s="528"/>
      <c r="F5" s="528"/>
    </row>
    <row r="6" spans="1:8" s="19" customFormat="1" ht="21" customHeight="1">
      <c r="A6" s="530">
        <f>+'[21]Risultati economici'!A6</f>
        <v>715</v>
      </c>
      <c r="B6" s="1045" t="s">
        <v>615</v>
      </c>
      <c r="C6" s="1046"/>
      <c r="D6" s="530">
        <f>+'[21]Risultati economici'!C6</f>
        <v>1418</v>
      </c>
      <c r="E6" s="530">
        <f>+'[21]Risultati economici'!D6</f>
        <v>73</v>
      </c>
      <c r="F6" s="532">
        <f>(E6-D6)/D6*100</f>
        <v>-94.851904090267979</v>
      </c>
    </row>
    <row r="7" spans="1:8" s="19" customFormat="1" ht="20.25" customHeight="1">
      <c r="A7" s="530">
        <f>+'[21]Risultati economici'!A7</f>
        <v>-487</v>
      </c>
      <c r="B7" s="1045" t="s">
        <v>505</v>
      </c>
      <c r="C7" s="1046"/>
      <c r="D7" s="530">
        <f>+'[21]Risultati economici'!C7</f>
        <v>454</v>
      </c>
      <c r="E7" s="530">
        <f>+'[21]Risultati economici'!D7</f>
        <v>-479</v>
      </c>
      <c r="F7" s="532" t="s">
        <v>377</v>
      </c>
    </row>
    <row r="8" spans="1:8" s="19" customFormat="1" ht="18.75" customHeight="1">
      <c r="A8" s="530">
        <f>+'[21]Risultati economici'!A8</f>
        <v>-7373</v>
      </c>
      <c r="B8" s="1045" t="s">
        <v>506</v>
      </c>
      <c r="C8" s="1046"/>
      <c r="D8" s="530">
        <f>+'[21]Risultati economici'!C8</f>
        <v>617</v>
      </c>
      <c r="E8" s="530">
        <f>+'[21]Risultati economici'!D8</f>
        <v>-803</v>
      </c>
      <c r="F8" s="532" t="s">
        <v>377</v>
      </c>
    </row>
    <row r="9" spans="1:8" ht="17.25" customHeight="1">
      <c r="A9" s="880">
        <f>+'[21]Risultati economici'!A9</f>
        <v>-2.0499999999999998</v>
      </c>
      <c r="B9" s="1047" t="s">
        <v>335</v>
      </c>
      <c r="C9" s="1048"/>
      <c r="D9" s="880">
        <f>+'[21]Risultati economici'!C9</f>
        <v>0.17</v>
      </c>
      <c r="E9" s="880">
        <f>+'[21]Risultati economici'!D9</f>
        <v>-0.22</v>
      </c>
      <c r="F9" s="782" t="s">
        <v>377</v>
      </c>
    </row>
    <row r="10" spans="1:8" ht="14.45" customHeight="1">
      <c r="A10" s="882">
        <f>+'[21]Risultati economici'!A10</f>
        <v>-4.49</v>
      </c>
      <c r="B10" s="1047" t="s">
        <v>336</v>
      </c>
      <c r="C10" s="1048"/>
      <c r="D10" s="880">
        <f>+'[21]Risultati economici'!C10</f>
        <v>0.38</v>
      </c>
      <c r="E10" s="880">
        <f>+'[21]Risultati economici'!D10</f>
        <v>-0.48</v>
      </c>
      <c r="F10" s="812" t="s">
        <v>377</v>
      </c>
    </row>
    <row r="11" spans="1:8" s="19" customFormat="1" ht="18.75" customHeight="1">
      <c r="A11" s="598">
        <f>+'[21]Risultati economici'!A11</f>
        <v>-9017</v>
      </c>
      <c r="B11" s="923" t="s">
        <v>507</v>
      </c>
      <c r="C11" s="1046"/>
      <c r="D11" s="598">
        <f>+'[21]Risultati economici'!C11</f>
        <v>832</v>
      </c>
      <c r="E11" s="598">
        <f>+'[21]Risultati economici'!D11</f>
        <v>-792</v>
      </c>
      <c r="F11" s="599" t="s">
        <v>377</v>
      </c>
    </row>
    <row r="12" spans="1:8" ht="17.25" customHeight="1">
      <c r="A12" s="880">
        <f>+'[21]Risultati economici'!A12</f>
        <v>-2.5</v>
      </c>
      <c r="B12" s="1047" t="s">
        <v>335</v>
      </c>
      <c r="C12" s="1048"/>
      <c r="D12" s="880">
        <f>+'[21]Risultati economici'!C12</f>
        <v>0.23</v>
      </c>
      <c r="E12" s="880">
        <f>+'[21]Risultati economici'!D12</f>
        <v>-0.22</v>
      </c>
      <c r="F12" s="782" t="s">
        <v>377</v>
      </c>
    </row>
    <row r="13" spans="1:8" ht="14.45" customHeight="1">
      <c r="A13" s="882">
        <f>+'[21]Risultati economici'!A13</f>
        <v>-5.48</v>
      </c>
      <c r="B13" s="1047" t="s">
        <v>336</v>
      </c>
      <c r="C13" s="1048"/>
      <c r="D13" s="882">
        <f>+'[21]Risultati economici'!C13</f>
        <v>0.52</v>
      </c>
      <c r="E13" s="882">
        <f>+'[21]Risultati economici'!D13</f>
        <v>-0.48</v>
      </c>
      <c r="F13" s="812" t="s">
        <v>377</v>
      </c>
    </row>
    <row r="14" spans="1:8" ht="30" customHeight="1">
      <c r="A14" s="880"/>
      <c r="B14" s="1049" t="s">
        <v>559</v>
      </c>
      <c r="C14" s="1048"/>
      <c r="D14" s="880"/>
      <c r="E14" s="880"/>
      <c r="F14" s="782"/>
    </row>
    <row r="15" spans="1:8" s="19" customFormat="1" ht="18.75" customHeight="1">
      <c r="A15" s="530">
        <f>+'[21]Risultati economici'!A15</f>
        <v>593</v>
      </c>
      <c r="B15" s="1062" t="s">
        <v>560</v>
      </c>
      <c r="C15" s="1062"/>
      <c r="D15" s="530">
        <f>+'[21]Risultati economici'!C15</f>
        <v>1503</v>
      </c>
      <c r="E15" s="530">
        <f>+'[21]Risultati economici'!D15</f>
        <v>472</v>
      </c>
      <c r="F15" s="532">
        <f t="shared" ref="F15" si="0">(E15-D15)/D15*100</f>
        <v>-68.596141051230873</v>
      </c>
    </row>
    <row r="16" spans="1:8" s="19" customFormat="1" ht="18.75" customHeight="1">
      <c r="A16" s="530">
        <f>+'[21]Risultati economici'!A16</f>
        <v>-308</v>
      </c>
      <c r="B16" s="1063" t="s">
        <v>561</v>
      </c>
      <c r="C16" s="1063"/>
      <c r="D16" s="530">
        <f>+'[21]Risultati economici'!C16</f>
        <v>701</v>
      </c>
      <c r="E16" s="530">
        <f>+'[21]Risultati economici'!D16</f>
        <v>-77</v>
      </c>
      <c r="F16" s="532" t="s">
        <v>377</v>
      </c>
      <c r="H16" s="780"/>
    </row>
    <row r="17" spans="1:14" s="19" customFormat="1" ht="19.5" hidden="1" customHeight="1">
      <c r="A17" s="251" t="s">
        <v>377</v>
      </c>
      <c r="B17" s="1050" t="s">
        <v>315</v>
      </c>
      <c r="C17" s="1046"/>
      <c r="D17" s="990">
        <f>+'[21]Risultati economici'!C17</f>
        <v>57</v>
      </c>
      <c r="E17" s="990" t="s">
        <v>377</v>
      </c>
      <c r="F17" s="532"/>
      <c r="K17" s="272"/>
      <c r="L17" s="272"/>
      <c r="M17" s="272"/>
      <c r="N17" s="272"/>
    </row>
    <row r="18" spans="1:14" s="19" customFormat="1" ht="18.75" customHeight="1">
      <c r="A18" s="530">
        <f>+'[21]Risultati economici'!A18</f>
        <v>3955</v>
      </c>
      <c r="B18" s="1051" t="s">
        <v>477</v>
      </c>
      <c r="C18" s="1048"/>
      <c r="D18" s="530">
        <f>+'[21]Risultati economici'!C18</f>
        <v>2890</v>
      </c>
      <c r="E18" s="530">
        <f>+'[21]Risultati economici'!D18</f>
        <v>1266</v>
      </c>
      <c r="F18" s="532">
        <f t="shared" ref="F18" si="1">(E18-D18)/D18*100</f>
        <v>-56.193771626297575</v>
      </c>
      <c r="K18" s="272"/>
      <c r="L18" s="272"/>
      <c r="M18" s="272"/>
      <c r="N18" s="272"/>
    </row>
    <row r="19" spans="1:14" ht="3.75" customHeight="1" thickBot="1">
      <c r="A19" s="736"/>
      <c r="B19" s="268"/>
      <c r="C19" s="881"/>
      <c r="D19" s="736"/>
      <c r="E19" s="736"/>
      <c r="F19" s="737"/>
      <c r="K19" s="272"/>
      <c r="L19" s="272"/>
      <c r="M19" s="272"/>
      <c r="N19" s="272"/>
    </row>
    <row r="20" spans="1:14" ht="6" customHeight="1" thickTop="1">
      <c r="B20" s="513"/>
      <c r="C20" s="881"/>
      <c r="D20" s="880"/>
      <c r="E20" s="880"/>
      <c r="F20" s="782"/>
      <c r="K20" s="272"/>
      <c r="L20" s="272"/>
      <c r="M20" s="272"/>
      <c r="N20" s="272"/>
    </row>
    <row r="21" spans="1:14" s="272" customFormat="1" ht="18" customHeight="1">
      <c r="A21" s="1055" t="s">
        <v>304</v>
      </c>
      <c r="B21" s="757"/>
      <c r="C21" s="757"/>
      <c r="D21" s="757"/>
      <c r="E21" s="757"/>
      <c r="F21" s="757"/>
    </row>
    <row r="22" spans="1:14" s="272" customFormat="1" ht="33" customHeight="1">
      <c r="A22" s="1060" t="s">
        <v>635</v>
      </c>
      <c r="B22" s="1060"/>
      <c r="C22" s="1060"/>
      <c r="D22" s="1060"/>
      <c r="E22" s="1060"/>
      <c r="F22" s="1060"/>
    </row>
    <row r="23" spans="1:14" s="272" customFormat="1" ht="17.25" customHeight="1">
      <c r="A23" s="1055" t="s">
        <v>334</v>
      </c>
      <c r="B23" s="757"/>
      <c r="C23" s="757"/>
    </row>
    <row r="24" spans="1:14" s="272" customFormat="1" ht="17.25" customHeight="1">
      <c r="A24" s="1056" t="s">
        <v>171</v>
      </c>
      <c r="B24" s="271"/>
      <c r="C24" s="271"/>
    </row>
    <row r="25" spans="1:14" s="272" customFormat="1" ht="13.5" customHeight="1">
      <c r="B25" s="264"/>
      <c r="C25" s="264"/>
      <c r="D25" s="271"/>
      <c r="E25" s="271"/>
      <c r="F25" s="271"/>
    </row>
    <row r="26" spans="1:14" s="272" customFormat="1" ht="13.5" customHeight="1">
      <c r="A26" s="272" t="s">
        <v>454</v>
      </c>
      <c r="B26" s="264"/>
      <c r="C26" s="264"/>
      <c r="D26" s="271"/>
      <c r="E26" s="271"/>
      <c r="F26" s="271"/>
    </row>
    <row r="27" spans="1:14" s="272" customFormat="1" ht="13.5" customHeight="1">
      <c r="B27" s="264"/>
      <c r="C27" s="264"/>
      <c r="D27" s="271"/>
      <c r="E27" s="271"/>
      <c r="F27" s="271"/>
    </row>
    <row r="30" spans="1:14">
      <c r="B30" s="879"/>
      <c r="D30" s="879"/>
      <c r="E30" s="879"/>
      <c r="F30" s="879"/>
    </row>
  </sheetData>
  <mergeCells count="4">
    <mergeCell ref="A22:F22"/>
    <mergeCell ref="D2:E2"/>
    <mergeCell ref="B15:C15"/>
    <mergeCell ref="B16:C16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J46"/>
  <sheetViews>
    <sheetView showGridLines="0" showZeros="0" topLeftCell="A14" zoomScale="85" zoomScaleNormal="85" workbookViewId="0">
      <selection activeCell="P46" sqref="P46"/>
    </sheetView>
  </sheetViews>
  <sheetFormatPr defaultColWidth="10.6640625" defaultRowHeight="12.75"/>
  <cols>
    <col min="1" max="1" width="13.6640625" style="5" customWidth="1"/>
    <col min="2" max="2" width="44.6640625" style="397" customWidth="1"/>
    <col min="3" max="3" width="23.5" style="403" customWidth="1"/>
    <col min="4" max="5" width="13.6640625" style="65" customWidth="1"/>
    <col min="6" max="6" width="10.5" style="65" customWidth="1"/>
    <col min="7" max="16384" width="10.6640625" style="5"/>
  </cols>
  <sheetData>
    <row r="1" spans="1:10" s="4" customFormat="1">
      <c r="A1" s="55" t="s">
        <v>429</v>
      </c>
      <c r="B1" s="329"/>
      <c r="C1" s="346"/>
      <c r="D1" s="9"/>
      <c r="E1" s="25"/>
      <c r="F1" s="26"/>
    </row>
    <row r="2" spans="1:10" s="49" customFormat="1" ht="16.5" customHeight="1">
      <c r="B2" s="313"/>
      <c r="C2" s="791"/>
      <c r="D2" s="68"/>
      <c r="E2" s="68"/>
      <c r="F2" s="792"/>
    </row>
    <row r="3" spans="1:10" s="267" customFormat="1" ht="21" customHeight="1">
      <c r="A3" s="785" t="s">
        <v>457</v>
      </c>
      <c r="B3" s="789"/>
      <c r="C3" s="790"/>
      <c r="D3" s="1061" t="s">
        <v>566</v>
      </c>
      <c r="E3" s="1061"/>
      <c r="F3" s="788"/>
    </row>
    <row r="4" spans="1:10" s="267" customFormat="1" ht="15" customHeight="1">
      <c r="A4" s="632">
        <v>2015</v>
      </c>
      <c r="B4" s="332" t="s">
        <v>6</v>
      </c>
      <c r="C4" s="352" t="s">
        <v>80</v>
      </c>
      <c r="D4" s="528">
        <v>2015</v>
      </c>
      <c r="E4" s="528">
        <v>2016</v>
      </c>
      <c r="F4" s="303" t="s">
        <v>69</v>
      </c>
    </row>
    <row r="5" spans="1:10" s="267" customFormat="1" ht="4.5" customHeight="1" thickBot="1">
      <c r="A5" s="651"/>
      <c r="C5" s="528"/>
      <c r="D5" s="270"/>
      <c r="E5" s="270"/>
      <c r="F5" s="270"/>
    </row>
    <row r="6" spans="1:10" s="57" customFormat="1" ht="15" customHeight="1" thickTop="1">
      <c r="A6" s="669">
        <f>+'[21]R&amp;M risultati'!$A$6</f>
        <v>3875</v>
      </c>
      <c r="B6" s="333" t="s">
        <v>172</v>
      </c>
      <c r="C6" s="398"/>
      <c r="D6" s="157">
        <f>+'[21]R&amp;M risultati'!C6</f>
        <v>4371</v>
      </c>
      <c r="E6" s="157">
        <f>+'[21]R&amp;M risultati'!D6</f>
        <v>2916</v>
      </c>
      <c r="F6" s="146">
        <f>(E6-D6)/D6*100</f>
        <v>-33.287577213452302</v>
      </c>
    </row>
    <row r="7" spans="1:10" s="57" customFormat="1" ht="15" customHeight="1">
      <c r="A7" s="669">
        <f>+'[21]R&amp;M risultati'!$A$7</f>
        <v>-529</v>
      </c>
      <c r="B7" s="332" t="s">
        <v>514</v>
      </c>
      <c r="C7" s="399"/>
      <c r="D7" s="157">
        <f>+'[21]R&amp;M risultati'!C7</f>
        <v>285</v>
      </c>
      <c r="E7" s="157">
        <f>+'[21]R&amp;M risultati'!D7</f>
        <v>18</v>
      </c>
      <c r="F7" s="146">
        <f>(E7-D7)/D7*100</f>
        <v>-93.684210526315795</v>
      </c>
      <c r="G7" s="669"/>
    </row>
    <row r="8" spans="1:10" ht="15" customHeight="1">
      <c r="A8" s="670">
        <f>+'[21]R&amp;M risultati'!$A$8</f>
        <v>503</v>
      </c>
      <c r="B8" s="339" t="s">
        <v>63</v>
      </c>
      <c r="C8" s="347"/>
      <c r="D8" s="164">
        <f>+'[21]R&amp;M risultati'!C8</f>
        <v>-345</v>
      </c>
      <c r="E8" s="164">
        <f>+'[21]R&amp;M risultati'!D8</f>
        <v>-19</v>
      </c>
      <c r="F8" s="38"/>
    </row>
    <row r="9" spans="1:10" ht="14.25" customHeight="1">
      <c r="A9" s="670">
        <f>+'[21]R&amp;M risultati'!$A$9</f>
        <v>119</v>
      </c>
      <c r="B9" s="334" t="s">
        <v>268</v>
      </c>
      <c r="C9" s="400"/>
      <c r="D9" s="164">
        <f>+'[21]R&amp;M risultati'!C9</f>
        <v>152</v>
      </c>
      <c r="E9" s="164">
        <f>+'[21]R&amp;M risultati'!D9</f>
        <v>67</v>
      </c>
      <c r="F9" s="38"/>
    </row>
    <row r="10" spans="1:10" s="7" customFormat="1" ht="17.25" customHeight="1">
      <c r="A10" s="672">
        <f>+'[21]R&amp;M risultati'!A13</f>
        <v>36</v>
      </c>
      <c r="B10" s="361" t="s">
        <v>68</v>
      </c>
      <c r="C10" s="405"/>
      <c r="D10" s="173">
        <f>+'[21]R&amp;M risultati'!C13</f>
        <v>20</v>
      </c>
      <c r="E10" s="173">
        <f>+'[21]R&amp;M risultati'!D13</f>
        <v>26</v>
      </c>
      <c r="F10" s="40"/>
    </row>
    <row r="11" spans="1:10" s="7" customFormat="1" ht="17.25" customHeight="1">
      <c r="A11" s="672">
        <f>+'[21]R&amp;M risultati'!A14</f>
        <v>61</v>
      </c>
      <c r="B11" s="361" t="s">
        <v>45</v>
      </c>
      <c r="C11" s="405"/>
      <c r="D11" s="173">
        <f>+'[21]R&amp;M risultati'!C14</f>
        <v>27</v>
      </c>
      <c r="E11" s="173">
        <f>+'[21]R&amp;M risultati'!D14</f>
        <v>13</v>
      </c>
      <c r="F11" s="40"/>
    </row>
    <row r="12" spans="1:10" s="7" customFormat="1" ht="17.25" customHeight="1">
      <c r="A12" s="672">
        <f>+'[21]R&amp;M risultati'!A15</f>
        <v>0</v>
      </c>
      <c r="B12" s="361" t="s">
        <v>46</v>
      </c>
      <c r="C12" s="405"/>
      <c r="D12" s="173">
        <f>+'[21]R&amp;M risultati'!C15</f>
        <v>-1</v>
      </c>
      <c r="E12" s="173">
        <f>+'[21]R&amp;M risultati'!D15</f>
        <v>0</v>
      </c>
      <c r="F12" s="40"/>
    </row>
    <row r="13" spans="1:10" s="7" customFormat="1" ht="17.25" hidden="1" customHeight="1">
      <c r="A13" s="672">
        <f>+'[21]R&amp;M risultati'!A16</f>
        <v>0</v>
      </c>
      <c r="B13" s="361" t="s">
        <v>66</v>
      </c>
      <c r="C13" s="405"/>
      <c r="D13" s="173">
        <f>+'[21]R&amp;M risultati'!C16</f>
        <v>0</v>
      </c>
      <c r="E13" s="173">
        <f>+'[21]R&amp;M risultati'!D16</f>
        <v>0</v>
      </c>
      <c r="F13" s="40"/>
    </row>
    <row r="14" spans="1:10" s="7" customFormat="1" ht="17.25" customHeight="1">
      <c r="A14" s="672">
        <f>+'[21]R&amp;M risultati'!A17</f>
        <v>6</v>
      </c>
      <c r="B14" s="363" t="s">
        <v>148</v>
      </c>
      <c r="C14" s="406"/>
      <c r="D14" s="173">
        <f>+'[21]R&amp;M risultati'!C17</f>
        <v>3</v>
      </c>
      <c r="E14" s="173">
        <f>+'[21]R&amp;M risultati'!D17</f>
        <v>2</v>
      </c>
      <c r="F14" s="40"/>
      <c r="J14" s="7">
        <f>184+133</f>
        <v>317</v>
      </c>
    </row>
    <row r="15" spans="1:10" s="7" customFormat="1" ht="15.75" customHeight="1">
      <c r="A15" s="672">
        <f>+'[21]R&amp;M risultati'!A18</f>
        <v>11</v>
      </c>
      <c r="B15" s="1070" t="s">
        <v>358</v>
      </c>
      <c r="C15" s="1070"/>
      <c r="D15" s="173">
        <f>+'[21]R&amp;M risultati'!C18</f>
        <v>93</v>
      </c>
      <c r="E15" s="173">
        <f>+'[21]R&amp;M risultati'!D18</f>
        <v>25</v>
      </c>
      <c r="F15" s="40"/>
    </row>
    <row r="16" spans="1:10" s="7" customFormat="1" ht="15.75" customHeight="1">
      <c r="A16" s="672">
        <f>+'[21]R&amp;M risultati'!A19</f>
        <v>-1</v>
      </c>
      <c r="B16" s="363" t="s">
        <v>320</v>
      </c>
      <c r="C16" s="406"/>
      <c r="D16" s="173">
        <f>+'[21]R&amp;M risultati'!C19</f>
        <v>-3</v>
      </c>
      <c r="E16" s="173">
        <f>+'[21]R&amp;M risultati'!D19</f>
        <v>-1</v>
      </c>
      <c r="F16" s="40"/>
    </row>
    <row r="17" spans="1:7" s="7" customFormat="1" ht="15.75" customHeight="1">
      <c r="A17" s="672">
        <f>+'[21]R&amp;M risultati'!A20</f>
        <v>6</v>
      </c>
      <c r="B17" s="363" t="s">
        <v>110</v>
      </c>
      <c r="C17" s="406"/>
      <c r="D17" s="173">
        <f>+'[21]R&amp;M risultati'!C20</f>
        <v>13</v>
      </c>
      <c r="E17" s="173">
        <f>+'[21]R&amp;M risultati'!D20</f>
        <v>2</v>
      </c>
      <c r="F17" s="40"/>
    </row>
    <row r="18" spans="1:7" s="57" customFormat="1" ht="15.75" customHeight="1">
      <c r="A18" s="669">
        <f>SUM(A7:A9)</f>
        <v>93</v>
      </c>
      <c r="B18" s="333" t="s">
        <v>515</v>
      </c>
      <c r="C18" s="398"/>
      <c r="D18" s="157">
        <f>SUM(D7:D9)</f>
        <v>92</v>
      </c>
      <c r="E18" s="157">
        <f>SUM(E7:E9)</f>
        <v>66</v>
      </c>
      <c r="F18" s="212">
        <f>(E18-D18)/D18*100</f>
        <v>-28.260869565217391</v>
      </c>
      <c r="G18" s="669"/>
    </row>
    <row r="19" spans="1:7" ht="15" customHeight="1">
      <c r="A19" s="670">
        <f>+'[21]R&amp;M risultati'!A22</f>
        <v>-3</v>
      </c>
      <c r="B19" s="334" t="s">
        <v>7</v>
      </c>
      <c r="C19" s="400"/>
      <c r="D19" s="164">
        <f>+'[21]R&amp;M risultati'!C22</f>
        <v>-1</v>
      </c>
      <c r="E19" s="164">
        <f>+'[21]R&amp;M risultati'!D22</f>
        <v>-1</v>
      </c>
      <c r="F19" s="38"/>
    </row>
    <row r="20" spans="1:7" ht="15" customHeight="1">
      <c r="A20" s="670">
        <f>+'[21]R&amp;M risultati'!A23</f>
        <v>35</v>
      </c>
      <c r="B20" s="334" t="s">
        <v>8</v>
      </c>
      <c r="C20" s="400"/>
      <c r="D20" s="164">
        <f>+'[21]R&amp;M risultati'!C23</f>
        <v>35</v>
      </c>
      <c r="E20" s="164">
        <f>+'[21]R&amp;M risultati'!D23</f>
        <v>20</v>
      </c>
      <c r="F20" s="38"/>
    </row>
    <row r="21" spans="1:7" ht="15" customHeight="1">
      <c r="A21" s="670">
        <f>+'[21]R&amp;M risultati'!A24</f>
        <v>-46</v>
      </c>
      <c r="B21" s="334" t="s">
        <v>9</v>
      </c>
      <c r="C21" s="400"/>
      <c r="D21" s="164">
        <f>+'[21]R&amp;M risultati'!C24</f>
        <v>-55</v>
      </c>
      <c r="E21" s="164">
        <f>+'[21]R&amp;M risultati'!D24</f>
        <v>-41</v>
      </c>
      <c r="F21" s="38"/>
    </row>
    <row r="22" spans="1:7" s="610" customFormat="1" ht="15" customHeight="1">
      <c r="A22" s="758">
        <f>-ROUND(A21/(A18+A19+A20)*100,1)</f>
        <v>36.799999999999997</v>
      </c>
      <c r="B22" s="365" t="s">
        <v>109</v>
      </c>
      <c r="C22" s="609"/>
      <c r="D22" s="729">
        <f>-ROUND(D21/(D18+D19+D20)*100,1)</f>
        <v>43.7</v>
      </c>
      <c r="E22" s="573">
        <f>-ROUND(E21/(E18+E19+E20)*100,1)</f>
        <v>48.2</v>
      </c>
      <c r="F22" s="40"/>
    </row>
    <row r="23" spans="1:7" s="57" customFormat="1" ht="15" customHeight="1">
      <c r="A23" s="669">
        <f>+A21+A18+A19+A20</f>
        <v>79</v>
      </c>
      <c r="B23" s="333" t="s">
        <v>516</v>
      </c>
      <c r="C23" s="398"/>
      <c r="D23" s="157">
        <f>+D21+D18+D19+D20</f>
        <v>71</v>
      </c>
      <c r="E23" s="157">
        <f>+E21+E18+E19+E20</f>
        <v>44</v>
      </c>
      <c r="F23" s="212">
        <f>(E23-D23)/D23*100</f>
        <v>-38.028169014084504</v>
      </c>
    </row>
    <row r="24" spans="1:7" s="57" customFormat="1" ht="23.25" customHeight="1" thickBot="1">
      <c r="A24" s="673">
        <f>+'[21]R&amp;M risultati'!$A$27</f>
        <v>174</v>
      </c>
      <c r="B24" s="333" t="s">
        <v>52</v>
      </c>
      <c r="C24" s="398"/>
      <c r="D24" s="169">
        <f>+'[21]R&amp;M risultati'!$C$27</f>
        <v>73</v>
      </c>
      <c r="E24" s="169">
        <f>+'[21]R&amp;M risultati'!$D$27</f>
        <v>49</v>
      </c>
      <c r="F24" s="147">
        <f>(E24-D24)/D24*100</f>
        <v>-32.87671232876712</v>
      </c>
    </row>
    <row r="25" spans="1:7" s="57" customFormat="1" ht="26.25" customHeight="1" thickTop="1">
      <c r="B25" s="342" t="s">
        <v>71</v>
      </c>
      <c r="C25" s="401"/>
      <c r="D25" s="175"/>
      <c r="E25" s="175"/>
      <c r="F25" s="25"/>
    </row>
    <row r="26" spans="1:7" s="57" customFormat="1" ht="15.75" customHeight="1">
      <c r="A26" s="798">
        <f>+'Indicatori di mercato'!A8</f>
        <v>6.56</v>
      </c>
      <c r="B26" s="343" t="s">
        <v>379</v>
      </c>
      <c r="C26" s="349" t="s">
        <v>12</v>
      </c>
      <c r="D26" s="796">
        <f>+'Indicatori di mercato'!C8</f>
        <v>7.57</v>
      </c>
      <c r="E26" s="796">
        <f>+'Indicatori di mercato'!D8</f>
        <v>4.18</v>
      </c>
      <c r="F26" s="797">
        <f>(E26-D26)/D26*100</f>
        <v>-44.782034346103046</v>
      </c>
    </row>
    <row r="27" spans="1:7" s="57" customFormat="1" ht="20.25" customHeight="1">
      <c r="B27" s="342" t="s">
        <v>26</v>
      </c>
      <c r="C27" s="349" t="s">
        <v>75</v>
      </c>
      <c r="D27" s="177"/>
      <c r="E27" s="177"/>
      <c r="F27" s="26"/>
    </row>
    <row r="28" spans="1:7" s="57" customFormat="1" ht="15.75" customHeight="1">
      <c r="A28" s="57">
        <f>+'[21]R&amp;M risultati'!A30</f>
        <v>5.7100000000000009</v>
      </c>
      <c r="B28" s="54" t="s">
        <v>421</v>
      </c>
      <c r="C28" s="154"/>
      <c r="D28" s="177">
        <f>+'[21]R&amp;M risultati'!C30</f>
        <v>5.78</v>
      </c>
      <c r="E28" s="177">
        <f>+'[21]R&amp;M risultati'!D30</f>
        <v>5.26</v>
      </c>
      <c r="F28" s="26">
        <f t="shared" ref="F28:F39" si="0">(E28-D28)/D28*100</f>
        <v>-8.9965397923875514</v>
      </c>
    </row>
    <row r="29" spans="1:7" s="57" customFormat="1" ht="17.25" customHeight="1">
      <c r="A29" s="712">
        <f>+A30+A31</f>
        <v>6.3999999999999986</v>
      </c>
      <c r="B29" s="54" t="s">
        <v>27</v>
      </c>
      <c r="C29" s="154"/>
      <c r="D29" s="177">
        <f>+D30+D31</f>
        <v>6.91</v>
      </c>
      <c r="E29" s="177">
        <f>+E30+E31</f>
        <v>5.9</v>
      </c>
      <c r="F29" s="26">
        <f t="shared" si="0"/>
        <v>-14.616497829232991</v>
      </c>
    </row>
    <row r="30" spans="1:7" ht="16.5" customHeight="1">
      <c r="A30" s="759">
        <f>+'[21]R&amp;M risultati'!A32</f>
        <v>5.6499999999999986</v>
      </c>
      <c r="B30" s="404" t="s">
        <v>28</v>
      </c>
      <c r="C30" s="154"/>
      <c r="D30" s="943">
        <f>+'[21]R&amp;M risultati'!C32</f>
        <v>5.68</v>
      </c>
      <c r="E30" s="943">
        <f>+'[21]R&amp;M risultati'!D32</f>
        <v>5.2</v>
      </c>
      <c r="F30" s="148">
        <f t="shared" si="0"/>
        <v>-8.450704225352105</v>
      </c>
    </row>
    <row r="31" spans="1:7" ht="16.5" customHeight="1">
      <c r="A31" s="759">
        <f>+'[21]R&amp;M risultati'!A33</f>
        <v>0.75</v>
      </c>
      <c r="B31" s="404" t="s">
        <v>374</v>
      </c>
      <c r="C31" s="154"/>
      <c r="D31" s="176">
        <f>+'[21]R&amp;M risultati'!C33</f>
        <v>1.23</v>
      </c>
      <c r="E31" s="176">
        <f>+'[21]R&amp;M risultati'!D33</f>
        <v>0.7</v>
      </c>
      <c r="F31" s="148">
        <f t="shared" si="0"/>
        <v>-43.089430894308947</v>
      </c>
    </row>
    <row r="32" spans="1:7" ht="16.149999999999999" customHeight="1">
      <c r="A32" s="772">
        <f>+'[21]R&amp;M risultati'!A34</f>
        <v>0.06</v>
      </c>
      <c r="B32" s="54" t="s">
        <v>455</v>
      </c>
      <c r="C32" s="154"/>
      <c r="D32" s="177">
        <f>+'[21]R&amp;M risultati'!C34</f>
        <v>0.04</v>
      </c>
      <c r="E32" s="177">
        <f>+'[21]R&amp;M risultati'!D34</f>
        <v>0.04</v>
      </c>
      <c r="F32" s="26">
        <f t="shared" si="0"/>
        <v>0</v>
      </c>
    </row>
    <row r="33" spans="1:6" ht="16.5" customHeight="1">
      <c r="A33" s="57">
        <f>SUM(A34:A35)</f>
        <v>2.19</v>
      </c>
      <c r="B33" s="58" t="s">
        <v>344</v>
      </c>
      <c r="C33" s="154"/>
      <c r="D33" s="177">
        <f>SUM(D34:D35)</f>
        <v>2.0499999999999998</v>
      </c>
      <c r="E33" s="177">
        <f>SUM(E34:E35)</f>
        <v>2</v>
      </c>
      <c r="F33" s="26">
        <f t="shared" si="0"/>
        <v>-2.4390243902438939</v>
      </c>
    </row>
    <row r="34" spans="1:6" ht="16.5" customHeight="1">
      <c r="A34" s="759">
        <f>+'[21]R&amp;M risultati'!A36</f>
        <v>1.5099999999999998</v>
      </c>
      <c r="B34" s="404" t="s">
        <v>28</v>
      </c>
      <c r="C34" s="154"/>
      <c r="D34" s="176">
        <f>+'[21]R&amp;M risultati'!C36</f>
        <v>1.36</v>
      </c>
      <c r="E34" s="176">
        <f>+'[21]R&amp;M risultati'!D36</f>
        <v>1.37</v>
      </c>
      <c r="F34" s="148">
        <f t="shared" si="0"/>
        <v>0.73529411764705943</v>
      </c>
    </row>
    <row r="35" spans="1:6" ht="16.5" customHeight="1">
      <c r="A35" s="5">
        <f>+'[21]R&amp;M risultati'!A37</f>
        <v>0.68000000000000016</v>
      </c>
      <c r="B35" s="404" t="s">
        <v>374</v>
      </c>
      <c r="C35" s="154"/>
      <c r="D35" s="176">
        <f>+'[21]R&amp;M risultati'!C37</f>
        <v>0.69</v>
      </c>
      <c r="E35" s="176">
        <f>+'[21]R&amp;M risultati'!D37</f>
        <v>0.63</v>
      </c>
      <c r="F35" s="148">
        <f t="shared" si="0"/>
        <v>-8.6956521739130359</v>
      </c>
    </row>
    <row r="36" spans="1:6" s="57" customFormat="1" ht="16.5" customHeight="1">
      <c r="A36" s="57">
        <f>SUM(A37:A38)</f>
        <v>2.8600000000000003</v>
      </c>
      <c r="B36" s="54" t="s">
        <v>375</v>
      </c>
      <c r="C36" s="154"/>
      <c r="D36" s="177">
        <f>SUM(D37:D38)</f>
        <v>2.77</v>
      </c>
      <c r="E36" s="177">
        <f>SUM(E37:E38)</f>
        <v>2.5499999999999998</v>
      </c>
      <c r="F36" s="26">
        <f t="shared" si="0"/>
        <v>-7.9422382671480216</v>
      </c>
    </row>
    <row r="37" spans="1:6" ht="16.5" customHeight="1">
      <c r="A37" s="5">
        <f>+'[21]R&amp;M risultati'!A39</f>
        <v>1.9900000000000002</v>
      </c>
      <c r="B37" s="404" t="s">
        <v>28</v>
      </c>
      <c r="C37" s="154"/>
      <c r="D37" s="176">
        <f>+'[21]R&amp;M risultati'!C39</f>
        <v>1.69</v>
      </c>
      <c r="E37" s="176">
        <f>+'[21]R&amp;M risultati'!D39</f>
        <v>1.84</v>
      </c>
      <c r="F37" s="148">
        <f t="shared" si="0"/>
        <v>8.8757396449704213</v>
      </c>
    </row>
    <row r="38" spans="1:6" ht="16.5" customHeight="1">
      <c r="A38" s="5">
        <f>+'[21]R&amp;M risultati'!A40</f>
        <v>0.87000000000000011</v>
      </c>
      <c r="B38" s="404" t="s">
        <v>374</v>
      </c>
      <c r="C38" s="154"/>
      <c r="D38" s="176">
        <f>+'[21]R&amp;M risultati'!C40</f>
        <v>1.08</v>
      </c>
      <c r="E38" s="176">
        <f>+'[21]R&amp;M risultati'!D40</f>
        <v>0.71</v>
      </c>
      <c r="F38" s="148">
        <f t="shared" si="0"/>
        <v>-34.259259259259267</v>
      </c>
    </row>
    <row r="39" spans="1:6" s="8" customFormat="1" ht="16.5" customHeight="1" thickBot="1">
      <c r="A39" s="897">
        <f>+'[21]R&amp;M risultati'!A41</f>
        <v>0.10999999999999999</v>
      </c>
      <c r="B39" s="54" t="s">
        <v>376</v>
      </c>
      <c r="C39" s="154"/>
      <c r="D39" s="898">
        <f>+'[21]R&amp;M risultati'!C41</f>
        <v>0.1</v>
      </c>
      <c r="E39" s="898">
        <f>+'[21]R&amp;M risultati'!D41</f>
        <v>0.1</v>
      </c>
      <c r="F39" s="147">
        <f t="shared" si="0"/>
        <v>0</v>
      </c>
    </row>
    <row r="40" spans="1:6" s="57" customFormat="1" ht="5.25" customHeight="1" thickTop="1">
      <c r="A40" s="8"/>
      <c r="B40" s="54"/>
      <c r="C40" s="154"/>
      <c r="D40" s="177"/>
      <c r="E40" s="177"/>
      <c r="F40" s="26"/>
    </row>
    <row r="41" spans="1:6" s="42" customFormat="1" ht="15" customHeight="1">
      <c r="A41" s="75" t="s">
        <v>272</v>
      </c>
      <c r="B41" s="397"/>
      <c r="C41" s="403"/>
      <c r="D41" s="41"/>
      <c r="E41" s="41"/>
      <c r="F41" s="41"/>
    </row>
    <row r="42" spans="1:6" ht="26.25" customHeight="1">
      <c r="A42" s="1074" t="s">
        <v>444</v>
      </c>
      <c r="B42" s="1075"/>
      <c r="C42" s="1075"/>
      <c r="D42" s="1075"/>
      <c r="E42" s="1075"/>
      <c r="F42" s="1075"/>
    </row>
    <row r="43" spans="1:6">
      <c r="C43" s="154"/>
      <c r="E43" s="41"/>
    </row>
    <row r="44" spans="1:6">
      <c r="B44" s="293"/>
      <c r="C44" s="402"/>
      <c r="E44" s="41"/>
    </row>
    <row r="45" spans="1:6">
      <c r="E45" s="41"/>
    </row>
    <row r="46" spans="1:6">
      <c r="E46" s="41"/>
    </row>
  </sheetData>
  <mergeCells count="3">
    <mergeCell ref="D3:E3"/>
    <mergeCell ref="B15:C15"/>
    <mergeCell ref="A42:F42"/>
  </mergeCells>
  <phoneticPr fontId="25" type="noConversion"/>
  <pageMargins left="0.23" right="0.27" top="0.28999999999999998" bottom="0.31" header="0.17" footer="0.21"/>
  <pageSetup paperSize="9" scale="1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0"/>
    <pageSetUpPr fitToPage="1"/>
  </sheetPr>
  <dimension ref="A1:F34"/>
  <sheetViews>
    <sheetView showGridLines="0" showZeros="0" topLeftCell="A10" zoomScale="85" zoomScaleNormal="85" workbookViewId="0">
      <selection activeCell="E25" sqref="E25"/>
    </sheetView>
  </sheetViews>
  <sheetFormatPr defaultColWidth="12" defaultRowHeight="12.75"/>
  <cols>
    <col min="1" max="1" width="13.1640625" style="50" customWidth="1"/>
    <col min="2" max="2" width="71.1640625" style="410" customWidth="1"/>
    <col min="3" max="4" width="13.5" style="50" customWidth="1"/>
    <col min="5" max="5" width="13.1640625" style="50" customWidth="1"/>
    <col min="6" max="16384" width="12" style="50"/>
  </cols>
  <sheetData>
    <row r="1" spans="1:6" s="119" customFormat="1" ht="15">
      <c r="A1" s="16" t="s">
        <v>56</v>
      </c>
      <c r="B1" s="407"/>
      <c r="D1" s="120"/>
      <c r="E1" s="121"/>
    </row>
    <row r="2" spans="1:6" s="49" customFormat="1" ht="21" customHeight="1">
      <c r="A2" s="537" t="s">
        <v>80</v>
      </c>
      <c r="B2" s="313"/>
      <c r="C2" s="538"/>
      <c r="D2" s="536"/>
    </row>
    <row r="3" spans="1:6" s="267" customFormat="1" ht="19.5" customHeight="1">
      <c r="A3" s="528" t="s">
        <v>457</v>
      </c>
      <c r="B3" s="274"/>
      <c r="C3" s="1061" t="s">
        <v>566</v>
      </c>
      <c r="D3" s="1061"/>
      <c r="E3" s="304"/>
    </row>
    <row r="4" spans="1:6" s="267" customFormat="1" ht="18.75" customHeight="1">
      <c r="A4" s="632">
        <v>2015</v>
      </c>
      <c r="B4" s="332"/>
      <c r="C4" s="528">
        <v>2015</v>
      </c>
      <c r="D4" s="528">
        <v>2016</v>
      </c>
      <c r="E4" s="611" t="s">
        <v>69</v>
      </c>
    </row>
    <row r="5" spans="1:6" s="267" customFormat="1" ht="2.25" customHeight="1" thickBot="1">
      <c r="A5" s="651"/>
      <c r="C5" s="270"/>
      <c r="D5" s="270"/>
      <c r="E5" s="270"/>
      <c r="F5" s="528"/>
    </row>
    <row r="6" spans="1:6" ht="19.5" customHeight="1" thickTop="1">
      <c r="A6" s="714">
        <f>+'[21]Conto economico'!$A$4</f>
        <v>13889</v>
      </c>
      <c r="B6" s="408" t="s">
        <v>50</v>
      </c>
      <c r="C6" s="122">
        <f>+'[21]Conto economico'!C4</f>
        <v>19988</v>
      </c>
      <c r="D6" s="122">
        <f>+'[21]Conto economico'!D4</f>
        <v>12357</v>
      </c>
      <c r="E6" s="142">
        <f>+(D6-C6)/C6*100</f>
        <v>-38.177906744046432</v>
      </c>
      <c r="F6" s="735"/>
    </row>
    <row r="7" spans="1:6" ht="19.5" customHeight="1">
      <c r="A7" s="714">
        <f>+'[21]Conto economico'!A5</f>
        <v>535</v>
      </c>
      <c r="B7" s="408" t="s">
        <v>57</v>
      </c>
      <c r="C7" s="122">
        <f>+'[21]Conto economico'!C5</f>
        <v>530</v>
      </c>
      <c r="D7" s="122">
        <f>+'[21]Conto economico'!D5</f>
        <v>200</v>
      </c>
      <c r="E7" s="142">
        <f>+(D7-C7)/C7*100</f>
        <v>-62.264150943396224</v>
      </c>
      <c r="F7" s="735"/>
    </row>
    <row r="8" spans="1:6" ht="19.5" customHeight="1">
      <c r="A8" s="714">
        <f>+'[21]Conto economico'!A6</f>
        <v>-12545</v>
      </c>
      <c r="B8" s="408" t="s">
        <v>58</v>
      </c>
      <c r="C8" s="122">
        <f>+'[21]Conto economico'!C6</f>
        <v>-16620</v>
      </c>
      <c r="D8" s="122">
        <f>+'[21]Conto economico'!D6</f>
        <v>-10899</v>
      </c>
      <c r="E8" s="142">
        <f>-(D8-C8)/C8*100</f>
        <v>34.422382671480143</v>
      </c>
      <c r="F8" s="735"/>
    </row>
    <row r="9" spans="1:6" s="124" customFormat="1" ht="19.5" customHeight="1">
      <c r="A9" s="996">
        <f>+'[21]Conto economico'!A8</f>
        <v>-105</v>
      </c>
      <c r="B9" s="408" t="s">
        <v>173</v>
      </c>
      <c r="C9" s="122">
        <f>+'[21]Conto economico'!C8</f>
        <v>-22</v>
      </c>
      <c r="D9" s="122">
        <f>+'[21]Conto economico'!D8</f>
        <v>-117</v>
      </c>
      <c r="E9" s="961" t="s">
        <v>377</v>
      </c>
      <c r="F9" s="735"/>
    </row>
    <row r="10" spans="1:6" s="124" customFormat="1" ht="19.5" customHeight="1">
      <c r="A10" s="714">
        <f>+'[21]Conto economico'!A9</f>
        <v>-7367</v>
      </c>
      <c r="B10" s="408" t="s">
        <v>59</v>
      </c>
      <c r="C10" s="122">
        <f>+'[21]Conto economico'!C9</f>
        <v>-2207</v>
      </c>
      <c r="D10" s="122">
        <f>+'[21]Conto economico'!D9</f>
        <v>-1827</v>
      </c>
      <c r="E10" s="142">
        <f>-(D10-C10)/C10*100</f>
        <v>17.217942908926144</v>
      </c>
      <c r="F10" s="735"/>
    </row>
    <row r="11" spans="1:6" s="124" customFormat="1" ht="19.5" customHeight="1">
      <c r="A11" s="715">
        <f>+'[21]Conto economico'!A10</f>
        <v>-497</v>
      </c>
      <c r="B11" s="408" t="s">
        <v>580</v>
      </c>
      <c r="C11" s="123">
        <f>+'[21]Conto economico'!C10</f>
        <v>-70</v>
      </c>
      <c r="D11" s="123">
        <f>+'[21]Conto economico'!D10</f>
        <v>-35</v>
      </c>
      <c r="E11" s="144">
        <f>-(D11-C11)/C11*100</f>
        <v>50</v>
      </c>
      <c r="F11" s="735"/>
    </row>
    <row r="12" spans="1:6" s="125" customFormat="1" ht="19.5" customHeight="1">
      <c r="A12" s="716">
        <f>+A6+A7+A8+A9+A10+A11</f>
        <v>-6090</v>
      </c>
      <c r="B12" s="321" t="s">
        <v>514</v>
      </c>
      <c r="C12" s="48">
        <f>+C6+C7+C8+C9+C10+C11</f>
        <v>1599</v>
      </c>
      <c r="D12" s="48">
        <f>+D6+D7+D8+D9+D10+D11</f>
        <v>-321</v>
      </c>
      <c r="E12" s="143" t="s">
        <v>377</v>
      </c>
      <c r="F12" s="735"/>
    </row>
    <row r="13" spans="1:6" ht="19.5" customHeight="1">
      <c r="A13" s="714">
        <f>+'[21]Conto economico'!A12</f>
        <v>-488</v>
      </c>
      <c r="B13" s="408" t="s">
        <v>60</v>
      </c>
      <c r="C13" s="122">
        <f>+'[21]Conto economico'!C12</f>
        <v>-649</v>
      </c>
      <c r="D13" s="122">
        <f>+'[21]Conto economico'!D12</f>
        <v>-140</v>
      </c>
      <c r="E13" s="142">
        <f>-(D13-C13)/C13*100</f>
        <v>78.428351309707239</v>
      </c>
    </row>
    <row r="14" spans="1:6" ht="19.5" customHeight="1">
      <c r="A14" s="714">
        <f>+'[21]Conto economico'!A13</f>
        <v>-370</v>
      </c>
      <c r="B14" s="408" t="s">
        <v>546</v>
      </c>
      <c r="C14" s="123">
        <f>+'[21]Conto economico'!C13</f>
        <v>276</v>
      </c>
      <c r="D14" s="123">
        <f>+'[21]Conto economico'!D13</f>
        <v>20</v>
      </c>
      <c r="E14" s="144">
        <f>+(D14-C14)/C14*100</f>
        <v>-92.753623188405797</v>
      </c>
    </row>
    <row r="15" spans="1:6" s="125" customFormat="1" ht="19.5" customHeight="1">
      <c r="A15" s="783">
        <f>+A12+A14+A13</f>
        <v>-6948</v>
      </c>
      <c r="B15" s="321" t="s">
        <v>518</v>
      </c>
      <c r="C15" s="48">
        <f>+C12+C14+C13</f>
        <v>1226</v>
      </c>
      <c r="D15" s="48">
        <f>+D12+D14+D13</f>
        <v>-441</v>
      </c>
      <c r="E15" s="143" t="s">
        <v>377</v>
      </c>
    </row>
    <row r="16" spans="1:6" s="126" customFormat="1" ht="19.5" customHeight="1">
      <c r="A16" s="714">
        <f>+'[21]Conto economico'!A15</f>
        <v>-126</v>
      </c>
      <c r="B16" s="409" t="s">
        <v>48</v>
      </c>
      <c r="C16" s="122">
        <f>+'[21]Conto economico'!C15</f>
        <v>-752</v>
      </c>
      <c r="D16" s="122">
        <f>+'[21]Conto economico'!D15</f>
        <v>-359</v>
      </c>
      <c r="E16" s="142">
        <f>-(D16-C16)/C16*100</f>
        <v>52.26063829787234</v>
      </c>
    </row>
    <row r="17" spans="1:5" s="503" customFormat="1" ht="19.5" customHeight="1">
      <c r="A17" s="708" t="s">
        <v>377</v>
      </c>
      <c r="B17" s="511" t="s">
        <v>109</v>
      </c>
      <c r="C17" s="539">
        <f>-C16/C15*100</f>
        <v>61.337683523654164</v>
      </c>
      <c r="D17" s="539" t="s">
        <v>377</v>
      </c>
      <c r="E17" s="539"/>
    </row>
    <row r="18" spans="1:5" s="529" customFormat="1" ht="21.75" customHeight="1">
      <c r="A18" s="814">
        <f>+A15+A16</f>
        <v>-7074</v>
      </c>
      <c r="B18" s="321" t="s">
        <v>513</v>
      </c>
      <c r="C18" s="814">
        <f>+C15+C16</f>
        <v>474</v>
      </c>
      <c r="D18" s="814">
        <f>+D15+D16</f>
        <v>-800</v>
      </c>
      <c r="E18" s="815" t="s">
        <v>377</v>
      </c>
    </row>
    <row r="19" spans="1:5" s="529" customFormat="1" ht="21.75" customHeight="1">
      <c r="A19" s="48">
        <f>+'[21]Conto economico'!A18</f>
        <v>-2044</v>
      </c>
      <c r="B19" s="321" t="s">
        <v>519</v>
      </c>
      <c r="C19" s="48">
        <f>+'[21]Conto economico'!C18</f>
        <v>272</v>
      </c>
      <c r="D19" s="48">
        <f>+'[21]Conto economico'!D18</f>
        <v>11</v>
      </c>
      <c r="E19" s="143">
        <f>+(D19-C19)/C19*100</f>
        <v>-95.955882352941174</v>
      </c>
    </row>
    <row r="20" spans="1:5" s="529" customFormat="1" ht="21.75" customHeight="1">
      <c r="A20" s="816">
        <f>+A18+A19</f>
        <v>-9118</v>
      </c>
      <c r="B20" s="321" t="s">
        <v>506</v>
      </c>
      <c r="C20" s="816">
        <f>+C18+C19</f>
        <v>746</v>
      </c>
      <c r="D20" s="816">
        <f>+D18+D19</f>
        <v>-789</v>
      </c>
      <c r="E20" s="817" t="s">
        <v>377</v>
      </c>
    </row>
    <row r="21" spans="1:5" s="529" customFormat="1" ht="21.75" customHeight="1">
      <c r="A21" s="48">
        <f>+A22+A23</f>
        <v>-9017</v>
      </c>
      <c r="B21" s="321" t="s">
        <v>613</v>
      </c>
      <c r="C21" s="48">
        <f>+C22+C23</f>
        <v>832</v>
      </c>
      <c r="D21" s="48">
        <f>+D22+D23</f>
        <v>-792</v>
      </c>
      <c r="E21" s="143" t="s">
        <v>377</v>
      </c>
    </row>
    <row r="22" spans="1:5" s="529" customFormat="1" ht="21.75" customHeight="1">
      <c r="A22" s="888">
        <f>+'[21]Conto economico'!A21</f>
        <v>-7373</v>
      </c>
      <c r="B22" s="818" t="s">
        <v>466</v>
      </c>
      <c r="C22" s="888">
        <f>+'[21]Conto economico'!C21</f>
        <v>617</v>
      </c>
      <c r="D22" s="888">
        <f>+'[21]Conto economico'!D21</f>
        <v>-803</v>
      </c>
      <c r="E22" s="961" t="s">
        <v>377</v>
      </c>
    </row>
    <row r="23" spans="1:5" s="529" customFormat="1" ht="21.75" customHeight="1">
      <c r="A23" s="889">
        <f>+'[21]Conto economico'!A22</f>
        <v>-1644</v>
      </c>
      <c r="B23" s="818" t="s">
        <v>467</v>
      </c>
      <c r="C23" s="889">
        <f>+'[21]Conto economico'!C22</f>
        <v>215</v>
      </c>
      <c r="D23" s="889">
        <f>+'[21]Conto economico'!D22</f>
        <v>11</v>
      </c>
      <c r="E23" s="1042">
        <f>+(D23-C23)/C23*100</f>
        <v>-94.883720930232556</v>
      </c>
    </row>
    <row r="24" spans="1:5" s="529" customFormat="1" ht="21.75" customHeight="1">
      <c r="A24" s="48">
        <f>+A25+A26</f>
        <v>-101</v>
      </c>
      <c r="B24" s="321" t="s">
        <v>177</v>
      </c>
      <c r="C24" s="48">
        <f>+C25+C26</f>
        <v>-86</v>
      </c>
      <c r="D24" s="48">
        <f>+D25+D26</f>
        <v>3</v>
      </c>
      <c r="E24" s="143" t="s">
        <v>377</v>
      </c>
    </row>
    <row r="25" spans="1:5" s="529" customFormat="1" ht="19.5" customHeight="1">
      <c r="A25" s="888">
        <f>+'[21]Conto economico'!A24</f>
        <v>299</v>
      </c>
      <c r="B25" s="818" t="s">
        <v>466</v>
      </c>
      <c r="C25" s="888">
        <f>+'[21]Conto economico'!C24</f>
        <v>-143</v>
      </c>
      <c r="D25" s="888">
        <f>+'[21]Conto economico'!D24</f>
        <v>3</v>
      </c>
      <c r="E25" s="961" t="s">
        <v>377</v>
      </c>
    </row>
    <row r="26" spans="1:5" s="529" customFormat="1" ht="19.5" customHeight="1" thickBot="1">
      <c r="A26" s="890">
        <f>+'[21]Conto economico'!A25</f>
        <v>-400</v>
      </c>
      <c r="B26" s="818" t="s">
        <v>467</v>
      </c>
      <c r="C26" s="891">
        <f>+'[21]Conto economico'!C25</f>
        <v>57</v>
      </c>
      <c r="D26" s="891">
        <f>+'[21]Conto economico'!D25</f>
        <v>0</v>
      </c>
      <c r="E26" s="979" t="s">
        <v>377</v>
      </c>
    </row>
    <row r="27" spans="1:5" ht="29.25" customHeight="1" thickTop="1">
      <c r="A27" s="716">
        <f>+'[21]Conto economico'!A26</f>
        <v>-7373</v>
      </c>
      <c r="B27" s="624" t="s">
        <v>520</v>
      </c>
      <c r="C27" s="48">
        <f>+'[21]Conto economico'!C26</f>
        <v>617</v>
      </c>
      <c r="D27" s="48">
        <f>+'[21]Conto economico'!D26</f>
        <v>-803</v>
      </c>
      <c r="E27" s="143" t="s">
        <v>377</v>
      </c>
    </row>
    <row r="28" spans="1:5" ht="19.5" customHeight="1">
      <c r="A28" s="714">
        <f>+'[21]Conto economico'!A27</f>
        <v>365</v>
      </c>
      <c r="B28" s="293" t="s">
        <v>55</v>
      </c>
      <c r="C28" s="122">
        <f>+'[21]Conto economico'!C27</f>
        <v>-59</v>
      </c>
      <c r="D28" s="122">
        <f>+'[21]Conto economico'!D27</f>
        <v>168</v>
      </c>
      <c r="E28" s="142"/>
    </row>
    <row r="29" spans="1:5" ht="19.5" customHeight="1">
      <c r="A29" s="714">
        <f>+'[21]Conto economico'!A28</f>
        <v>6521</v>
      </c>
      <c r="B29" s="409" t="s">
        <v>270</v>
      </c>
      <c r="C29" s="122">
        <f>+'[21]Conto economico'!C28</f>
        <v>-104</v>
      </c>
      <c r="D29" s="122">
        <f>+'[21]Conto economico'!D28</f>
        <v>156</v>
      </c>
      <c r="E29" s="142"/>
    </row>
    <row r="30" spans="1:5" ht="31.5" customHeight="1">
      <c r="A30" s="716">
        <f>+A27+A28+A29</f>
        <v>-487</v>
      </c>
      <c r="B30" s="624" t="s">
        <v>521</v>
      </c>
      <c r="C30" s="48">
        <f>+C27+C28+C29</f>
        <v>454</v>
      </c>
      <c r="D30" s="48">
        <f>+D27+D28+D29</f>
        <v>-479</v>
      </c>
      <c r="E30" s="143" t="s">
        <v>377</v>
      </c>
    </row>
    <row r="31" spans="1:5" ht="30.75" customHeight="1">
      <c r="A31" s="996">
        <f>+'Sintesi risultati'!A38</f>
        <v>179</v>
      </c>
      <c r="B31" s="1039" t="s">
        <v>611</v>
      </c>
      <c r="C31" s="888">
        <f>+'Sintesi risultati'!C38</f>
        <v>247</v>
      </c>
      <c r="D31" s="888">
        <f>+'Sintesi risultati'!D38</f>
        <v>402</v>
      </c>
      <c r="E31" s="961"/>
    </row>
    <row r="32" spans="1:5" ht="31.5" customHeight="1" collapsed="1" thickBot="1">
      <c r="A32" s="717">
        <f>+'Sintesi risultati'!A39</f>
        <v>-308</v>
      </c>
      <c r="B32" s="624" t="s">
        <v>563</v>
      </c>
      <c r="C32" s="127">
        <f>+'Sintesi risultati'!C39</f>
        <v>701</v>
      </c>
      <c r="D32" s="127">
        <f>+'Sintesi risultati'!D39</f>
        <v>-77</v>
      </c>
      <c r="E32" s="145" t="s">
        <v>377</v>
      </c>
    </row>
    <row r="33" spans="1:5" ht="9" customHeight="1" thickTop="1"/>
    <row r="34" spans="1:5" s="411" customFormat="1" ht="30.75" customHeight="1">
      <c r="A34" s="1076" t="s">
        <v>562</v>
      </c>
      <c r="B34" s="1065"/>
      <c r="C34" s="1065"/>
      <c r="D34" s="1065"/>
      <c r="E34" s="1065"/>
    </row>
  </sheetData>
  <mergeCells count="2">
    <mergeCell ref="C3:D3"/>
    <mergeCell ref="A34:E34"/>
  </mergeCells>
  <phoneticPr fontId="19" type="noConversion"/>
  <pageMargins left="0.23622047244094491" right="0.27559055118110237" top="0.27559055118110237" bottom="0.31496062992125984" header="0.15748031496062992" footer="0.19685039370078741"/>
  <pageSetup paperSize="9" scale="10" orientation="portrait" horizontalDpi="300" verticalDpi="300" r:id="rId1"/>
  <headerFooter alignWithMargins="0"/>
  <ignoredErrors>
    <ignoredError sqref="E17 E28:E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showZeros="0" zoomScale="85" zoomScaleNormal="85" workbookViewId="0">
      <selection activeCell="M14" sqref="M14"/>
    </sheetView>
  </sheetViews>
  <sheetFormatPr defaultRowHeight="12.75"/>
  <cols>
    <col min="1" max="1" width="39.6640625" style="697" customWidth="1"/>
    <col min="2" max="2" width="13.1640625" style="705" customWidth="1"/>
    <col min="3" max="3" width="1.6640625" style="704" customWidth="1"/>
    <col min="4" max="4" width="13.33203125" style="705" customWidth="1"/>
    <col min="5" max="5" width="1.6640625" style="704" customWidth="1"/>
    <col min="6" max="6" width="13.1640625" style="705" customWidth="1"/>
    <col min="7" max="7" width="1.6640625" style="704" customWidth="1"/>
    <col min="8" max="8" width="14" style="705" customWidth="1"/>
    <col min="9" max="9" width="1.6640625" style="704" customWidth="1"/>
    <col min="10" max="10" width="13.83203125" style="705" customWidth="1"/>
    <col min="11" max="11" width="1.6640625" style="704" customWidth="1"/>
    <col min="12" max="12" width="12.83203125" style="705" customWidth="1"/>
    <col min="13" max="13" width="1.33203125" style="704" customWidth="1"/>
    <col min="14" max="14" width="12.6640625" style="704" customWidth="1"/>
    <col min="15" max="15" width="1.33203125" style="704" customWidth="1"/>
    <col min="16" max="16" width="15.1640625" style="705" customWidth="1"/>
    <col min="17" max="17" width="1.6640625" style="704" customWidth="1"/>
    <col min="18" max="18" width="14" style="697" customWidth="1"/>
    <col min="19" max="16384" width="9.33203125" style="697"/>
  </cols>
  <sheetData>
    <row r="3" spans="1:18" ht="18.75" customHeight="1">
      <c r="A3" s="747" t="s">
        <v>441</v>
      </c>
      <c r="B3" s="742"/>
      <c r="C3" s="696"/>
      <c r="D3" s="742"/>
      <c r="E3" s="696"/>
      <c r="F3" s="742"/>
      <c r="G3" s="696"/>
      <c r="H3" s="742"/>
      <c r="I3" s="696"/>
      <c r="J3" s="696"/>
      <c r="K3" s="696"/>
      <c r="L3" s="1077"/>
      <c r="M3" s="1077"/>
      <c r="N3" s="696"/>
      <c r="O3" s="1077"/>
      <c r="P3" s="1077"/>
      <c r="Q3" s="696"/>
    </row>
    <row r="4" spans="1:18" ht="44.25" customHeight="1">
      <c r="A4" s="743" t="s">
        <v>80</v>
      </c>
      <c r="B4" s="738" t="s">
        <v>434</v>
      </c>
      <c r="C4" s="696"/>
      <c r="D4" s="738" t="s">
        <v>435</v>
      </c>
      <c r="F4" s="738" t="s">
        <v>436</v>
      </c>
      <c r="G4" s="696"/>
      <c r="H4" s="738" t="s">
        <v>430</v>
      </c>
      <c r="I4" s="696"/>
      <c r="J4" s="744" t="s">
        <v>117</v>
      </c>
      <c r="K4" s="696"/>
      <c r="L4" s="744" t="s">
        <v>437</v>
      </c>
      <c r="M4" s="696"/>
      <c r="N4" s="744" t="s">
        <v>62</v>
      </c>
      <c r="O4" s="696"/>
      <c r="P4" s="738" t="s">
        <v>438</v>
      </c>
      <c r="Q4" s="696"/>
      <c r="R4" s="744" t="s">
        <v>439</v>
      </c>
    </row>
    <row r="5" spans="1:18" s="698" customFormat="1" ht="6" customHeight="1"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</row>
    <row r="6" spans="1:18" ht="17.25" hidden="1" customHeight="1">
      <c r="A6" s="745" t="s">
        <v>425</v>
      </c>
      <c r="B6" s="742"/>
      <c r="C6" s="696"/>
      <c r="D6" s="742"/>
      <c r="E6" s="696"/>
      <c r="F6" s="742"/>
      <c r="G6" s="696"/>
      <c r="H6" s="742"/>
      <c r="I6" s="696"/>
      <c r="J6" s="696"/>
      <c r="K6" s="696"/>
      <c r="L6" s="696"/>
      <c r="M6" s="696"/>
      <c r="N6" s="696"/>
      <c r="O6" s="696"/>
      <c r="P6" s="696"/>
      <c r="Q6" s="696"/>
    </row>
    <row r="7" spans="1:18" ht="16.5" hidden="1" customHeight="1">
      <c r="A7" s="697" t="s">
        <v>50</v>
      </c>
      <c r="B7" s="751">
        <v>7434</v>
      </c>
      <c r="C7" s="696"/>
      <c r="D7" s="699">
        <v>9224</v>
      </c>
      <c r="E7" s="696"/>
      <c r="F7" s="699">
        <v>13347</v>
      </c>
      <c r="G7" s="696"/>
      <c r="H7" s="699">
        <v>1402</v>
      </c>
      <c r="I7" s="696"/>
      <c r="J7" s="699">
        <v>2891</v>
      </c>
      <c r="K7" s="696"/>
      <c r="L7" s="699">
        <v>329</v>
      </c>
      <c r="M7" s="696"/>
      <c r="N7" s="699">
        <v>15</v>
      </c>
      <c r="O7" s="696"/>
      <c r="P7" s="699">
        <f>-13-5426</f>
        <v>-5439</v>
      </c>
      <c r="Q7" s="696"/>
      <c r="R7" s="752">
        <f>SUM(B7:P7)</f>
        <v>29203</v>
      </c>
    </row>
    <row r="8" spans="1:18" ht="16.5" hidden="1" customHeight="1">
      <c r="A8" s="697" t="s">
        <v>44</v>
      </c>
      <c r="B8" s="751">
        <v>3430</v>
      </c>
      <c r="C8" s="696"/>
      <c r="D8" s="699">
        <v>613</v>
      </c>
      <c r="E8" s="696"/>
      <c r="F8" s="699">
        <v>-361</v>
      </c>
      <c r="G8" s="700"/>
      <c r="H8" s="699">
        <v>-128</v>
      </c>
      <c r="I8" s="696"/>
      <c r="J8" s="699">
        <v>127</v>
      </c>
      <c r="K8" s="696"/>
      <c r="L8" s="699">
        <v>-80</v>
      </c>
      <c r="M8" s="696"/>
      <c r="N8" s="699">
        <v>-52</v>
      </c>
      <c r="O8" s="696"/>
      <c r="P8" s="699">
        <v>97</v>
      </c>
      <c r="Q8" s="696"/>
      <c r="R8" s="752">
        <f>SUM(B8:P8)</f>
        <v>3646</v>
      </c>
    </row>
    <row r="9" spans="1:18" s="701" customFormat="1" ht="16.5" hidden="1" customHeight="1">
      <c r="A9" s="697" t="s">
        <v>271</v>
      </c>
      <c r="B9" s="751">
        <v>3450</v>
      </c>
      <c r="C9" s="700"/>
      <c r="D9" s="699">
        <v>241</v>
      </c>
      <c r="E9" s="700"/>
      <c r="F9" s="699">
        <v>-223</v>
      </c>
      <c r="G9" s="700"/>
      <c r="H9" s="699">
        <v>-89</v>
      </c>
      <c r="I9" s="700"/>
      <c r="J9" s="699">
        <v>128</v>
      </c>
      <c r="K9" s="700"/>
      <c r="L9" s="699">
        <v>-81</v>
      </c>
      <c r="M9" s="700"/>
      <c r="N9" s="699">
        <v>-45</v>
      </c>
      <c r="O9" s="700"/>
      <c r="P9" s="699">
        <v>110</v>
      </c>
      <c r="Q9" s="700"/>
      <c r="R9" s="752">
        <f>SUM(B9:P9)</f>
        <v>3491</v>
      </c>
    </row>
    <row r="10" spans="1:18" s="702" customFormat="1" ht="6" hidden="1" customHeight="1">
      <c r="B10" s="751"/>
      <c r="C10" s="746"/>
      <c r="D10" s="699"/>
      <c r="E10" s="746"/>
      <c r="F10" s="699"/>
      <c r="G10" s="746"/>
      <c r="H10" s="699"/>
      <c r="I10" s="746"/>
      <c r="J10" s="699"/>
      <c r="K10" s="746"/>
      <c r="L10" s="699"/>
      <c r="M10" s="746"/>
      <c r="N10" s="699"/>
      <c r="O10" s="746"/>
      <c r="P10" s="699"/>
      <c r="Q10" s="746"/>
      <c r="R10" s="746"/>
    </row>
    <row r="11" spans="1:18" ht="9" hidden="1" customHeight="1">
      <c r="B11" s="751"/>
      <c r="D11" s="699"/>
      <c r="F11" s="699"/>
      <c r="H11" s="699"/>
      <c r="J11" s="699"/>
      <c r="L11" s="699"/>
      <c r="N11" s="699"/>
      <c r="P11" s="699"/>
      <c r="R11" s="704"/>
    </row>
    <row r="12" spans="1:18" hidden="1">
      <c r="A12" s="745" t="s">
        <v>426</v>
      </c>
      <c r="B12" s="751"/>
      <c r="D12" s="699"/>
      <c r="F12" s="699"/>
      <c r="H12" s="699"/>
      <c r="J12" s="699"/>
      <c r="L12" s="699"/>
      <c r="N12" s="699"/>
      <c r="P12" s="699"/>
    </row>
    <row r="13" spans="1:18" ht="16.5" hidden="1" customHeight="1">
      <c r="A13" s="697" t="s">
        <v>50</v>
      </c>
      <c r="B13" s="751">
        <v>7368</v>
      </c>
      <c r="C13" s="696"/>
      <c r="D13" s="699">
        <v>5558</v>
      </c>
      <c r="E13" s="696"/>
      <c r="F13" s="699">
        <v>15339</v>
      </c>
      <c r="G13" s="696"/>
      <c r="H13" s="699">
        <v>1402</v>
      </c>
      <c r="I13" s="696"/>
      <c r="J13" s="699">
        <v>3075</v>
      </c>
      <c r="K13" s="696"/>
      <c r="L13" s="699">
        <v>342</v>
      </c>
      <c r="M13" s="696"/>
      <c r="N13" s="699">
        <v>19</v>
      </c>
      <c r="O13" s="696"/>
      <c r="P13" s="699">
        <f>-18-5732</f>
        <v>-5750</v>
      </c>
      <c r="Q13" s="696"/>
      <c r="R13" s="752">
        <f>SUM(B13:P13)</f>
        <v>27353</v>
      </c>
    </row>
    <row r="14" spans="1:18" ht="16.5" hidden="1" customHeight="1">
      <c r="A14" s="697" t="s">
        <v>44</v>
      </c>
      <c r="B14" s="751">
        <v>2791</v>
      </c>
      <c r="C14" s="696"/>
      <c r="D14" s="699">
        <v>40</v>
      </c>
      <c r="E14" s="696"/>
      <c r="F14" s="699">
        <v>-262</v>
      </c>
      <c r="G14" s="700"/>
      <c r="H14" s="699">
        <v>-158</v>
      </c>
      <c r="I14" s="696"/>
      <c r="J14" s="699">
        <v>164</v>
      </c>
      <c r="K14" s="696"/>
      <c r="L14" s="699">
        <v>-63</v>
      </c>
      <c r="M14" s="696"/>
      <c r="N14" s="699">
        <v>-93</v>
      </c>
      <c r="O14" s="696"/>
      <c r="P14" s="699">
        <v>-164</v>
      </c>
      <c r="Q14" s="696"/>
      <c r="R14" s="752">
        <f>SUM(B14:P14)</f>
        <v>2255</v>
      </c>
    </row>
    <row r="15" spans="1:18" s="701" customFormat="1" ht="16.5" hidden="1" customHeight="1">
      <c r="A15" s="697" t="s">
        <v>271</v>
      </c>
      <c r="B15" s="751">
        <v>2981</v>
      </c>
      <c r="C15" s="700"/>
      <c r="D15" s="699">
        <v>70</v>
      </c>
      <c r="E15" s="700"/>
      <c r="F15" s="699">
        <v>-219</v>
      </c>
      <c r="G15" s="700"/>
      <c r="H15" s="699">
        <v>-93</v>
      </c>
      <c r="I15" s="700"/>
      <c r="J15" s="699">
        <v>165</v>
      </c>
      <c r="K15" s="700"/>
      <c r="L15" s="699">
        <v>-58</v>
      </c>
      <c r="M15" s="700"/>
      <c r="N15" s="699">
        <v>-43</v>
      </c>
      <c r="O15" s="700"/>
      <c r="P15" s="699">
        <v>-75</v>
      </c>
      <c r="Q15" s="700"/>
      <c r="R15" s="752">
        <f>SUM(B15:P15)</f>
        <v>2728</v>
      </c>
    </row>
    <row r="16" spans="1:18" s="701" customFormat="1" ht="16.5" hidden="1" customHeight="1">
      <c r="A16" s="697"/>
      <c r="B16" s="751"/>
      <c r="C16" s="700"/>
      <c r="D16" s="699"/>
      <c r="E16" s="700"/>
      <c r="F16" s="699"/>
      <c r="G16" s="700"/>
      <c r="H16" s="699"/>
      <c r="I16" s="700"/>
      <c r="J16" s="699"/>
      <c r="K16" s="700"/>
      <c r="L16" s="699"/>
      <c r="M16" s="700"/>
      <c r="N16" s="699"/>
      <c r="O16" s="700"/>
      <c r="P16" s="699"/>
      <c r="Q16" s="700"/>
      <c r="R16" s="752"/>
    </row>
    <row r="17" spans="1:18" hidden="1">
      <c r="A17" s="745" t="s">
        <v>427</v>
      </c>
      <c r="B17" s="751"/>
      <c r="D17" s="699"/>
      <c r="F17" s="699"/>
      <c r="H17" s="699"/>
      <c r="J17" s="699"/>
      <c r="L17" s="699"/>
      <c r="N17" s="699"/>
      <c r="P17" s="699"/>
    </row>
    <row r="18" spans="1:18" ht="16.5" hidden="1" customHeight="1">
      <c r="A18" s="697" t="s">
        <v>50</v>
      </c>
      <c r="B18" s="751">
        <v>7285</v>
      </c>
      <c r="C18" s="696"/>
      <c r="D18" s="699">
        <v>5533</v>
      </c>
      <c r="E18" s="696"/>
      <c r="F18" s="699">
        <v>14539</v>
      </c>
      <c r="G18" s="696"/>
      <c r="H18" s="699">
        <v>1285</v>
      </c>
      <c r="I18" s="696"/>
      <c r="J18" s="699">
        <v>3509</v>
      </c>
      <c r="K18" s="696"/>
      <c r="L18" s="699">
        <v>308</v>
      </c>
      <c r="M18" s="696"/>
      <c r="N18" s="699">
        <v>17</v>
      </c>
      <c r="O18" s="696"/>
      <c r="P18" s="699">
        <v>-5876</v>
      </c>
      <c r="Q18" s="696"/>
      <c r="R18" s="752">
        <f>SUM(B18:P18)</f>
        <v>26600</v>
      </c>
    </row>
    <row r="19" spans="1:18" ht="16.5" hidden="1" customHeight="1">
      <c r="A19" s="697" t="s">
        <v>44</v>
      </c>
      <c r="B19" s="751">
        <v>3072</v>
      </c>
      <c r="C19" s="696"/>
      <c r="D19" s="699">
        <v>-352</v>
      </c>
      <c r="E19" s="696"/>
      <c r="F19" s="699">
        <v>-219</v>
      </c>
      <c r="G19" s="700"/>
      <c r="H19" s="699">
        <v>-120</v>
      </c>
      <c r="I19" s="696"/>
      <c r="J19" s="699">
        <v>150</v>
      </c>
      <c r="K19" s="696"/>
      <c r="L19" s="699">
        <v>-69</v>
      </c>
      <c r="M19" s="696"/>
      <c r="N19" s="699">
        <v>-27</v>
      </c>
      <c r="O19" s="696"/>
      <c r="P19" s="699">
        <v>144</v>
      </c>
      <c r="Q19" s="696"/>
      <c r="R19" s="752">
        <f>SUM(B19:P19)</f>
        <v>2579</v>
      </c>
    </row>
    <row r="20" spans="1:18" s="701" customFormat="1" ht="16.5" hidden="1" customHeight="1">
      <c r="A20" s="697" t="s">
        <v>271</v>
      </c>
      <c r="B20" s="751">
        <v>3088</v>
      </c>
      <c r="C20" s="700"/>
      <c r="D20" s="699">
        <v>-109</v>
      </c>
      <c r="E20" s="700"/>
      <c r="F20" s="699">
        <v>39</v>
      </c>
      <c r="G20" s="700"/>
      <c r="H20" s="699">
        <v>-98</v>
      </c>
      <c r="I20" s="700"/>
      <c r="J20" s="699">
        <v>155</v>
      </c>
      <c r="K20" s="700"/>
      <c r="L20" s="699">
        <v>-65</v>
      </c>
      <c r="M20" s="700"/>
      <c r="N20" s="699">
        <v>-42</v>
      </c>
      <c r="O20" s="700"/>
      <c r="P20" s="699">
        <v>64</v>
      </c>
      <c r="Q20" s="700"/>
      <c r="R20" s="752">
        <f>SUM(B20:P20)</f>
        <v>3032</v>
      </c>
    </row>
    <row r="21" spans="1:18" s="701" customFormat="1" ht="16.5" hidden="1" customHeight="1">
      <c r="A21" s="697"/>
      <c r="B21" s="751"/>
      <c r="C21" s="700"/>
      <c r="D21" s="699"/>
      <c r="E21" s="700"/>
      <c r="F21" s="699"/>
      <c r="G21" s="700"/>
      <c r="H21" s="699"/>
      <c r="I21" s="700"/>
      <c r="J21" s="699"/>
      <c r="K21" s="700"/>
      <c r="L21" s="699"/>
      <c r="M21" s="700"/>
      <c r="N21" s="699"/>
      <c r="O21" s="700"/>
      <c r="P21" s="699"/>
      <c r="Q21" s="700"/>
      <c r="R21" s="752"/>
    </row>
    <row r="22" spans="1:18" s="701" customFormat="1" ht="16.5" hidden="1" customHeight="1">
      <c r="A22" s="755" t="s">
        <v>451</v>
      </c>
      <c r="B22" s="751"/>
      <c r="C22" s="700"/>
      <c r="D22" s="699"/>
      <c r="E22" s="700"/>
      <c r="F22" s="699"/>
      <c r="G22" s="700"/>
      <c r="H22" s="699"/>
      <c r="I22" s="700"/>
      <c r="J22" s="699"/>
      <c r="K22" s="700"/>
      <c r="L22" s="699"/>
      <c r="M22" s="700"/>
      <c r="N22" s="699"/>
      <c r="O22" s="700"/>
      <c r="P22" s="699"/>
      <c r="Q22" s="700"/>
      <c r="R22" s="752"/>
    </row>
    <row r="23" spans="1:18" hidden="1">
      <c r="A23" s="697" t="s">
        <v>50</v>
      </c>
      <c r="B23" s="751">
        <f>+B13+B7</f>
        <v>14802</v>
      </c>
      <c r="C23" s="696"/>
      <c r="D23" s="699">
        <f t="shared" ref="D23:P23" si="0">+D13+D7</f>
        <v>14782</v>
      </c>
      <c r="E23" s="696"/>
      <c r="F23" s="699">
        <f t="shared" si="0"/>
        <v>28686</v>
      </c>
      <c r="G23" s="696"/>
      <c r="H23" s="699">
        <f t="shared" si="0"/>
        <v>2804</v>
      </c>
      <c r="I23" s="696"/>
      <c r="J23" s="699">
        <f t="shared" si="0"/>
        <v>5966</v>
      </c>
      <c r="K23" s="696"/>
      <c r="L23" s="699">
        <f t="shared" si="0"/>
        <v>671</v>
      </c>
      <c r="M23" s="696">
        <f t="shared" si="0"/>
        <v>0</v>
      </c>
      <c r="N23" s="699">
        <f t="shared" si="0"/>
        <v>34</v>
      </c>
      <c r="O23" s="696">
        <f t="shared" si="0"/>
        <v>0</v>
      </c>
      <c r="P23" s="699">
        <f t="shared" si="0"/>
        <v>-11189</v>
      </c>
      <c r="Q23" s="696"/>
      <c r="R23" s="752">
        <f>SUM(B23:P23)</f>
        <v>56556</v>
      </c>
    </row>
    <row r="24" spans="1:18" hidden="1">
      <c r="A24" s="697" t="s">
        <v>44</v>
      </c>
      <c r="B24" s="751">
        <f>+B14+B8</f>
        <v>6221</v>
      </c>
      <c r="C24" s="696"/>
      <c r="D24" s="699">
        <f t="shared" ref="D24:P24" si="1">+D14+D8</f>
        <v>653</v>
      </c>
      <c r="E24" s="696"/>
      <c r="F24" s="699">
        <f t="shared" si="1"/>
        <v>-623</v>
      </c>
      <c r="G24" s="700">
        <f t="shared" si="1"/>
        <v>0</v>
      </c>
      <c r="H24" s="699">
        <f t="shared" si="1"/>
        <v>-286</v>
      </c>
      <c r="I24" s="696"/>
      <c r="J24" s="699">
        <f t="shared" si="1"/>
        <v>291</v>
      </c>
      <c r="K24" s="696"/>
      <c r="L24" s="699">
        <f t="shared" si="1"/>
        <v>-143</v>
      </c>
      <c r="M24" s="696">
        <f t="shared" si="1"/>
        <v>0</v>
      </c>
      <c r="N24" s="699">
        <f t="shared" si="1"/>
        <v>-145</v>
      </c>
      <c r="O24" s="696">
        <f t="shared" si="1"/>
        <v>0</v>
      </c>
      <c r="P24" s="699">
        <f t="shared" si="1"/>
        <v>-67</v>
      </c>
      <c r="Q24" s="696"/>
      <c r="R24" s="752">
        <f>SUM(B24:P24)</f>
        <v>5901</v>
      </c>
    </row>
    <row r="25" spans="1:18" ht="16.5" hidden="1" customHeight="1">
      <c r="A25" s="697" t="s">
        <v>271</v>
      </c>
      <c r="B25" s="751">
        <f>+B15+B9</f>
        <v>6431</v>
      </c>
      <c r="C25" s="700"/>
      <c r="D25" s="699">
        <f t="shared" ref="D25:P25" si="2">+D15+D9</f>
        <v>311</v>
      </c>
      <c r="E25" s="700">
        <f t="shared" si="2"/>
        <v>0</v>
      </c>
      <c r="F25" s="699">
        <f t="shared" si="2"/>
        <v>-442</v>
      </c>
      <c r="G25" s="700">
        <f t="shared" si="2"/>
        <v>0</v>
      </c>
      <c r="H25" s="699">
        <f t="shared" si="2"/>
        <v>-182</v>
      </c>
      <c r="I25" s="700"/>
      <c r="J25" s="699">
        <f t="shared" si="2"/>
        <v>293</v>
      </c>
      <c r="K25" s="700">
        <f t="shared" si="2"/>
        <v>0</v>
      </c>
      <c r="L25" s="699">
        <f t="shared" si="2"/>
        <v>-139</v>
      </c>
      <c r="M25" s="700">
        <f t="shared" si="2"/>
        <v>0</v>
      </c>
      <c r="N25" s="699">
        <f t="shared" si="2"/>
        <v>-88</v>
      </c>
      <c r="O25" s="700">
        <f t="shared" si="2"/>
        <v>0</v>
      </c>
      <c r="P25" s="699">
        <f t="shared" si="2"/>
        <v>35</v>
      </c>
      <c r="Q25" s="700"/>
      <c r="R25" s="752">
        <f>SUM(B25:P25)</f>
        <v>6219</v>
      </c>
    </row>
    <row r="26" spans="1:18" ht="16.5" hidden="1" customHeight="1">
      <c r="B26" s="751"/>
      <c r="C26" s="700"/>
      <c r="D26" s="699"/>
      <c r="E26" s="700"/>
      <c r="F26" s="699"/>
      <c r="G26" s="700"/>
      <c r="H26" s="699"/>
      <c r="I26" s="700"/>
      <c r="J26" s="699"/>
      <c r="K26" s="700"/>
      <c r="L26" s="699"/>
      <c r="M26" s="700"/>
      <c r="N26" s="699"/>
      <c r="O26" s="700"/>
      <c r="P26" s="699"/>
      <c r="Q26" s="700"/>
      <c r="R26" s="752"/>
    </row>
    <row r="27" spans="1:18" s="701" customFormat="1" ht="16.5" hidden="1" customHeight="1">
      <c r="A27" s="755" t="s">
        <v>453</v>
      </c>
      <c r="B27" s="751"/>
      <c r="C27" s="700"/>
      <c r="D27" s="699"/>
      <c r="E27" s="700"/>
      <c r="F27" s="699"/>
      <c r="G27" s="700"/>
      <c r="H27" s="699"/>
      <c r="I27" s="700"/>
      <c r="J27" s="699"/>
      <c r="K27" s="700"/>
      <c r="L27" s="699"/>
      <c r="M27" s="700"/>
      <c r="N27" s="699"/>
      <c r="O27" s="700"/>
      <c r="P27" s="699"/>
      <c r="Q27" s="700"/>
      <c r="R27" s="752"/>
    </row>
    <row r="28" spans="1:18" hidden="1">
      <c r="A28" s="697" t="s">
        <v>50</v>
      </c>
      <c r="B28" s="751">
        <v>22087</v>
      </c>
      <c r="C28" s="696"/>
      <c r="D28" s="699">
        <v>20315</v>
      </c>
      <c r="E28" s="696"/>
      <c r="F28" s="699">
        <v>43225</v>
      </c>
      <c r="G28" s="696"/>
      <c r="H28" s="699">
        <v>4089</v>
      </c>
      <c r="I28" s="696"/>
      <c r="J28" s="699">
        <v>9475</v>
      </c>
      <c r="K28" s="696"/>
      <c r="L28" s="699">
        <v>979</v>
      </c>
      <c r="M28" s="696"/>
      <c r="N28" s="699">
        <v>51</v>
      </c>
      <c r="O28" s="696"/>
      <c r="P28" s="699">
        <f>-24-17041</f>
        <v>-17065</v>
      </c>
      <c r="Q28" s="696"/>
      <c r="R28" s="752">
        <f>SUM(B28:P28)</f>
        <v>83156</v>
      </c>
    </row>
    <row r="29" spans="1:18" hidden="1">
      <c r="A29" s="697" t="s">
        <v>44</v>
      </c>
      <c r="B29" s="751">
        <v>9293</v>
      </c>
      <c r="C29" s="696"/>
      <c r="D29" s="699">
        <v>301</v>
      </c>
      <c r="E29" s="696"/>
      <c r="F29" s="699">
        <v>-842</v>
      </c>
      <c r="G29" s="700"/>
      <c r="H29" s="699">
        <v>-406</v>
      </c>
      <c r="I29" s="696"/>
      <c r="J29" s="699">
        <v>441</v>
      </c>
      <c r="K29" s="696"/>
      <c r="L29" s="699">
        <v>-212</v>
      </c>
      <c r="M29" s="696"/>
      <c r="N29" s="699">
        <v>-172</v>
      </c>
      <c r="O29" s="696"/>
      <c r="P29" s="699">
        <v>77</v>
      </c>
      <c r="Q29" s="696"/>
      <c r="R29" s="752">
        <f>SUM(B29:P29)</f>
        <v>8480</v>
      </c>
    </row>
    <row r="30" spans="1:18" ht="16.5" hidden="1" customHeight="1">
      <c r="A30" s="697" t="s">
        <v>271</v>
      </c>
      <c r="B30" s="751">
        <v>9519</v>
      </c>
      <c r="C30" s="700"/>
      <c r="D30" s="699">
        <v>202</v>
      </c>
      <c r="E30" s="700"/>
      <c r="F30" s="699">
        <v>-403</v>
      </c>
      <c r="G30" s="700"/>
      <c r="H30" s="699">
        <v>-280</v>
      </c>
      <c r="I30" s="700"/>
      <c r="J30" s="699">
        <v>448</v>
      </c>
      <c r="K30" s="700"/>
      <c r="L30" s="699">
        <v>-204</v>
      </c>
      <c r="M30" s="700"/>
      <c r="N30" s="699">
        <v>-130</v>
      </c>
      <c r="O30" s="700"/>
      <c r="P30" s="699">
        <v>99</v>
      </c>
      <c r="Q30" s="700"/>
      <c r="R30" s="752">
        <f>SUM(B30:P30)</f>
        <v>9251</v>
      </c>
    </row>
    <row r="31" spans="1:18" ht="16.5" hidden="1" customHeight="1">
      <c r="A31" s="701"/>
      <c r="B31" s="751"/>
      <c r="D31" s="699"/>
      <c r="F31" s="699"/>
      <c r="H31" s="699"/>
      <c r="J31" s="699"/>
      <c r="L31" s="699"/>
      <c r="N31" s="699"/>
      <c r="P31" s="699"/>
    </row>
    <row r="32" spans="1:18" s="701" customFormat="1" ht="16.5" hidden="1" customHeight="1">
      <c r="A32" s="745" t="s">
        <v>427</v>
      </c>
      <c r="B32" s="751"/>
      <c r="C32" s="704"/>
      <c r="D32" s="699"/>
      <c r="E32" s="704"/>
      <c r="F32" s="699"/>
      <c r="G32" s="704"/>
      <c r="H32" s="699"/>
      <c r="I32" s="704"/>
      <c r="J32" s="699"/>
      <c r="K32" s="704"/>
      <c r="L32" s="699"/>
      <c r="M32" s="704"/>
      <c r="N32" s="699"/>
      <c r="O32" s="704"/>
      <c r="P32" s="699"/>
      <c r="Q32" s="704"/>
      <c r="R32" s="697"/>
    </row>
    <row r="33" spans="1:18" hidden="1">
      <c r="A33" s="697" t="s">
        <v>50</v>
      </c>
      <c r="B33" s="751">
        <v>7285</v>
      </c>
      <c r="C33" s="696"/>
      <c r="D33" s="699">
        <v>5533</v>
      </c>
      <c r="E33" s="696"/>
      <c r="F33" s="699">
        <v>14539</v>
      </c>
      <c r="G33" s="696"/>
      <c r="H33" s="699">
        <v>1285</v>
      </c>
      <c r="I33" s="696"/>
      <c r="J33" s="699">
        <v>3509</v>
      </c>
      <c r="K33" s="696"/>
      <c r="L33" s="699">
        <v>308</v>
      </c>
      <c r="M33" s="696"/>
      <c r="N33" s="699">
        <v>17</v>
      </c>
      <c r="O33" s="696"/>
      <c r="P33" s="699">
        <f>7-5883</f>
        <v>-5876</v>
      </c>
      <c r="Q33" s="696"/>
      <c r="R33" s="752">
        <f>SUM(B33:P33)</f>
        <v>26600</v>
      </c>
    </row>
    <row r="34" spans="1:18" hidden="1">
      <c r="A34" s="697" t="s">
        <v>44</v>
      </c>
      <c r="B34" s="751">
        <v>3072</v>
      </c>
      <c r="C34" s="696"/>
      <c r="D34" s="699">
        <v>-352</v>
      </c>
      <c r="E34" s="696"/>
      <c r="F34" s="699">
        <v>-219</v>
      </c>
      <c r="G34" s="700"/>
      <c r="H34" s="699">
        <v>-120</v>
      </c>
      <c r="I34" s="696"/>
      <c r="J34" s="699">
        <v>150</v>
      </c>
      <c r="K34" s="696"/>
      <c r="L34" s="699">
        <v>-69</v>
      </c>
      <c r="M34" s="696"/>
      <c r="N34" s="699">
        <v>-27</v>
      </c>
      <c r="O34" s="696"/>
      <c r="P34" s="699">
        <v>144</v>
      </c>
      <c r="Q34" s="696"/>
      <c r="R34" s="752">
        <f>SUM(B34:P34)</f>
        <v>2579</v>
      </c>
    </row>
    <row r="35" spans="1:18" ht="16.5" hidden="1" customHeight="1">
      <c r="A35" s="697" t="s">
        <v>271</v>
      </c>
      <c r="B35" s="751">
        <v>3088</v>
      </c>
      <c r="C35" s="700"/>
      <c r="D35" s="699">
        <v>-109</v>
      </c>
      <c r="E35" s="700"/>
      <c r="F35" s="699">
        <v>39</v>
      </c>
      <c r="G35" s="700"/>
      <c r="H35" s="699">
        <v>-98</v>
      </c>
      <c r="I35" s="700"/>
      <c r="J35" s="699">
        <v>155</v>
      </c>
      <c r="K35" s="700"/>
      <c r="L35" s="699">
        <v>-65</v>
      </c>
      <c r="M35" s="700"/>
      <c r="N35" s="699">
        <v>-42</v>
      </c>
      <c r="O35" s="700"/>
      <c r="P35" s="699">
        <v>64</v>
      </c>
      <c r="Q35" s="700"/>
      <c r="R35" s="752">
        <f>SUM(B35:P35)</f>
        <v>3032</v>
      </c>
    </row>
    <row r="36" spans="1:18" s="701" customFormat="1" ht="16.5" customHeight="1">
      <c r="A36" s="745" t="s">
        <v>428</v>
      </c>
      <c r="B36" s="751"/>
      <c r="C36" s="704"/>
      <c r="D36" s="699"/>
      <c r="E36" s="704"/>
      <c r="F36" s="699"/>
      <c r="G36" s="704"/>
      <c r="H36" s="699"/>
      <c r="I36" s="704"/>
      <c r="J36" s="699"/>
      <c r="K36" s="704"/>
      <c r="L36" s="699"/>
      <c r="M36" s="704"/>
      <c r="N36" s="699"/>
      <c r="O36" s="704"/>
      <c r="P36" s="699"/>
      <c r="Q36" s="704"/>
      <c r="R36" s="697"/>
    </row>
    <row r="37" spans="1:18">
      <c r="A37" s="697" t="s">
        <v>50</v>
      </c>
      <c r="B37" s="751">
        <v>6401</v>
      </c>
      <c r="C37" s="696"/>
      <c r="D37" s="699">
        <v>7935</v>
      </c>
      <c r="E37" s="696"/>
      <c r="F37" s="699">
        <v>12928</v>
      </c>
      <c r="G37" s="696"/>
      <c r="H37" s="699">
        <v>1195</v>
      </c>
      <c r="I37" s="696"/>
      <c r="J37" s="699">
        <v>3398</v>
      </c>
      <c r="K37" s="696"/>
      <c r="L37" s="699">
        <v>399</v>
      </c>
      <c r="M37" s="696"/>
      <c r="N37" s="699">
        <v>27</v>
      </c>
      <c r="O37" s="696"/>
      <c r="P37" s="699">
        <v>-5592</v>
      </c>
      <c r="Q37" s="696"/>
      <c r="R37" s="752">
        <f>SUM(B37:P37)</f>
        <v>26691</v>
      </c>
    </row>
    <row r="38" spans="1:18">
      <c r="A38" s="914" t="s">
        <v>514</v>
      </c>
      <c r="B38" s="751">
        <v>1473</v>
      </c>
      <c r="C38" s="696"/>
      <c r="D38" s="699">
        <v>-115</v>
      </c>
      <c r="E38" s="696"/>
      <c r="F38" s="699">
        <v>-1387</v>
      </c>
      <c r="G38" s="700"/>
      <c r="H38" s="699">
        <v>-298</v>
      </c>
      <c r="I38" s="696"/>
      <c r="J38" s="699">
        <v>-423</v>
      </c>
      <c r="K38" s="696"/>
      <c r="L38" s="699">
        <v>-34</v>
      </c>
      <c r="M38" s="696"/>
      <c r="N38" s="699">
        <v>-100</v>
      </c>
      <c r="O38" s="696"/>
      <c r="P38" s="699">
        <v>321</v>
      </c>
      <c r="Q38" s="696"/>
      <c r="R38" s="752">
        <f>SUM(B38:P38)</f>
        <v>-563</v>
      </c>
    </row>
    <row r="39" spans="1:18" s="698" customFormat="1" ht="16.5" customHeight="1">
      <c r="A39" s="914" t="s">
        <v>515</v>
      </c>
      <c r="B39" s="751">
        <v>2032</v>
      </c>
      <c r="C39" s="700"/>
      <c r="D39" s="699">
        <v>108</v>
      </c>
      <c r="E39" s="700"/>
      <c r="F39" s="699">
        <v>195</v>
      </c>
      <c r="G39" s="700"/>
      <c r="H39" s="699">
        <v>-66</v>
      </c>
      <c r="I39" s="700"/>
      <c r="J39" s="699">
        <v>31</v>
      </c>
      <c r="K39" s="700"/>
      <c r="L39" s="699">
        <v>-61</v>
      </c>
      <c r="M39" s="700"/>
      <c r="N39" s="699">
        <v>-48</v>
      </c>
      <c r="O39" s="700"/>
      <c r="P39" s="699">
        <v>132</v>
      </c>
      <c r="Q39" s="700"/>
      <c r="R39" s="752">
        <f>SUM(B39:P39)</f>
        <v>2323</v>
      </c>
    </row>
    <row r="40" spans="1:18" s="698" customFormat="1" ht="16.5" customHeight="1">
      <c r="A40" s="697"/>
      <c r="B40" s="751"/>
      <c r="C40" s="700"/>
      <c r="D40" s="699"/>
      <c r="E40" s="700"/>
      <c r="F40" s="699"/>
      <c r="G40" s="700"/>
      <c r="H40" s="699"/>
      <c r="I40" s="700"/>
      <c r="J40" s="699"/>
      <c r="K40" s="700"/>
      <c r="L40" s="699"/>
      <c r="M40" s="700"/>
      <c r="N40" s="699"/>
      <c r="O40" s="700"/>
      <c r="P40" s="699"/>
      <c r="Q40" s="700"/>
      <c r="R40" s="752"/>
    </row>
    <row r="41" spans="1:18" s="755" customFormat="1" ht="16.5" customHeight="1">
      <c r="A41" s="745" t="s">
        <v>433</v>
      </c>
      <c r="B41" s="705"/>
      <c r="C41" s="704"/>
      <c r="D41" s="699"/>
      <c r="E41" s="704"/>
      <c r="F41" s="699"/>
      <c r="G41" s="704"/>
      <c r="H41" s="699"/>
      <c r="I41" s="704"/>
      <c r="J41" s="699"/>
      <c r="K41" s="704"/>
      <c r="L41" s="699"/>
      <c r="M41" s="704"/>
      <c r="N41" s="699"/>
      <c r="O41" s="704"/>
      <c r="P41" s="699"/>
      <c r="Q41" s="704"/>
      <c r="R41" s="697"/>
    </row>
    <row r="42" spans="1:18" s="698" customFormat="1" ht="17.25" customHeight="1">
      <c r="A42" s="698" t="s">
        <v>50</v>
      </c>
      <c r="B42" s="750">
        <f>+B7+B13+B18+B37</f>
        <v>28488</v>
      </c>
      <c r="C42" s="696"/>
      <c r="D42" s="752">
        <f>+D37+D33+D13+D7</f>
        <v>28250</v>
      </c>
      <c r="E42" s="696"/>
      <c r="F42" s="752">
        <f>+F37+F33+F13+F7</f>
        <v>56153</v>
      </c>
      <c r="G42" s="696"/>
      <c r="H42" s="752">
        <f>+H37+H33+H13+H7</f>
        <v>5284</v>
      </c>
      <c r="I42" s="696"/>
      <c r="J42" s="752">
        <f>+J37+J33+J13+J7</f>
        <v>12873</v>
      </c>
      <c r="K42" s="696"/>
      <c r="L42" s="752">
        <f>+L37+L33+L13+L7</f>
        <v>1378</v>
      </c>
      <c r="M42" s="696"/>
      <c r="N42" s="752">
        <f>+N37+N33+N13+N7</f>
        <v>78</v>
      </c>
      <c r="O42" s="696"/>
      <c r="P42" s="752">
        <f>+P37+P33+P13+P7</f>
        <v>-22657</v>
      </c>
      <c r="Q42" s="696"/>
      <c r="R42" s="752">
        <f>SUM(B42:P42)</f>
        <v>109847</v>
      </c>
    </row>
    <row r="43" spans="1:18" s="698" customFormat="1" ht="17.25" customHeight="1">
      <c r="A43" s="698" t="s">
        <v>514</v>
      </c>
      <c r="B43" s="750">
        <f>+B38+B34+B14+B8</f>
        <v>10766</v>
      </c>
      <c r="C43" s="696"/>
      <c r="D43" s="752">
        <f>+D38+D34+D14+D8</f>
        <v>186</v>
      </c>
      <c r="E43" s="696"/>
      <c r="F43" s="752">
        <f>+F38+F34+F14+F8</f>
        <v>-2229</v>
      </c>
      <c r="G43" s="753"/>
      <c r="H43" s="752">
        <f>+H38+H34+H14+H8</f>
        <v>-704</v>
      </c>
      <c r="I43" s="696"/>
      <c r="J43" s="752">
        <f>+J38+J34+J14+J8</f>
        <v>18</v>
      </c>
      <c r="K43" s="696"/>
      <c r="L43" s="752">
        <f>+L38+L34+L14+L8</f>
        <v>-246</v>
      </c>
      <c r="M43" s="696"/>
      <c r="N43" s="752">
        <f>+N38+N34+N14+N8</f>
        <v>-272</v>
      </c>
      <c r="O43" s="696"/>
      <c r="P43" s="752">
        <f>+P38+P34+P14+P8</f>
        <v>398</v>
      </c>
      <c r="Q43" s="696"/>
      <c r="R43" s="752">
        <f>SUM(B43:P43)</f>
        <v>7917</v>
      </c>
    </row>
    <row r="44" spans="1:18" ht="17.25" customHeight="1">
      <c r="A44" s="698" t="s">
        <v>515</v>
      </c>
      <c r="B44" s="750">
        <f>+B39+B35+B15+B9</f>
        <v>11551</v>
      </c>
      <c r="C44" s="753"/>
      <c r="D44" s="752">
        <f>+D39+D35+D15+D9</f>
        <v>310</v>
      </c>
      <c r="E44" s="753"/>
      <c r="F44" s="752">
        <f>+F39+F35+F15+F9</f>
        <v>-208</v>
      </c>
      <c r="G44" s="753"/>
      <c r="H44" s="752">
        <f>+H39+H35+H15+H9</f>
        <v>-346</v>
      </c>
      <c r="I44" s="753"/>
      <c r="J44" s="752">
        <f>+J39+J35+J15+J9</f>
        <v>479</v>
      </c>
      <c r="K44" s="753"/>
      <c r="L44" s="752">
        <f>+L39+L35+L15+L9</f>
        <v>-265</v>
      </c>
      <c r="M44" s="753"/>
      <c r="N44" s="752">
        <f>+N39+N35+N15+N9</f>
        <v>-178</v>
      </c>
      <c r="O44" s="753"/>
      <c r="P44" s="752">
        <f>+P39+P35+P15+P9</f>
        <v>231</v>
      </c>
      <c r="Q44" s="753"/>
      <c r="R44" s="752">
        <f>SUM(B44:P44)</f>
        <v>11574</v>
      </c>
    </row>
    <row r="45" spans="1:18">
      <c r="A45" s="698"/>
      <c r="B45" s="750"/>
      <c r="C45" s="696"/>
      <c r="D45" s="752"/>
      <c r="E45" s="750"/>
      <c r="F45" s="696"/>
      <c r="G45" s="752"/>
      <c r="H45" s="750"/>
      <c r="I45" s="696"/>
      <c r="J45" s="752"/>
      <c r="K45" s="750"/>
      <c r="L45" s="696"/>
      <c r="M45" s="752"/>
      <c r="N45" s="750"/>
      <c r="O45" s="696"/>
      <c r="P45" s="754"/>
      <c r="Q45" s="696"/>
      <c r="R45" s="698"/>
    </row>
    <row r="46" spans="1:18" ht="17.25" customHeight="1">
      <c r="A46" s="795" t="s">
        <v>440</v>
      </c>
      <c r="B46" s="750">
        <v>68113</v>
      </c>
      <c r="C46" s="696"/>
      <c r="D46" s="752">
        <v>16603</v>
      </c>
      <c r="E46" s="750"/>
      <c r="F46" s="752">
        <v>12993</v>
      </c>
      <c r="G46" s="752"/>
      <c r="H46" s="750">
        <v>3059</v>
      </c>
      <c r="I46" s="696"/>
      <c r="J46" s="752">
        <v>14210</v>
      </c>
      <c r="K46" s="750"/>
      <c r="L46" s="752">
        <v>1042</v>
      </c>
      <c r="M46" s="752"/>
      <c r="N46" s="750">
        <v>258</v>
      </c>
      <c r="O46" s="696"/>
      <c r="P46" s="752">
        <v>-486</v>
      </c>
      <c r="Q46" s="696"/>
      <c r="R46" s="752">
        <f>SUM(B46:P46)</f>
        <v>115792</v>
      </c>
    </row>
    <row r="47" spans="1:18" ht="6" customHeight="1" thickBot="1"/>
    <row r="48" spans="1:18" ht="42" customHeight="1" thickTop="1">
      <c r="B48" s="703"/>
      <c r="D48" s="703"/>
      <c r="F48" s="703"/>
      <c r="H48" s="703"/>
      <c r="J48" s="703"/>
      <c r="L48" s="703"/>
      <c r="N48" s="703"/>
      <c r="P48" s="703"/>
      <c r="R48" s="703"/>
    </row>
  </sheetData>
  <mergeCells count="2">
    <mergeCell ref="O3:P3"/>
    <mergeCell ref="L3:M3"/>
  </mergeCells>
  <phoneticPr fontId="19" type="noConversion"/>
  <pageMargins left="0.39370078740157483" right="0.39370078740157483" top="0.39370078740157483" bottom="0.39370078740157483" header="0.51181102362204722" footer="0.51181102362204722"/>
  <pageSetup paperSize="9"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9"/>
  <sheetViews>
    <sheetView showGridLines="0" showZeros="0" zoomScale="75" zoomScaleNormal="75" workbookViewId="0">
      <selection activeCell="M14" sqref="M14"/>
    </sheetView>
  </sheetViews>
  <sheetFormatPr defaultRowHeight="12.75"/>
  <cols>
    <col min="1" max="1" width="39.6640625" style="914" customWidth="1"/>
    <col min="2" max="2" width="13.1640625" style="971" customWidth="1"/>
    <col min="3" max="3" width="1.6640625" style="963" customWidth="1"/>
    <col min="4" max="4" width="13.33203125" style="971" customWidth="1"/>
    <col min="5" max="5" width="1.6640625" style="963" customWidth="1"/>
    <col min="6" max="6" width="13.1640625" style="971" customWidth="1"/>
    <col min="7" max="7" width="1.6640625" style="963" customWidth="1"/>
    <col min="8" max="8" width="13.83203125" style="971" customWidth="1"/>
    <col min="9" max="9" width="1.6640625" style="963" customWidth="1"/>
    <col min="10" max="10" width="14" style="971" customWidth="1"/>
    <col min="11" max="11" width="1.6640625" style="963" customWidth="1"/>
    <col min="12" max="12" width="17.5" style="971" bestFit="1" customWidth="1"/>
    <col min="13" max="13" width="1.6640625" style="963" customWidth="1"/>
    <col min="14" max="14" width="12.83203125" style="971" customWidth="1"/>
    <col min="15" max="15" width="1.33203125" style="963" customWidth="1"/>
    <col min="16" max="16" width="12.6640625" style="963" customWidth="1"/>
    <col min="17" max="17" width="1.33203125" style="963" customWidth="1"/>
    <col min="18" max="18" width="18.1640625" style="971" customWidth="1"/>
    <col min="19" max="19" width="1.6640625" style="963" customWidth="1"/>
    <col min="20" max="20" width="15.33203125" style="914" customWidth="1"/>
    <col min="21" max="16384" width="9.33203125" style="914"/>
  </cols>
  <sheetData>
    <row r="3" spans="1:22">
      <c r="B3" s="963"/>
      <c r="D3" s="963"/>
      <c r="F3" s="963"/>
      <c r="H3" s="963"/>
      <c r="J3" s="963"/>
      <c r="L3" s="963"/>
      <c r="N3" s="963"/>
      <c r="R3" s="963"/>
      <c r="T3" s="963"/>
    </row>
    <row r="4" spans="1:22">
      <c r="A4" s="747" t="s">
        <v>442</v>
      </c>
      <c r="B4" s="742"/>
      <c r="C4" s="696"/>
      <c r="D4" s="742"/>
      <c r="E4" s="696"/>
      <c r="F4" s="742"/>
      <c r="G4" s="696"/>
      <c r="H4" s="696"/>
      <c r="I4" s="696"/>
      <c r="J4" s="742"/>
      <c r="K4" s="696"/>
      <c r="L4" s="742"/>
      <c r="M4" s="696"/>
      <c r="N4" s="1077"/>
      <c r="O4" s="1077"/>
      <c r="P4" s="696"/>
      <c r="Q4" s="1077"/>
      <c r="R4" s="1077"/>
      <c r="S4" s="696"/>
      <c r="V4" s="696"/>
    </row>
    <row r="5" spans="1:22" ht="38.25">
      <c r="A5" s="964" t="s">
        <v>80</v>
      </c>
      <c r="B5" s="738" t="s">
        <v>434</v>
      </c>
      <c r="C5" s="696"/>
      <c r="D5" s="738" t="s">
        <v>435</v>
      </c>
      <c r="F5" s="744" t="s">
        <v>436</v>
      </c>
      <c r="G5" s="696"/>
      <c r="H5" s="744" t="s">
        <v>431</v>
      </c>
      <c r="I5" s="696"/>
      <c r="J5" s="744" t="s">
        <v>479</v>
      </c>
      <c r="K5" s="696"/>
      <c r="L5" s="744" t="s">
        <v>117</v>
      </c>
      <c r="M5" s="696"/>
      <c r="N5" s="738" t="s">
        <v>438</v>
      </c>
      <c r="O5" s="696"/>
      <c r="P5" s="744" t="s">
        <v>439</v>
      </c>
      <c r="Q5" s="696"/>
      <c r="R5" s="744" t="s">
        <v>488</v>
      </c>
      <c r="S5" s="696"/>
      <c r="T5" s="744" t="s">
        <v>489</v>
      </c>
      <c r="V5" s="744"/>
    </row>
    <row r="6" spans="1:22" ht="7.5" customHeight="1">
      <c r="A6" s="698"/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V6" s="696"/>
    </row>
    <row r="7" spans="1:22" s="701" customFormat="1" ht="16.5" hidden="1" customHeight="1">
      <c r="A7" s="745" t="s">
        <v>425</v>
      </c>
      <c r="B7" s="748"/>
      <c r="C7" s="749"/>
      <c r="D7" s="748"/>
      <c r="E7" s="696"/>
      <c r="F7" s="742"/>
      <c r="G7" s="696"/>
      <c r="H7" s="696"/>
      <c r="I7" s="696"/>
      <c r="J7" s="742"/>
      <c r="K7" s="696"/>
      <c r="L7" s="742"/>
      <c r="M7" s="696"/>
      <c r="N7" s="696"/>
      <c r="O7" s="696"/>
      <c r="P7" s="696"/>
      <c r="Q7" s="696"/>
      <c r="R7" s="696"/>
      <c r="S7" s="696"/>
      <c r="T7" s="696"/>
      <c r="V7" s="696"/>
    </row>
    <row r="8" spans="1:22" hidden="1">
      <c r="A8" s="914" t="s">
        <v>50</v>
      </c>
      <c r="B8" s="965">
        <v>7434</v>
      </c>
      <c r="C8" s="696"/>
      <c r="D8" s="966">
        <v>19973</v>
      </c>
      <c r="E8" s="696"/>
      <c r="F8" s="966">
        <v>7016</v>
      </c>
      <c r="G8" s="696"/>
      <c r="H8" s="966">
        <v>338</v>
      </c>
      <c r="I8" s="696"/>
      <c r="J8" s="966">
        <v>2891</v>
      </c>
      <c r="K8" s="696"/>
      <c r="L8" s="966">
        <v>2891</v>
      </c>
      <c r="M8" s="696"/>
      <c r="N8" s="966">
        <v>-8449</v>
      </c>
      <c r="O8" s="696"/>
      <c r="P8" s="752">
        <f>SUM(B8:N8)</f>
        <v>32094</v>
      </c>
      <c r="Q8" s="696"/>
      <c r="R8" s="752">
        <f>SUM(D8:P8)</f>
        <v>56754</v>
      </c>
      <c r="S8" s="696"/>
      <c r="T8" s="752">
        <f>SUM(F8:R8)</f>
        <v>93535</v>
      </c>
      <c r="V8" s="752"/>
    </row>
    <row r="9" spans="1:22" hidden="1">
      <c r="A9" s="914" t="s">
        <v>44</v>
      </c>
      <c r="B9" s="965">
        <v>3430</v>
      </c>
      <c r="C9" s="696"/>
      <c r="D9" s="966">
        <v>611</v>
      </c>
      <c r="E9" s="696"/>
      <c r="F9" s="966">
        <v>-487</v>
      </c>
      <c r="G9" s="696"/>
      <c r="H9" s="966">
        <v>-132</v>
      </c>
      <c r="I9" s="700"/>
      <c r="J9" s="966">
        <v>127</v>
      </c>
      <c r="K9" s="696"/>
      <c r="L9" s="966">
        <v>127</v>
      </c>
      <c r="M9" s="696"/>
      <c r="N9" s="966">
        <v>97</v>
      </c>
      <c r="O9" s="696"/>
      <c r="P9" s="752">
        <f>SUM(B9:N9)</f>
        <v>3773</v>
      </c>
      <c r="Q9" s="696"/>
      <c r="R9" s="752">
        <f>SUM(D9:P9)</f>
        <v>4116</v>
      </c>
      <c r="S9" s="696"/>
      <c r="T9" s="752">
        <f>SUM(F9:R9)</f>
        <v>7621</v>
      </c>
      <c r="V9" s="752"/>
    </row>
    <row r="10" spans="1:22" hidden="1">
      <c r="A10" s="914" t="s">
        <v>271</v>
      </c>
      <c r="B10" s="965">
        <v>3450</v>
      </c>
      <c r="C10" s="700"/>
      <c r="D10" s="966">
        <v>242</v>
      </c>
      <c r="E10" s="700"/>
      <c r="F10" s="966">
        <v>-313</v>
      </c>
      <c r="G10" s="700"/>
      <c r="H10" s="966">
        <v>-126</v>
      </c>
      <c r="I10" s="700"/>
      <c r="J10" s="966">
        <v>128</v>
      </c>
      <c r="K10" s="700"/>
      <c r="L10" s="966">
        <v>128</v>
      </c>
      <c r="M10" s="700"/>
      <c r="N10" s="966">
        <v>110</v>
      </c>
      <c r="O10" s="700"/>
      <c r="P10" s="752">
        <f>SUM(B10:N10)</f>
        <v>3619</v>
      </c>
      <c r="Q10" s="700"/>
      <c r="R10" s="752">
        <f>SUM(D10:P10)</f>
        <v>3788</v>
      </c>
      <c r="S10" s="700"/>
      <c r="T10" s="752">
        <f>SUM(F10:R10)</f>
        <v>7334</v>
      </c>
      <c r="V10" s="752"/>
    </row>
    <row r="11" spans="1:22" ht="16.5" hidden="1" customHeight="1">
      <c r="A11" s="967"/>
      <c r="B11" s="965"/>
      <c r="C11" s="968"/>
      <c r="D11" s="965"/>
      <c r="E11" s="969"/>
      <c r="F11" s="965"/>
      <c r="G11" s="969"/>
      <c r="H11" s="969"/>
      <c r="I11" s="969"/>
      <c r="J11" s="965"/>
      <c r="K11" s="969"/>
      <c r="L11" s="965"/>
      <c r="M11" s="969"/>
      <c r="N11" s="965"/>
      <c r="O11" s="969"/>
      <c r="P11" s="752"/>
      <c r="Q11" s="969"/>
      <c r="R11" s="752"/>
      <c r="S11" s="969"/>
      <c r="T11" s="752"/>
      <c r="V11" s="752"/>
    </row>
    <row r="12" spans="1:22" ht="16.5" hidden="1" customHeight="1">
      <c r="B12" s="965"/>
      <c r="C12" s="970"/>
      <c r="D12" s="965"/>
      <c r="F12" s="965"/>
      <c r="H12" s="963"/>
      <c r="J12" s="965"/>
      <c r="L12" s="965"/>
      <c r="N12" s="965"/>
      <c r="P12" s="696"/>
      <c r="R12" s="696"/>
      <c r="T12" s="696"/>
      <c r="V12" s="696"/>
    </row>
    <row r="13" spans="1:22" s="701" customFormat="1" ht="16.5" hidden="1" customHeight="1">
      <c r="A13" s="745" t="s">
        <v>426</v>
      </c>
      <c r="B13" s="965"/>
      <c r="C13" s="970"/>
      <c r="D13" s="965"/>
      <c r="E13" s="963"/>
      <c r="F13" s="965"/>
      <c r="G13" s="963"/>
      <c r="H13" s="971"/>
      <c r="I13" s="963"/>
      <c r="J13" s="965"/>
      <c r="K13" s="963"/>
      <c r="L13" s="965"/>
      <c r="M13" s="963"/>
      <c r="N13" s="965"/>
      <c r="O13" s="963"/>
      <c r="P13" s="696"/>
      <c r="Q13" s="963"/>
      <c r="R13" s="696"/>
      <c r="S13" s="963"/>
      <c r="T13" s="696"/>
      <c r="V13" s="696"/>
    </row>
    <row r="14" spans="1:22" ht="17.25" hidden="1" customHeight="1">
      <c r="A14" s="914" t="s">
        <v>50</v>
      </c>
      <c r="B14" s="965">
        <v>7368</v>
      </c>
      <c r="C14" s="696"/>
      <c r="D14" s="966">
        <v>17968</v>
      </c>
      <c r="E14" s="696"/>
      <c r="F14" s="966">
        <v>7439</v>
      </c>
      <c r="G14" s="696"/>
      <c r="H14" s="966">
        <v>353</v>
      </c>
      <c r="I14" s="696"/>
      <c r="J14" s="966">
        <v>3075</v>
      </c>
      <c r="K14" s="696"/>
      <c r="L14" s="966">
        <v>3075</v>
      </c>
      <c r="M14" s="696"/>
      <c r="N14" s="966">
        <v>-8850</v>
      </c>
      <c r="O14" s="696"/>
      <c r="P14" s="752">
        <f>SUM(B14:N14)</f>
        <v>30428</v>
      </c>
      <c r="Q14" s="696"/>
      <c r="R14" s="752">
        <f>SUM(D14:P14)</f>
        <v>53488</v>
      </c>
      <c r="S14" s="696"/>
      <c r="T14" s="752">
        <f>SUM(F14:R14)</f>
        <v>89008</v>
      </c>
      <c r="V14" s="752"/>
    </row>
    <row r="15" spans="1:22" ht="17.25" hidden="1" customHeight="1">
      <c r="A15" s="914" t="s">
        <v>44</v>
      </c>
      <c r="B15" s="965">
        <v>2791</v>
      </c>
      <c r="C15" s="696"/>
      <c r="D15" s="966">
        <v>-19</v>
      </c>
      <c r="E15" s="696"/>
      <c r="F15" s="966">
        <v>-361</v>
      </c>
      <c r="G15" s="696"/>
      <c r="H15" s="966">
        <v>-156</v>
      </c>
      <c r="I15" s="700"/>
      <c r="J15" s="966">
        <v>164</v>
      </c>
      <c r="K15" s="696"/>
      <c r="L15" s="966">
        <v>164</v>
      </c>
      <c r="M15" s="696"/>
      <c r="N15" s="966">
        <v>-164</v>
      </c>
      <c r="O15" s="696"/>
      <c r="P15" s="752">
        <f>SUM(B15:N15)</f>
        <v>2419</v>
      </c>
      <c r="Q15" s="696"/>
      <c r="R15" s="752">
        <f>SUM(D15:P15)</f>
        <v>2047</v>
      </c>
      <c r="S15" s="696"/>
      <c r="T15" s="752">
        <f>SUM(F15:R15)</f>
        <v>4113</v>
      </c>
      <c r="V15" s="752"/>
    </row>
    <row r="16" spans="1:22" ht="16.5" hidden="1" customHeight="1">
      <c r="A16" s="914" t="s">
        <v>271</v>
      </c>
      <c r="B16" s="965">
        <v>2981</v>
      </c>
      <c r="C16" s="700"/>
      <c r="D16" s="966">
        <v>14</v>
      </c>
      <c r="E16" s="700"/>
      <c r="F16" s="966">
        <v>-256</v>
      </c>
      <c r="G16" s="700"/>
      <c r="H16" s="966">
        <v>-101</v>
      </c>
      <c r="I16" s="700"/>
      <c r="J16" s="966">
        <v>165</v>
      </c>
      <c r="K16" s="700"/>
      <c r="L16" s="966">
        <v>165</v>
      </c>
      <c r="M16" s="700"/>
      <c r="N16" s="966">
        <v>-75</v>
      </c>
      <c r="O16" s="700"/>
      <c r="P16" s="752">
        <f>SUM(B16:N16)</f>
        <v>2893</v>
      </c>
      <c r="Q16" s="700"/>
      <c r="R16" s="752">
        <f>SUM(D16:P16)</f>
        <v>2805</v>
      </c>
      <c r="S16" s="700"/>
      <c r="T16" s="752">
        <f>SUM(F16:R16)</f>
        <v>5596</v>
      </c>
      <c r="V16" s="752"/>
    </row>
    <row r="17" spans="1:22" s="701" customFormat="1" ht="16.5" hidden="1" customHeight="1">
      <c r="A17" s="745" t="s">
        <v>427</v>
      </c>
      <c r="B17" s="965"/>
      <c r="C17" s="970"/>
      <c r="D17" s="965"/>
      <c r="E17" s="963"/>
      <c r="F17" s="965"/>
      <c r="G17" s="963"/>
      <c r="H17" s="971"/>
      <c r="I17" s="963"/>
      <c r="J17" s="965"/>
      <c r="K17" s="963"/>
      <c r="L17" s="965"/>
      <c r="M17" s="963"/>
      <c r="N17" s="965"/>
      <c r="O17" s="963"/>
      <c r="P17" s="696"/>
      <c r="Q17" s="963"/>
      <c r="R17" s="696"/>
      <c r="S17" s="963"/>
      <c r="T17" s="696"/>
      <c r="V17" s="696"/>
    </row>
    <row r="18" spans="1:22" ht="17.25" hidden="1" customHeight="1">
      <c r="A18" s="914" t="s">
        <v>50</v>
      </c>
      <c r="B18" s="972">
        <f>+'Ricavi della gest. car.'!A6</f>
        <v>4977</v>
      </c>
      <c r="C18" s="972"/>
      <c r="D18" s="972">
        <f>+'Ricavi della gest. car.'!A7</f>
        <v>10609</v>
      </c>
      <c r="E18" s="793"/>
      <c r="F18" s="973">
        <f>+'Ricavi della gest. car.'!A8</f>
        <v>3875</v>
      </c>
      <c r="G18" s="793"/>
      <c r="H18" s="973">
        <f>+'Ricavi della gest. car.'!A9</f>
        <v>391</v>
      </c>
      <c r="I18" s="793"/>
      <c r="J18" s="973" t="e">
        <f>+'Ricavi della gest. car.'!#REF!</f>
        <v>#REF!</v>
      </c>
      <c r="K18" s="793"/>
      <c r="L18" s="973" t="e">
        <f>+'Ricavi della gest. car.'!#REF!</f>
        <v>#REF!</v>
      </c>
      <c r="M18" s="793"/>
      <c r="N18" s="973">
        <f>+'Ricavi della gest. car.'!A10+'Ricavi della gest. car.'!A11</f>
        <v>-5963</v>
      </c>
      <c r="O18" s="696"/>
      <c r="P18" s="752" t="e">
        <f>SUM(B18:N18)</f>
        <v>#REF!</v>
      </c>
      <c r="Q18" s="696"/>
      <c r="R18" s="752" t="e">
        <f>SUM(D18:P18)</f>
        <v>#REF!</v>
      </c>
      <c r="S18" s="696"/>
      <c r="T18" s="752" t="e">
        <f>SUM(F18:R18)</f>
        <v>#REF!</v>
      </c>
      <c r="V18" s="752"/>
    </row>
    <row r="19" spans="1:22" ht="17.25" hidden="1" customHeight="1">
      <c r="A19" s="914" t="s">
        <v>44</v>
      </c>
      <c r="B19" s="972" t="e">
        <f>+#REF!</f>
        <v>#REF!</v>
      </c>
      <c r="C19" s="793"/>
      <c r="D19" s="973" t="e">
        <f>+#REF!</f>
        <v>#REF!</v>
      </c>
      <c r="E19" s="793"/>
      <c r="F19" s="973" t="e">
        <f>+#REF!</f>
        <v>#REF!</v>
      </c>
      <c r="G19" s="793"/>
      <c r="H19" s="973" t="e">
        <f>+#REF!</f>
        <v>#REF!</v>
      </c>
      <c r="I19" s="794"/>
      <c r="J19" s="973" t="e">
        <f>+#REF!</f>
        <v>#REF!</v>
      </c>
      <c r="K19" s="793"/>
      <c r="L19" s="973" t="e">
        <f>+#REF!</f>
        <v>#REF!</v>
      </c>
      <c r="M19" s="793"/>
      <c r="N19" s="973" t="e">
        <f>+#REF!</f>
        <v>#REF!</v>
      </c>
      <c r="O19" s="696"/>
      <c r="P19" s="752" t="e">
        <f>SUM(B19:N19)</f>
        <v>#REF!</v>
      </c>
      <c r="Q19" s="696"/>
      <c r="R19" s="752" t="e">
        <f>SUM(D19:P19)</f>
        <v>#REF!</v>
      </c>
      <c r="S19" s="696"/>
      <c r="T19" s="752" t="e">
        <f>SUM(F19:R19)</f>
        <v>#REF!</v>
      </c>
      <c r="V19" s="752"/>
    </row>
    <row r="20" spans="1:22" ht="16.5" hidden="1" customHeight="1">
      <c r="A20" s="914" t="s">
        <v>271</v>
      </c>
      <c r="B20" s="972" t="e">
        <f>+#REF!</f>
        <v>#REF!</v>
      </c>
      <c r="C20" s="794"/>
      <c r="D20" s="973" t="e">
        <f>+#REF!</f>
        <v>#REF!</v>
      </c>
      <c r="E20" s="794"/>
      <c r="F20" s="973" t="e">
        <f>+#REF!</f>
        <v>#REF!</v>
      </c>
      <c r="G20" s="794"/>
      <c r="H20" s="973" t="e">
        <f>+#REF!</f>
        <v>#REF!</v>
      </c>
      <c r="I20" s="794"/>
      <c r="J20" s="973" t="e">
        <f>+#REF!</f>
        <v>#REF!</v>
      </c>
      <c r="K20" s="794"/>
      <c r="L20" s="973" t="e">
        <f>+#REF!</f>
        <v>#REF!</v>
      </c>
      <c r="M20" s="794"/>
      <c r="N20" s="973" t="e">
        <f>+#REF!</f>
        <v>#REF!</v>
      </c>
      <c r="O20" s="700"/>
      <c r="P20" s="752" t="e">
        <f>SUM(B20:N20)</f>
        <v>#REF!</v>
      </c>
      <c r="Q20" s="700"/>
      <c r="R20" s="752" t="e">
        <f>SUM(D20:P20)</f>
        <v>#REF!</v>
      </c>
      <c r="S20" s="700"/>
      <c r="T20" s="752" t="e">
        <f>SUM(F20:R20)</f>
        <v>#REF!</v>
      </c>
      <c r="V20" s="752"/>
    </row>
    <row r="21" spans="1:22" ht="16.5" hidden="1" customHeight="1">
      <c r="B21" s="972"/>
      <c r="C21" s="794"/>
      <c r="D21" s="973"/>
      <c r="E21" s="794"/>
      <c r="F21" s="973"/>
      <c r="G21" s="794"/>
      <c r="H21" s="973"/>
      <c r="I21" s="794"/>
      <c r="J21" s="973"/>
      <c r="K21" s="794"/>
      <c r="L21" s="973"/>
      <c r="M21" s="794"/>
      <c r="N21" s="973"/>
      <c r="O21" s="700"/>
      <c r="P21" s="752"/>
      <c r="Q21" s="700"/>
      <c r="R21" s="752"/>
      <c r="S21" s="700"/>
      <c r="T21" s="752"/>
      <c r="V21" s="752"/>
    </row>
    <row r="22" spans="1:22" ht="16.5" hidden="1" customHeight="1">
      <c r="A22" s="755" t="s">
        <v>451</v>
      </c>
      <c r="B22" s="972"/>
      <c r="C22" s="794"/>
      <c r="D22" s="973"/>
      <c r="E22" s="794"/>
      <c r="F22" s="973"/>
      <c r="G22" s="794"/>
      <c r="H22" s="973"/>
      <c r="I22" s="794"/>
      <c r="J22" s="973"/>
      <c r="K22" s="794"/>
      <c r="L22" s="973"/>
      <c r="M22" s="794"/>
      <c r="N22" s="973"/>
      <c r="O22" s="700"/>
      <c r="P22" s="752"/>
      <c r="Q22" s="700"/>
      <c r="R22" s="752"/>
      <c r="S22" s="700"/>
      <c r="T22" s="752"/>
      <c r="V22" s="752"/>
    </row>
    <row r="23" spans="1:22" ht="17.25" hidden="1" customHeight="1">
      <c r="A23" s="914" t="s">
        <v>50</v>
      </c>
      <c r="B23" s="972">
        <f>+B14+B8</f>
        <v>14802</v>
      </c>
      <c r="C23" s="793"/>
      <c r="D23" s="973">
        <f>+D14+D8</f>
        <v>37941</v>
      </c>
      <c r="E23" s="793"/>
      <c r="F23" s="973">
        <f>+F14+F8</f>
        <v>14455</v>
      </c>
      <c r="G23" s="793"/>
      <c r="H23" s="973">
        <f>+H14+H8</f>
        <v>691</v>
      </c>
      <c r="I23" s="793"/>
      <c r="J23" s="973">
        <f>+J14+J8</f>
        <v>5966</v>
      </c>
      <c r="K23" s="793"/>
      <c r="L23" s="973">
        <f>+L14+L8</f>
        <v>5966</v>
      </c>
      <c r="M23" s="793"/>
      <c r="N23" s="973">
        <f>+N14+N8</f>
        <v>-17299</v>
      </c>
      <c r="O23" s="696"/>
      <c r="P23" s="752">
        <f>SUM(B23:N23)</f>
        <v>62522</v>
      </c>
      <c r="Q23" s="696"/>
      <c r="R23" s="752">
        <f>SUM(D23:P23)</f>
        <v>110242</v>
      </c>
      <c r="S23" s="696"/>
      <c r="T23" s="752">
        <f>SUM(F23:R23)</f>
        <v>182543</v>
      </c>
      <c r="V23" s="752"/>
    </row>
    <row r="24" spans="1:22" ht="17.25" hidden="1" customHeight="1">
      <c r="A24" s="914" t="s">
        <v>44</v>
      </c>
      <c r="B24" s="972">
        <f>+B15+B9</f>
        <v>6221</v>
      </c>
      <c r="C24" s="793"/>
      <c r="D24" s="973">
        <f>+D15+D9</f>
        <v>592</v>
      </c>
      <c r="E24" s="793"/>
      <c r="F24" s="973">
        <f>+F15+F9</f>
        <v>-848</v>
      </c>
      <c r="G24" s="793"/>
      <c r="H24" s="973">
        <f>+H15+H9</f>
        <v>-288</v>
      </c>
      <c r="I24" s="794">
        <f>+I15+I9</f>
        <v>0</v>
      </c>
      <c r="J24" s="973">
        <f>+J15+J9</f>
        <v>291</v>
      </c>
      <c r="K24" s="793"/>
      <c r="L24" s="973">
        <f>+L15+L9</f>
        <v>291</v>
      </c>
      <c r="M24" s="793"/>
      <c r="N24" s="973">
        <f>+N15+N9</f>
        <v>-67</v>
      </c>
      <c r="O24" s="696"/>
      <c r="P24" s="752">
        <f>SUM(B24:N24)</f>
        <v>6192</v>
      </c>
      <c r="Q24" s="696"/>
      <c r="R24" s="752">
        <f>SUM(D24:P24)</f>
        <v>6163</v>
      </c>
      <c r="S24" s="696"/>
      <c r="T24" s="752">
        <f>SUM(F24:R24)</f>
        <v>11734</v>
      </c>
      <c r="V24" s="752"/>
    </row>
    <row r="25" spans="1:22" ht="16.5" hidden="1" customHeight="1">
      <c r="A25" s="914" t="s">
        <v>271</v>
      </c>
      <c r="B25" s="972">
        <f>+B16+B10</f>
        <v>6431</v>
      </c>
      <c r="C25" s="794"/>
      <c r="D25" s="972">
        <f>+D16+D10</f>
        <v>256</v>
      </c>
      <c r="E25" s="972"/>
      <c r="F25" s="972">
        <f>+F16+F10</f>
        <v>-569</v>
      </c>
      <c r="G25" s="972"/>
      <c r="H25" s="972">
        <f>+H16+H10</f>
        <v>-227</v>
      </c>
      <c r="I25" s="972"/>
      <c r="J25" s="972">
        <f>+J16+J10</f>
        <v>293</v>
      </c>
      <c r="K25" s="972"/>
      <c r="L25" s="972">
        <f>+L16+L10</f>
        <v>293</v>
      </c>
      <c r="M25" s="972"/>
      <c r="N25" s="972">
        <f>+N16+N10</f>
        <v>35</v>
      </c>
      <c r="O25" s="700"/>
      <c r="P25" s="752">
        <f>SUM(B25:N25)</f>
        <v>6512</v>
      </c>
      <c r="Q25" s="700"/>
      <c r="R25" s="752">
        <f>SUM(D25:P25)</f>
        <v>6593</v>
      </c>
      <c r="S25" s="700"/>
      <c r="T25" s="752">
        <f>SUM(F25:R25)</f>
        <v>12930</v>
      </c>
      <c r="V25" s="752"/>
    </row>
    <row r="26" spans="1:22" ht="16.5" hidden="1" customHeight="1">
      <c r="A26" s="701"/>
      <c r="B26" s="972"/>
      <c r="C26" s="974"/>
      <c r="D26" s="972"/>
      <c r="E26" s="975"/>
      <c r="F26" s="972"/>
      <c r="G26" s="975"/>
      <c r="H26" s="976"/>
      <c r="I26" s="975"/>
      <c r="J26" s="972"/>
      <c r="K26" s="975"/>
      <c r="L26" s="972"/>
      <c r="M26" s="975"/>
      <c r="N26" s="972"/>
      <c r="P26" s="696"/>
      <c r="R26" s="696"/>
      <c r="T26" s="696"/>
      <c r="V26" s="696"/>
    </row>
    <row r="27" spans="1:22" s="701" customFormat="1" ht="16.5" hidden="1" customHeight="1">
      <c r="A27" s="745" t="s">
        <v>427</v>
      </c>
      <c r="B27" s="972"/>
      <c r="C27" s="974"/>
      <c r="D27" s="972"/>
      <c r="E27" s="975"/>
      <c r="F27" s="972"/>
      <c r="G27" s="975"/>
      <c r="H27" s="976"/>
      <c r="I27" s="975"/>
      <c r="J27" s="972"/>
      <c r="K27" s="975"/>
      <c r="L27" s="972"/>
      <c r="M27" s="975"/>
      <c r="N27" s="972"/>
      <c r="O27" s="963"/>
      <c r="P27" s="696"/>
      <c r="Q27" s="963"/>
      <c r="R27" s="696"/>
      <c r="S27" s="963"/>
      <c r="T27" s="696"/>
      <c r="V27" s="696"/>
    </row>
    <row r="28" spans="1:22" hidden="1">
      <c r="A28" s="914" t="s">
        <v>50</v>
      </c>
      <c r="B28" s="972">
        <v>7285</v>
      </c>
      <c r="C28" s="793"/>
      <c r="D28" s="973">
        <v>17311</v>
      </c>
      <c r="E28" s="793"/>
      <c r="F28" s="973">
        <v>7859</v>
      </c>
      <c r="G28" s="793"/>
      <c r="H28" s="973">
        <v>318</v>
      </c>
      <c r="I28" s="793"/>
      <c r="J28" s="973">
        <v>3509</v>
      </c>
      <c r="K28" s="793"/>
      <c r="L28" s="973">
        <v>3509</v>
      </c>
      <c r="M28" s="793"/>
      <c r="N28" s="973">
        <v>-9682</v>
      </c>
      <c r="O28" s="696"/>
      <c r="P28" s="752">
        <f>SUM(B28:N28)</f>
        <v>30109</v>
      </c>
      <c r="Q28" s="696"/>
      <c r="R28" s="752">
        <f>SUM(D28:P28)</f>
        <v>52933</v>
      </c>
      <c r="S28" s="696"/>
      <c r="T28" s="752">
        <f>SUM(F28:R28)</f>
        <v>88555</v>
      </c>
      <c r="V28" s="752"/>
    </row>
    <row r="29" spans="1:22" hidden="1">
      <c r="A29" s="914" t="s">
        <v>44</v>
      </c>
      <c r="B29" s="972">
        <v>3072</v>
      </c>
      <c r="C29" s="793"/>
      <c r="D29" s="973">
        <v>-414</v>
      </c>
      <c r="E29" s="793"/>
      <c r="F29" s="973">
        <v>-277</v>
      </c>
      <c r="G29" s="793"/>
      <c r="H29" s="973">
        <v>-96</v>
      </c>
      <c r="I29" s="794"/>
      <c r="J29" s="973">
        <v>150</v>
      </c>
      <c r="K29" s="793"/>
      <c r="L29" s="973">
        <v>150</v>
      </c>
      <c r="M29" s="793"/>
      <c r="N29" s="973">
        <v>144</v>
      </c>
      <c r="O29" s="696"/>
      <c r="P29" s="752">
        <f>SUM(B29:N29)</f>
        <v>2729</v>
      </c>
      <c r="Q29" s="696"/>
      <c r="R29" s="752">
        <f>SUM(D29:P29)</f>
        <v>2386</v>
      </c>
      <c r="S29" s="696"/>
      <c r="T29" s="752">
        <f>SUM(F29:R29)</f>
        <v>5186</v>
      </c>
      <c r="V29" s="752"/>
    </row>
    <row r="30" spans="1:22" ht="16.5" hidden="1" customHeight="1">
      <c r="A30" s="914" t="s">
        <v>271</v>
      </c>
      <c r="B30" s="972">
        <v>3088</v>
      </c>
      <c r="C30" s="794"/>
      <c r="D30" s="973">
        <v>-180</v>
      </c>
      <c r="E30" s="794"/>
      <c r="F30" s="973">
        <v>12</v>
      </c>
      <c r="G30" s="794"/>
      <c r="H30" s="973">
        <v>-107</v>
      </c>
      <c r="I30" s="794"/>
      <c r="J30" s="973">
        <v>155</v>
      </c>
      <c r="K30" s="794"/>
      <c r="L30" s="973">
        <v>155</v>
      </c>
      <c r="M30" s="794"/>
      <c r="N30" s="973">
        <v>64</v>
      </c>
      <c r="O30" s="700"/>
      <c r="P30" s="752">
        <f>SUM(B30:N30)</f>
        <v>3187</v>
      </c>
      <c r="Q30" s="700"/>
      <c r="R30" s="752">
        <f>SUM(D30:P30)</f>
        <v>3286</v>
      </c>
      <c r="S30" s="700"/>
      <c r="T30" s="752">
        <f>SUM(F30:R30)</f>
        <v>6752</v>
      </c>
      <c r="V30" s="752"/>
    </row>
    <row r="31" spans="1:22" ht="16.5" hidden="1" customHeight="1">
      <c r="B31" s="972"/>
      <c r="C31" s="974"/>
      <c r="D31" s="972"/>
      <c r="E31" s="975"/>
      <c r="F31" s="972"/>
      <c r="G31" s="975"/>
      <c r="H31" s="976"/>
      <c r="I31" s="975"/>
      <c r="J31" s="972"/>
      <c r="K31" s="975"/>
      <c r="L31" s="972"/>
      <c r="M31" s="975"/>
      <c r="N31" s="972"/>
      <c r="P31" s="696"/>
      <c r="R31" s="696"/>
      <c r="T31" s="696"/>
      <c r="V31" s="696"/>
    </row>
    <row r="32" spans="1:22" s="701" customFormat="1" ht="16.5" customHeight="1">
      <c r="A32" s="745" t="s">
        <v>428</v>
      </c>
      <c r="B32" s="972"/>
      <c r="C32" s="974"/>
      <c r="D32" s="972"/>
      <c r="E32" s="975"/>
      <c r="F32" s="972"/>
      <c r="G32" s="975"/>
      <c r="H32" s="975"/>
      <c r="I32" s="975"/>
      <c r="J32" s="972"/>
      <c r="K32" s="975"/>
      <c r="L32" s="972"/>
      <c r="M32" s="975"/>
      <c r="N32" s="972"/>
      <c r="O32" s="963"/>
      <c r="P32" s="696"/>
      <c r="Q32" s="963"/>
      <c r="R32" s="696"/>
      <c r="S32" s="963"/>
      <c r="T32" s="696"/>
      <c r="V32" s="696"/>
    </row>
    <row r="33" spans="1:23">
      <c r="A33" s="914" t="s">
        <v>50</v>
      </c>
      <c r="B33" s="972">
        <v>6401</v>
      </c>
      <c r="C33" s="793"/>
      <c r="D33" s="973">
        <v>18182</v>
      </c>
      <c r="E33" s="793"/>
      <c r="F33" s="973">
        <f>+F43-18737</f>
        <v>5593</v>
      </c>
      <c r="G33" s="793"/>
      <c r="H33" s="973">
        <v>420</v>
      </c>
      <c r="I33" s="793"/>
      <c r="J33" s="973">
        <f>+J43-4089</f>
        <v>1195</v>
      </c>
      <c r="K33" s="793"/>
      <c r="L33" s="973">
        <v>3398</v>
      </c>
      <c r="M33" s="793"/>
      <c r="N33" s="973">
        <f>-8390-108</f>
        <v>-8498</v>
      </c>
      <c r="O33" s="696"/>
      <c r="P33" s="752">
        <f>SUM(B33:N33)</f>
        <v>26691</v>
      </c>
      <c r="Q33" s="696"/>
      <c r="R33" s="752">
        <f>+T33-P33</f>
        <v>-12802</v>
      </c>
      <c r="S33" s="696"/>
      <c r="T33" s="752">
        <f>+'Conto economico'!A6</f>
        <v>13889</v>
      </c>
      <c r="V33" s="752"/>
      <c r="W33" s="977"/>
    </row>
    <row r="34" spans="1:23">
      <c r="A34" s="914" t="s">
        <v>514</v>
      </c>
      <c r="B34" s="972">
        <v>1473</v>
      </c>
      <c r="C34" s="793"/>
      <c r="D34" s="973">
        <v>-114</v>
      </c>
      <c r="E34" s="793"/>
      <c r="F34" s="973">
        <f>+F44+719</f>
        <v>-1388</v>
      </c>
      <c r="G34" s="793"/>
      <c r="H34" s="973">
        <v>-134</v>
      </c>
      <c r="I34" s="794"/>
      <c r="J34" s="973">
        <f>+J44+406</f>
        <v>-298</v>
      </c>
      <c r="K34" s="793"/>
      <c r="L34" s="973">
        <v>-423</v>
      </c>
      <c r="M34" s="793"/>
      <c r="N34" s="973">
        <v>321</v>
      </c>
      <c r="O34" s="696"/>
      <c r="P34" s="752">
        <f>SUM(B34:N34)</f>
        <v>-563</v>
      </c>
      <c r="Q34" s="696"/>
      <c r="R34" s="752">
        <f t="shared" ref="R34:R40" si="0">+T34-P34</f>
        <v>-5527</v>
      </c>
      <c r="S34" s="696"/>
      <c r="T34" s="752">
        <f>+'Conto economico'!A12</f>
        <v>-6090</v>
      </c>
      <c r="V34" s="752"/>
    </row>
    <row r="35" spans="1:23" ht="16.5" customHeight="1">
      <c r="A35" s="914" t="s">
        <v>515</v>
      </c>
      <c r="B35" s="972">
        <v>2032</v>
      </c>
      <c r="C35" s="794"/>
      <c r="D35" s="973">
        <v>92</v>
      </c>
      <c r="E35" s="794"/>
      <c r="F35" s="973">
        <f>+F45+276</f>
        <v>211</v>
      </c>
      <c r="G35" s="794"/>
      <c r="H35" s="973">
        <v>-109</v>
      </c>
      <c r="I35" s="794"/>
      <c r="J35" s="973">
        <f>+J45+281</f>
        <v>-66</v>
      </c>
      <c r="K35" s="794"/>
      <c r="L35" s="973">
        <v>31</v>
      </c>
      <c r="M35" s="794"/>
      <c r="N35" s="973">
        <v>132</v>
      </c>
      <c r="O35" s="700"/>
      <c r="P35" s="752">
        <f>SUM(B35:N35)</f>
        <v>2323</v>
      </c>
      <c r="Q35" s="700"/>
      <c r="R35" s="752" t="e">
        <f t="shared" si="0"/>
        <v>#REF!</v>
      </c>
      <c r="S35" s="700"/>
      <c r="T35" s="752" t="e">
        <f>+#REF!</f>
        <v>#REF!</v>
      </c>
      <c r="V35" s="752"/>
    </row>
    <row r="36" spans="1:23" ht="16.5" hidden="1" customHeight="1">
      <c r="B36" s="972"/>
      <c r="C36" s="974"/>
      <c r="D36" s="972"/>
      <c r="E36" s="975"/>
      <c r="F36" s="972"/>
      <c r="G36" s="975"/>
      <c r="H36" s="976"/>
      <c r="I36" s="975"/>
      <c r="J36" s="972"/>
      <c r="K36" s="975"/>
      <c r="L36" s="972"/>
      <c r="M36" s="975"/>
      <c r="N36" s="972"/>
      <c r="P36" s="696"/>
      <c r="R36" s="752">
        <f t="shared" si="0"/>
        <v>0</v>
      </c>
      <c r="T36" s="696"/>
      <c r="V36" s="696"/>
    </row>
    <row r="37" spans="1:23" ht="16.5" hidden="1" customHeight="1">
      <c r="A37" s="755" t="s">
        <v>453</v>
      </c>
      <c r="B37" s="972"/>
      <c r="C37" s="794"/>
      <c r="D37" s="973"/>
      <c r="E37" s="794"/>
      <c r="F37" s="973"/>
      <c r="G37" s="794"/>
      <c r="H37" s="973"/>
      <c r="I37" s="794"/>
      <c r="J37" s="973"/>
      <c r="K37" s="794"/>
      <c r="L37" s="973"/>
      <c r="M37" s="794"/>
      <c r="N37" s="973"/>
      <c r="O37" s="700"/>
      <c r="P37" s="752"/>
      <c r="Q37" s="700"/>
      <c r="R37" s="752">
        <f t="shared" si="0"/>
        <v>0</v>
      </c>
      <c r="S37" s="700"/>
      <c r="T37" s="752"/>
      <c r="V37" s="752"/>
    </row>
    <row r="38" spans="1:23" ht="17.25" hidden="1" customHeight="1">
      <c r="A38" s="914" t="s">
        <v>50</v>
      </c>
      <c r="B38" s="972">
        <f>+'Ricavi della gest. car.'!C6</f>
        <v>5212</v>
      </c>
      <c r="C38" s="793"/>
      <c r="D38" s="973">
        <f>+'Ricavi della gest. car.'!C7</f>
        <v>16373</v>
      </c>
      <c r="E38" s="793"/>
      <c r="F38" s="973">
        <f>+'Ricavi della gest. car.'!C8</f>
        <v>4371</v>
      </c>
      <c r="G38" s="793"/>
      <c r="H38" s="973">
        <f>+'Ricavi della gest. car.'!C9</f>
        <v>353</v>
      </c>
      <c r="I38" s="793"/>
      <c r="J38" s="973"/>
      <c r="K38" s="793"/>
      <c r="L38" s="973" t="e">
        <f>+'Ricavi della gest. car.'!#REF!</f>
        <v>#REF!</v>
      </c>
      <c r="M38" s="793"/>
      <c r="N38" s="973">
        <f>+'Ricavi della gest. car.'!C10+'Ricavi della gest. car.'!C11</f>
        <v>-6321</v>
      </c>
      <c r="O38" s="696"/>
      <c r="P38" s="752" t="e">
        <f>SUM(B38:N38)</f>
        <v>#REF!</v>
      </c>
      <c r="Q38" s="696"/>
      <c r="R38" s="752" t="e">
        <f t="shared" si="0"/>
        <v>#REF!</v>
      </c>
      <c r="S38" s="696"/>
      <c r="T38" s="752" t="e">
        <f>SUM(F38:R38)</f>
        <v>#REF!</v>
      </c>
      <c r="V38" s="752"/>
    </row>
    <row r="39" spans="1:23" ht="17.25" hidden="1" customHeight="1">
      <c r="A39" s="914" t="s">
        <v>44</v>
      </c>
      <c r="B39" s="972" t="e">
        <f>+#REF!</f>
        <v>#REF!</v>
      </c>
      <c r="C39" s="793"/>
      <c r="D39" s="973" t="e">
        <f>+#REF!</f>
        <v>#REF!</v>
      </c>
      <c r="E39" s="793"/>
      <c r="F39" s="973" t="e">
        <f>+#REF!</f>
        <v>#REF!</v>
      </c>
      <c r="G39" s="793"/>
      <c r="H39" s="973" t="e">
        <f>+#REF!</f>
        <v>#REF!</v>
      </c>
      <c r="I39" s="794"/>
      <c r="J39" s="973"/>
      <c r="K39" s="793"/>
      <c r="L39" s="973" t="e">
        <f>+#REF!</f>
        <v>#REF!</v>
      </c>
      <c r="M39" s="793"/>
      <c r="N39" s="973" t="e">
        <f>+#REF!</f>
        <v>#REF!</v>
      </c>
      <c r="O39" s="696"/>
      <c r="P39" s="752" t="e">
        <f>SUM(B39:N39)</f>
        <v>#REF!</v>
      </c>
      <c r="Q39" s="696"/>
      <c r="R39" s="752" t="e">
        <f t="shared" si="0"/>
        <v>#REF!</v>
      </c>
      <c r="S39" s="696"/>
      <c r="T39" s="752" t="e">
        <f>SUM(F39:R39)</f>
        <v>#REF!</v>
      </c>
      <c r="V39" s="752"/>
    </row>
    <row r="40" spans="1:23" ht="16.5" hidden="1" customHeight="1">
      <c r="A40" s="914" t="s">
        <v>271</v>
      </c>
      <c r="B40" s="972" t="e">
        <f>+#REF!</f>
        <v>#REF!</v>
      </c>
      <c r="C40" s="794"/>
      <c r="D40" s="972" t="e">
        <f>+#REF!</f>
        <v>#REF!</v>
      </c>
      <c r="E40" s="972"/>
      <c r="F40" s="972" t="e">
        <f>+#REF!</f>
        <v>#REF!</v>
      </c>
      <c r="G40" s="972"/>
      <c r="H40" s="972" t="e">
        <f>+#REF!</f>
        <v>#REF!</v>
      </c>
      <c r="I40" s="972"/>
      <c r="J40" s="972"/>
      <c r="K40" s="972"/>
      <c r="L40" s="972" t="e">
        <f>+#REF!</f>
        <v>#REF!</v>
      </c>
      <c r="M40" s="972"/>
      <c r="N40" s="972" t="e">
        <f>+#REF!</f>
        <v>#REF!</v>
      </c>
      <c r="O40" s="700"/>
      <c r="P40" s="752" t="e">
        <f>SUM(B40:N40)</f>
        <v>#REF!</v>
      </c>
      <c r="Q40" s="700"/>
      <c r="R40" s="752" t="e">
        <f t="shared" si="0"/>
        <v>#REF!</v>
      </c>
      <c r="S40" s="700"/>
      <c r="T40" s="752" t="e">
        <f>SUM(F40:R40)</f>
        <v>#REF!</v>
      </c>
      <c r="V40" s="752"/>
    </row>
    <row r="41" spans="1:23" ht="16.5" customHeight="1">
      <c r="A41" s="701"/>
      <c r="B41" s="972"/>
      <c r="C41" s="974"/>
      <c r="D41" s="972"/>
      <c r="E41" s="975"/>
      <c r="F41" s="972"/>
      <c r="G41" s="975"/>
      <c r="H41" s="976"/>
      <c r="I41" s="975"/>
      <c r="J41" s="972"/>
      <c r="K41" s="975"/>
      <c r="L41" s="972"/>
      <c r="M41" s="975"/>
      <c r="N41" s="972"/>
      <c r="P41" s="696"/>
      <c r="R41" s="696"/>
      <c r="T41" s="696"/>
      <c r="V41" s="696"/>
    </row>
    <row r="42" spans="1:23" s="701" customFormat="1" ht="16.5" customHeight="1">
      <c r="A42" s="745" t="s">
        <v>433</v>
      </c>
      <c r="B42" s="965"/>
      <c r="C42" s="970"/>
      <c r="D42" s="965"/>
      <c r="E42" s="963"/>
      <c r="F42" s="965"/>
      <c r="G42" s="963"/>
      <c r="H42" s="971"/>
      <c r="I42" s="963"/>
      <c r="J42" s="965"/>
      <c r="K42" s="963"/>
      <c r="L42" s="965"/>
      <c r="M42" s="963"/>
      <c r="N42" s="965"/>
      <c r="O42" s="963"/>
      <c r="P42" s="696"/>
      <c r="Q42" s="963"/>
      <c r="R42" s="696"/>
      <c r="S42" s="963"/>
      <c r="T42" s="696"/>
      <c r="V42" s="696"/>
    </row>
    <row r="43" spans="1:23" ht="17.25" customHeight="1">
      <c r="A43" s="698" t="s">
        <v>50</v>
      </c>
      <c r="B43" s="750">
        <v>28488</v>
      </c>
      <c r="C43" s="696"/>
      <c r="D43" s="752">
        <v>73434</v>
      </c>
      <c r="E43" s="696"/>
      <c r="F43" s="752">
        <v>24330</v>
      </c>
      <c r="G43" s="696"/>
      <c r="H43" s="752">
        <v>1429</v>
      </c>
      <c r="I43" s="696"/>
      <c r="J43" s="752">
        <v>5284</v>
      </c>
      <c r="K43" s="696"/>
      <c r="L43" s="752">
        <v>12873</v>
      </c>
      <c r="M43" s="696"/>
      <c r="N43" s="752">
        <f>-35371-620</f>
        <v>-35991</v>
      </c>
      <c r="O43" s="696"/>
      <c r="P43" s="752">
        <f>SUM(B43:N43)</f>
        <v>109847</v>
      </c>
      <c r="Q43" s="696"/>
      <c r="R43" s="752">
        <f>+T43-P43</f>
        <v>-89859</v>
      </c>
      <c r="S43" s="696"/>
      <c r="T43" s="752">
        <f>+'Conto economico'!C6</f>
        <v>19988</v>
      </c>
      <c r="V43" s="752">
        <f>109847-P43</f>
        <v>0</v>
      </c>
    </row>
    <row r="44" spans="1:23" ht="17.25" customHeight="1">
      <c r="A44" s="698" t="s">
        <v>514</v>
      </c>
      <c r="B44" s="750">
        <f>+B34+B29+B15+B9</f>
        <v>10766</v>
      </c>
      <c r="C44" s="696"/>
      <c r="D44" s="752">
        <f>+D34+D29+D15+D9</f>
        <v>64</v>
      </c>
      <c r="E44" s="696"/>
      <c r="F44" s="752">
        <v>-2107</v>
      </c>
      <c r="G44" s="696"/>
      <c r="H44" s="752">
        <f>+H34+H29+H15+H9</f>
        <v>-518</v>
      </c>
      <c r="I44" s="753"/>
      <c r="J44" s="752">
        <v>-704</v>
      </c>
      <c r="K44" s="696"/>
      <c r="L44" s="752">
        <f>+L34+L29+L15+L9</f>
        <v>18</v>
      </c>
      <c r="M44" s="696"/>
      <c r="N44" s="752">
        <f>+N34+N29+N15+N9</f>
        <v>398</v>
      </c>
      <c r="O44" s="696"/>
      <c r="P44" s="752">
        <f>SUM(B44:N44)</f>
        <v>7917</v>
      </c>
      <c r="Q44" s="696"/>
      <c r="R44" s="752">
        <f>+T44-P44</f>
        <v>-6318</v>
      </c>
      <c r="S44" s="696"/>
      <c r="T44" s="752">
        <f>+'Conto economico'!C12</f>
        <v>1599</v>
      </c>
      <c r="V44" s="752"/>
    </row>
    <row r="45" spans="1:23" ht="17.25" customHeight="1">
      <c r="A45" s="698" t="s">
        <v>515</v>
      </c>
      <c r="B45" s="750">
        <f>+B35+B30+B16+B10</f>
        <v>11551</v>
      </c>
      <c r="C45" s="753"/>
      <c r="D45" s="752">
        <f>+D35+D30+D16+D10</f>
        <v>168</v>
      </c>
      <c r="E45" s="753"/>
      <c r="F45" s="752">
        <v>-65</v>
      </c>
      <c r="G45" s="753"/>
      <c r="H45" s="752">
        <f>+H35+H30+H16+H10</f>
        <v>-443</v>
      </c>
      <c r="I45" s="753"/>
      <c r="J45" s="752">
        <v>-347</v>
      </c>
      <c r="K45" s="753"/>
      <c r="L45" s="752">
        <f>+L35+L30+L16+L10</f>
        <v>479</v>
      </c>
      <c r="M45" s="753"/>
      <c r="N45" s="752">
        <f>+N35+N30+N16+N10</f>
        <v>231</v>
      </c>
      <c r="O45" s="753"/>
      <c r="P45" s="752">
        <f>SUM(B45:N45)</f>
        <v>11574</v>
      </c>
      <c r="Q45" s="700"/>
      <c r="R45" s="752">
        <f>+T45-P45</f>
        <v>-10156</v>
      </c>
      <c r="S45" s="700"/>
      <c r="T45" s="752">
        <f>+'Ricond. I trim. 2015'!N22</f>
        <v>1418</v>
      </c>
      <c r="V45" s="752"/>
    </row>
    <row r="46" spans="1:23">
      <c r="B46" s="754"/>
      <c r="C46" s="696"/>
      <c r="D46" s="754"/>
      <c r="E46" s="696"/>
      <c r="F46" s="754"/>
      <c r="G46" s="696"/>
      <c r="H46" s="754"/>
      <c r="I46" s="696"/>
      <c r="J46" s="754"/>
      <c r="K46" s="696"/>
      <c r="L46" s="754"/>
      <c r="M46" s="696"/>
      <c r="N46" s="754"/>
      <c r="O46" s="696"/>
      <c r="P46" s="696"/>
      <c r="R46" s="696"/>
      <c r="T46" s="696"/>
      <c r="V46" s="696"/>
    </row>
    <row r="47" spans="1:23">
      <c r="A47" s="698" t="s">
        <v>440</v>
      </c>
      <c r="B47" s="750">
        <v>68113</v>
      </c>
      <c r="D47" s="750">
        <v>19342</v>
      </c>
      <c r="F47" s="750">
        <v>10254</v>
      </c>
      <c r="H47" s="750">
        <v>1300</v>
      </c>
      <c r="J47" s="750">
        <v>3059</v>
      </c>
      <c r="L47" s="750">
        <v>14210</v>
      </c>
      <c r="N47" s="752">
        <v>-486</v>
      </c>
      <c r="P47" s="752">
        <f>SUM(B47:N47)</f>
        <v>115792</v>
      </c>
      <c r="R47" s="752"/>
      <c r="T47" s="752"/>
      <c r="V47" s="752"/>
    </row>
    <row r="48" spans="1:23" ht="6.75" customHeight="1" thickBot="1">
      <c r="R48" s="963"/>
      <c r="T48" s="963"/>
    </row>
    <row r="49" spans="2:20" ht="13.5" thickTop="1">
      <c r="B49" s="978"/>
      <c r="D49" s="978"/>
      <c r="F49" s="978"/>
      <c r="H49" s="978"/>
      <c r="J49" s="978"/>
      <c r="L49" s="978"/>
      <c r="N49" s="978"/>
      <c r="P49" s="978"/>
      <c r="R49" s="978"/>
      <c r="T49" s="978"/>
    </row>
  </sheetData>
  <mergeCells count="2">
    <mergeCell ref="N4:O4"/>
    <mergeCell ref="Q4:R4"/>
  </mergeCells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>
    <tabColor theme="0"/>
    <pageSetUpPr fitToPage="1"/>
  </sheetPr>
  <dimension ref="A1:Q39"/>
  <sheetViews>
    <sheetView showGridLines="0" showZeros="0" topLeftCell="A30" zoomScale="130" zoomScaleNormal="130" zoomScaleSheetLayoutView="40" workbookViewId="0">
      <selection activeCell="G43" sqref="G43"/>
    </sheetView>
  </sheetViews>
  <sheetFormatPr defaultRowHeight="12.75" outlineLevelRow="1"/>
  <cols>
    <col min="1" max="1" width="58.83203125" style="423" customWidth="1"/>
    <col min="2" max="3" width="8.83203125" style="73" customWidth="1"/>
    <col min="4" max="4" width="9.83203125" style="73" customWidth="1"/>
    <col min="5" max="5" width="8.6640625" style="73" customWidth="1"/>
    <col min="6" max="6" width="8.83203125" style="73" hidden="1" customWidth="1"/>
    <col min="7" max="7" width="8.6640625" style="73" customWidth="1"/>
    <col min="8" max="8" width="7.6640625" style="73" customWidth="1"/>
    <col min="9" max="9" width="1.83203125" style="73" customWidth="1"/>
    <col min="10" max="10" width="10.33203125" style="73" customWidth="1"/>
    <col min="11" max="13" width="12.1640625" style="70" customWidth="1"/>
    <col min="14" max="14" width="12.33203125" style="70" customWidth="1"/>
    <col min="15" max="15" width="12.5" style="70" customWidth="1"/>
    <col min="16" max="16" width="12" style="70" customWidth="1"/>
    <col min="17" max="17" width="2.6640625" style="70" customWidth="1"/>
    <col min="18" max="16384" width="9.33203125" style="70"/>
  </cols>
  <sheetData>
    <row r="1" spans="1:16" s="526" customFormat="1" ht="22.5" customHeight="1">
      <c r="A1" s="527" t="s">
        <v>267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6" s="574" customFormat="1" ht="10.5" customHeight="1">
      <c r="A2" s="412" t="s">
        <v>80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6" s="423" customFormat="1" ht="15" customHeight="1">
      <c r="A3" s="413" t="s">
        <v>568</v>
      </c>
      <c r="B3" s="1078" t="s">
        <v>49</v>
      </c>
      <c r="C3" s="1078" t="s">
        <v>279</v>
      </c>
      <c r="D3" s="1078" t="s">
        <v>478</v>
      </c>
      <c r="E3" s="1078" t="s">
        <v>443</v>
      </c>
      <c r="F3" s="1078" t="s">
        <v>117</v>
      </c>
      <c r="G3" s="1078" t="s">
        <v>633</v>
      </c>
      <c r="H3" s="1078" t="s">
        <v>119</v>
      </c>
      <c r="I3" s="648"/>
      <c r="J3" s="1081" t="s">
        <v>307</v>
      </c>
      <c r="K3" s="1091" t="s">
        <v>473</v>
      </c>
      <c r="L3" s="1091"/>
      <c r="M3" s="1091"/>
      <c r="N3" s="1081" t="s">
        <v>472</v>
      </c>
      <c r="O3" s="951"/>
      <c r="P3" s="1081" t="s">
        <v>547</v>
      </c>
    </row>
    <row r="4" spans="1:16" s="384" customFormat="1" ht="26.25" customHeight="1">
      <c r="B4" s="1079"/>
      <c r="C4" s="1079"/>
      <c r="D4" s="1079"/>
      <c r="E4" s="1084"/>
      <c r="F4" s="1086"/>
      <c r="G4" s="1084"/>
      <c r="H4" s="1084"/>
      <c r="I4" s="649"/>
      <c r="J4" s="1082"/>
      <c r="K4" s="1078" t="s">
        <v>479</v>
      </c>
      <c r="L4" s="1078" t="s">
        <v>469</v>
      </c>
      <c r="M4" s="1078" t="s">
        <v>471</v>
      </c>
      <c r="N4" s="1088"/>
      <c r="O4" s="1089" t="s">
        <v>614</v>
      </c>
      <c r="P4" s="1088"/>
    </row>
    <row r="5" spans="1:16" s="384" customFormat="1" ht="77.25" customHeight="1">
      <c r="B5" s="1080"/>
      <c r="C5" s="1080"/>
      <c r="D5" s="1080"/>
      <c r="E5" s="1085"/>
      <c r="F5" s="1087"/>
      <c r="G5" s="1085"/>
      <c r="H5" s="1085"/>
      <c r="I5" s="650"/>
      <c r="J5" s="1083"/>
      <c r="K5" s="1080"/>
      <c r="L5" s="1080"/>
      <c r="M5" s="1080"/>
      <c r="N5" s="1083"/>
      <c r="O5" s="1090"/>
      <c r="P5" s="1083"/>
    </row>
    <row r="6" spans="1:16" s="2" customFormat="1" ht="18.75" customHeight="1">
      <c r="A6" s="414" t="s">
        <v>517</v>
      </c>
      <c r="B6" s="114">
        <f>+'[21]Ric. Utili Itrim. 2016-15'!B9</f>
        <v>94</v>
      </c>
      <c r="C6" s="114">
        <f>+'[21]Ric. Utili Itrim. 2016-15'!C9</f>
        <v>83</v>
      </c>
      <c r="D6" s="114">
        <f>+'[21]Ric. Utili Itrim. 2016-15'!D9</f>
        <v>18</v>
      </c>
      <c r="E6" s="114">
        <f>+'[21]Ric. Utili Itrim. 2016-15'!H9+'[21]Ric. Utili Itrim. 2016-15'!G9</f>
        <v>-98</v>
      </c>
      <c r="F6" s="114">
        <f>+'[21]Ric. Utili Itrim. 2016-15'!F9</f>
        <v>0</v>
      </c>
      <c r="G6" s="114">
        <f>+'[21]Ric. Utili Itrim. 2016-15'!E9</f>
        <v>38</v>
      </c>
      <c r="H6" s="114">
        <f>+'[21]Ric. Utili Itrim. 2016-15'!I9</f>
        <v>-22</v>
      </c>
      <c r="I6" s="114"/>
      <c r="J6" s="820">
        <f>SUM(A6:I6)</f>
        <v>113</v>
      </c>
      <c r="K6" s="114">
        <f>+'[21]Ric. Utili Itrim. 2016-15'!L9+'[21]Ric. Utili Itrim. 2016-15'!P9</f>
        <v>-38</v>
      </c>
      <c r="L6" s="114">
        <f>+'[21]Ric. Utili Itrim. 2016-15'!M9+'[21]Ric. Utili Itrim. 2016-15'!Q9</f>
        <v>-396</v>
      </c>
      <c r="M6" s="114">
        <f>+L6+K6</f>
        <v>-434</v>
      </c>
      <c r="N6" s="820">
        <f>+M6+J6</f>
        <v>-321</v>
      </c>
      <c r="O6" s="114"/>
      <c r="P6" s="820">
        <f>+J6-F6-G6</f>
        <v>75</v>
      </c>
    </row>
    <row r="7" spans="1:16" ht="18" customHeight="1">
      <c r="A7" s="415" t="s">
        <v>63</v>
      </c>
      <c r="B7" s="150">
        <f>+'[21]Ric. Utili Itrim. 2016-15'!G13</f>
        <v>0</v>
      </c>
      <c r="C7" s="150">
        <f>+'[21]Ric. Utili Itrim. 2016-15'!C10</f>
        <v>128</v>
      </c>
      <c r="D7" s="150">
        <f>+'[21]Ric. Utili Itrim. 2016-15'!D10</f>
        <v>-19</v>
      </c>
      <c r="E7" s="150">
        <f>+'[21]Ric. Utili Itrim. 2016-15'!H10+'[21]Ric. Utili Itrim. 2016-15'!G10</f>
        <v>0</v>
      </c>
      <c r="F7" s="150">
        <f>+'[21]Ric. Utili Itrim. 2016-15'!F10</f>
        <v>0</v>
      </c>
      <c r="G7" s="150">
        <f>+'[21]Ric. Utili Itrim. 2016-15'!E10</f>
        <v>82</v>
      </c>
      <c r="H7" s="150">
        <f>+'[21]Ric. Utili Itrim. 2016-15'!I10</f>
        <v>138</v>
      </c>
      <c r="I7" s="150"/>
      <c r="J7" s="838">
        <f>SUM(A7:I7)</f>
        <v>329</v>
      </c>
      <c r="K7" s="821">
        <f>+'[21]Ric. Utili Itrim. 2016-15'!L10+'[21]Ric. Utili Itrim. 2016-15'!P10</f>
        <v>-82</v>
      </c>
      <c r="L7" s="821">
        <f>+'[21]Ric. Utili Itrim. 2016-15'!M10+'[21]Ric. Utili Itrim. 2016-15'!Q10</f>
        <v>0</v>
      </c>
      <c r="M7" s="822">
        <f t="shared" ref="M7:M27" si="0">+L7+K7</f>
        <v>-82</v>
      </c>
      <c r="N7" s="823">
        <f t="shared" ref="N7:N27" si="1">+M7+J7</f>
        <v>247</v>
      </c>
      <c r="O7" s="821"/>
      <c r="P7" s="823">
        <f>+J7-G7</f>
        <v>247</v>
      </c>
    </row>
    <row r="8" spans="1:16" s="2" customFormat="1" ht="16.5" customHeight="1">
      <c r="A8" s="384" t="s">
        <v>268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/>
      <c r="J8" s="824"/>
      <c r="K8" s="71">
        <v>0</v>
      </c>
      <c r="L8" s="71">
        <v>0</v>
      </c>
      <c r="M8" s="71">
        <f t="shared" si="0"/>
        <v>0</v>
      </c>
      <c r="N8" s="824">
        <f t="shared" si="1"/>
        <v>0</v>
      </c>
      <c r="O8" s="71"/>
      <c r="P8" s="824">
        <f>+'Ricond. I trim. 2015'!Q8+'Ricond. I trim. 2015'!L8</f>
        <v>0</v>
      </c>
    </row>
    <row r="9" spans="1:16" hidden="1" outlineLevel="1">
      <c r="A9" s="416" t="s">
        <v>38</v>
      </c>
      <c r="B9" s="71"/>
      <c r="C9" s="71"/>
      <c r="D9" s="71"/>
      <c r="E9" s="71"/>
      <c r="F9" s="71"/>
      <c r="G9" s="71"/>
      <c r="H9" s="71"/>
      <c r="I9" s="115"/>
      <c r="J9" s="839">
        <f t="shared" ref="J9:J20" si="2">SUM(B9:H9)</f>
        <v>0</v>
      </c>
      <c r="K9" s="825"/>
      <c r="L9" s="825"/>
      <c r="M9" s="825">
        <f t="shared" si="0"/>
        <v>0</v>
      </c>
      <c r="N9" s="826">
        <f t="shared" si="1"/>
        <v>0</v>
      </c>
      <c r="O9" s="825"/>
      <c r="P9" s="826">
        <f>+'Ricond. I trim. 2015'!Q9+'Ricond. I trim. 2015'!L9</f>
        <v>0</v>
      </c>
    </row>
    <row r="10" spans="1:16" s="2" customFormat="1" hidden="1" outlineLevel="1">
      <c r="A10" s="417" t="s">
        <v>39</v>
      </c>
      <c r="B10" s="71"/>
      <c r="C10" s="71"/>
      <c r="D10" s="71"/>
      <c r="E10" s="71"/>
      <c r="F10" s="71"/>
      <c r="G10" s="71"/>
      <c r="H10" s="71"/>
      <c r="I10" s="71"/>
      <c r="J10" s="824">
        <f t="shared" si="2"/>
        <v>0</v>
      </c>
      <c r="K10" s="71"/>
      <c r="L10" s="71"/>
      <c r="M10" s="71">
        <f t="shared" si="0"/>
        <v>0</v>
      </c>
      <c r="N10" s="824">
        <f t="shared" si="1"/>
        <v>0</v>
      </c>
      <c r="O10" s="71"/>
      <c r="P10" s="824">
        <f>+'Ricond. I trim. 2015'!Q10+'Ricond. I trim. 2015'!L10</f>
        <v>0</v>
      </c>
    </row>
    <row r="11" spans="1:16" s="2" customFormat="1" hidden="1" outlineLevel="1">
      <c r="A11" s="417" t="s">
        <v>269</v>
      </c>
      <c r="B11" s="71"/>
      <c r="C11" s="71"/>
      <c r="D11" s="71"/>
      <c r="E11" s="71"/>
      <c r="F11" s="71"/>
      <c r="G11" s="71"/>
      <c r="H11" s="71"/>
      <c r="I11" s="71"/>
      <c r="J11" s="824">
        <f t="shared" si="2"/>
        <v>0</v>
      </c>
      <c r="K11" s="71"/>
      <c r="L11" s="71"/>
      <c r="M11" s="71">
        <f t="shared" si="0"/>
        <v>0</v>
      </c>
      <c r="N11" s="824">
        <f t="shared" si="1"/>
        <v>0</v>
      </c>
      <c r="O11" s="71"/>
      <c r="P11" s="824">
        <f>+'Ricond. I trim. 2015'!Q11+'Ricond. I trim. 2015'!L11</f>
        <v>0</v>
      </c>
    </row>
    <row r="12" spans="1:16" ht="18.75" customHeight="1" collapsed="1">
      <c r="A12" s="296" t="s">
        <v>40</v>
      </c>
      <c r="B12" s="115">
        <f>+'[21]Ric. Utili Itrim. 2016-15'!B15</f>
        <v>0</v>
      </c>
      <c r="C12" s="115">
        <f>+'[21]Ric. Utili Itrim. 2016-15'!C15</f>
        <v>0</v>
      </c>
      <c r="D12" s="115">
        <f>+'[21]Ric. Utili Itrim. 2016-15'!D15</f>
        <v>26</v>
      </c>
      <c r="E12" s="115">
        <f>+'[21]Ric. Utili Itrim. 2016-15'!H15+'[21]Ric. Utili Itrim. 2016-15'!G15</f>
        <v>0</v>
      </c>
      <c r="F12" s="115">
        <f>+'[21]Ric. Utili Itrim. 2016-15'!F15</f>
        <v>0</v>
      </c>
      <c r="G12" s="115">
        <f>+'[21]Ric. Utili Itrim. 2016-15'!E15</f>
        <v>-3</v>
      </c>
      <c r="H12" s="115">
        <f>+'[21]Ric. Utili Itrim. 2016-15'!I15</f>
        <v>0</v>
      </c>
      <c r="I12" s="115"/>
      <c r="J12" s="839">
        <f t="shared" si="2"/>
        <v>23</v>
      </c>
      <c r="K12" s="825">
        <f>+'[21]Ric. Utili Itrim. 2016-15'!L15+'[21]Ric. Utili Itrim. 2016-15'!P15</f>
        <v>3</v>
      </c>
      <c r="L12" s="825">
        <f>+'[21]Ric. Utili Itrim. 2016-15'!M15+'[21]Ric. Utili Itrim. 2016-15'!Q15</f>
        <v>0</v>
      </c>
      <c r="M12" s="825">
        <f t="shared" si="0"/>
        <v>3</v>
      </c>
      <c r="N12" s="826">
        <f t="shared" si="1"/>
        <v>26</v>
      </c>
      <c r="O12" s="825"/>
      <c r="P12" s="826">
        <f>+J12-G12-F12</f>
        <v>26</v>
      </c>
    </row>
    <row r="13" spans="1:16" ht="18.75" customHeight="1">
      <c r="A13" s="296" t="s">
        <v>41</v>
      </c>
      <c r="B13" s="115">
        <f>+'[21]Ric. Utili Itrim. 2016-15'!B16</f>
        <v>0</v>
      </c>
      <c r="C13" s="115">
        <f>+'[21]Ric. Utili Itrim. 2016-15'!C16</f>
        <v>0</v>
      </c>
      <c r="D13" s="115">
        <f>+'[21]Ric. Utili Itrim. 2016-15'!D16</f>
        <v>13</v>
      </c>
      <c r="E13" s="115">
        <f>+'[21]Ric. Utili Itrim. 2016-15'!H16+'[21]Ric. Utili Itrim. 2016-15'!G16</f>
        <v>4</v>
      </c>
      <c r="F13" s="115">
        <f>+'[21]Ric. Utili Itrim. 2016-15'!F16</f>
        <v>0</v>
      </c>
      <c r="G13" s="115">
        <f>+'[21]Ric. Utili Itrim. 2016-15'!E16</f>
        <v>0</v>
      </c>
      <c r="H13" s="115">
        <f>+'[21]Ric. Utili Itrim. 2016-15'!I16</f>
        <v>0</v>
      </c>
      <c r="I13" s="115"/>
      <c r="J13" s="839">
        <f t="shared" si="2"/>
        <v>17</v>
      </c>
      <c r="K13" s="825">
        <f>+'[21]Ric. Utili Itrim. 2016-15'!L16+'[21]Ric. Utili Itrim. 2016-15'!P16</f>
        <v>0</v>
      </c>
      <c r="L13" s="825">
        <f>+'[21]Ric. Utili Itrim. 2016-15'!M16+'[21]Ric. Utili Itrim. 2016-15'!Q16</f>
        <v>0</v>
      </c>
      <c r="M13" s="825">
        <f t="shared" si="0"/>
        <v>0</v>
      </c>
      <c r="N13" s="826">
        <f t="shared" si="1"/>
        <v>17</v>
      </c>
      <c r="O13" s="825"/>
      <c r="P13" s="826">
        <f>+J13-G13-F13</f>
        <v>17</v>
      </c>
    </row>
    <row r="14" spans="1:16" ht="18.75" customHeight="1">
      <c r="A14" s="296" t="s">
        <v>608</v>
      </c>
      <c r="B14" s="115">
        <f>+'[21]Ric. Utili Itrim. 2016-15'!B17</f>
        <v>7</v>
      </c>
      <c r="C14" s="115">
        <f>+'[21]Ric. Utili Itrim. 2016-15'!C17</f>
        <v>0</v>
      </c>
      <c r="D14" s="115">
        <f>+'[21]Ric. Utili Itrim. 2016-15'!D17</f>
        <v>0</v>
      </c>
      <c r="E14" s="115">
        <f>+'[21]Ric. Utili Itrim. 2016-15'!H17+'[21]Ric. Utili Itrim. 2016-15'!G17</f>
        <v>0</v>
      </c>
      <c r="F14" s="115">
        <f>+'[21]Ric. Utili Itrim. 2016-15'!F17</f>
        <v>0</v>
      </c>
      <c r="G14" s="115">
        <f>+'[21]Ric. Utili Itrim. 2016-15'!E17</f>
        <v>0</v>
      </c>
      <c r="H14" s="115">
        <f>+'[21]Ric. Utili Itrim. 2016-15'!I17</f>
        <v>0</v>
      </c>
      <c r="I14" s="115"/>
      <c r="J14" s="839">
        <f t="shared" si="2"/>
        <v>7</v>
      </c>
      <c r="K14" s="825">
        <f>+'[21]Ric. Utili Itrim. 2016-15'!L17+'[21]Ric. Utili Itrim. 2016-15'!P17</f>
        <v>0</v>
      </c>
      <c r="L14" s="825">
        <f>+'[21]Ric. Utili Itrim. 2016-15'!M17+'[21]Ric. Utili Itrim. 2016-15'!Q17</f>
        <v>0</v>
      </c>
      <c r="M14" s="825">
        <f t="shared" si="0"/>
        <v>0</v>
      </c>
      <c r="N14" s="826">
        <f t="shared" si="1"/>
        <v>7</v>
      </c>
      <c r="O14" s="825"/>
      <c r="P14" s="826">
        <f>+J14-G14-F14</f>
        <v>7</v>
      </c>
    </row>
    <row r="15" spans="1:16" ht="18.75" customHeight="1">
      <c r="A15" s="418" t="s">
        <v>266</v>
      </c>
      <c r="B15" s="115">
        <f>+'[21]Ric. Utili Itrim. 2016-15'!B18</f>
        <v>0</v>
      </c>
      <c r="C15" s="115">
        <f>+'[21]Ric. Utili Itrim. 2016-15'!C18</f>
        <v>0</v>
      </c>
      <c r="D15" s="115">
        <f>+'[21]Ric. Utili Itrim. 2016-15'!D18</f>
        <v>0</v>
      </c>
      <c r="E15" s="115">
        <f>+'[21]Ric. Utili Itrim. 2016-15'!H18+'[21]Ric. Utili Itrim. 2016-15'!G18</f>
        <v>0</v>
      </c>
      <c r="F15" s="115">
        <f>+'[21]Ric. Utili Itrim. 2016-15'!F18</f>
        <v>0</v>
      </c>
      <c r="G15" s="115">
        <f>+'[21]Ric. Utili Itrim. 2016-15'!E18</f>
        <v>0</v>
      </c>
      <c r="H15" s="115">
        <f>+'[21]Ric. Utili Itrim. 2016-15'!I18</f>
        <v>0</v>
      </c>
      <c r="I15" s="115"/>
      <c r="J15" s="839">
        <f t="shared" si="2"/>
        <v>0</v>
      </c>
      <c r="K15" s="825">
        <f>+'[21]Ric. Utili Itrim. 2016-15'!L18+'[21]Ric. Utili Itrim. 2016-15'!P18</f>
        <v>0</v>
      </c>
      <c r="L15" s="825">
        <f>+'[21]Ric. Utili Itrim. 2016-15'!M18+'[21]Ric. Utili Itrim. 2016-15'!Q18</f>
        <v>0</v>
      </c>
      <c r="M15" s="825">
        <f t="shared" si="0"/>
        <v>0</v>
      </c>
      <c r="N15" s="826">
        <f t="shared" si="1"/>
        <v>0</v>
      </c>
      <c r="O15" s="825"/>
      <c r="P15" s="826">
        <f t="shared" ref="P15:P20" si="3">+J15-G15-F15</f>
        <v>0</v>
      </c>
    </row>
    <row r="16" spans="1:16" ht="18.75" customHeight="1">
      <c r="A16" s="296" t="s">
        <v>42</v>
      </c>
      <c r="B16" s="115">
        <f>+'[21]Ric. Utili Itrim. 2016-15'!B19</f>
        <v>0</v>
      </c>
      <c r="C16" s="115">
        <f>+'[21]Ric. Utili Itrim. 2016-15'!C19</f>
        <v>0</v>
      </c>
      <c r="D16" s="115">
        <f>+'[21]Ric. Utili Itrim. 2016-15'!D19</f>
        <v>0</v>
      </c>
      <c r="E16" s="115">
        <f>+'[21]Ric. Utili Itrim. 2016-15'!H19+'[21]Ric. Utili Itrim. 2016-15'!G19</f>
        <v>0</v>
      </c>
      <c r="F16" s="115">
        <f>+'[21]Ric. Utili Itrim. 2016-15'!F19</f>
        <v>0</v>
      </c>
      <c r="G16" s="115">
        <f>+'[21]Ric. Utili Itrim. 2016-15'!E19</f>
        <v>0</v>
      </c>
      <c r="H16" s="115">
        <f>+'[21]Ric. Utili Itrim. 2016-15'!I19</f>
        <v>0</v>
      </c>
      <c r="I16" s="115"/>
      <c r="J16" s="839">
        <f t="shared" si="2"/>
        <v>0</v>
      </c>
      <c r="K16" s="825">
        <f>+'[21]Ric. Utili Itrim. 2016-15'!L19+'[21]Ric. Utili Itrim. 2016-15'!P19</f>
        <v>0</v>
      </c>
      <c r="L16" s="825">
        <f>+'[21]Ric. Utili Itrim. 2016-15'!M19+'[21]Ric. Utili Itrim. 2016-15'!Q19</f>
        <v>0</v>
      </c>
      <c r="M16" s="825">
        <f t="shared" si="0"/>
        <v>0</v>
      </c>
      <c r="N16" s="826">
        <f t="shared" si="1"/>
        <v>0</v>
      </c>
      <c r="O16" s="825"/>
      <c r="P16" s="826">
        <f t="shared" si="3"/>
        <v>0</v>
      </c>
    </row>
    <row r="17" spans="1:17" ht="18.75" customHeight="1">
      <c r="A17" s="293" t="s">
        <v>112</v>
      </c>
      <c r="B17" s="115">
        <f>+'[21]Ric. Utili Itrim. 2016-15'!B20</f>
        <v>1</v>
      </c>
      <c r="C17" s="115">
        <f>+'[21]Ric. Utili Itrim. 2016-15'!C20</f>
        <v>0</v>
      </c>
      <c r="D17" s="115">
        <f>+'[21]Ric. Utili Itrim. 2016-15'!D20</f>
        <v>2</v>
      </c>
      <c r="E17" s="115">
        <f>+'[21]Ric. Utili Itrim. 2016-15'!H20+'[21]Ric. Utili Itrim. 2016-15'!G20</f>
        <v>2</v>
      </c>
      <c r="F17" s="115">
        <f>+'[21]Ric. Utili Itrim. 2016-15'!F20</f>
        <v>0</v>
      </c>
      <c r="G17" s="115">
        <f>+'[21]Ric. Utili Itrim. 2016-15'!E20</f>
        <v>2</v>
      </c>
      <c r="H17" s="115">
        <f>+'[21]Ric. Utili Itrim. 2016-15'!I20</f>
        <v>0</v>
      </c>
      <c r="I17" s="115"/>
      <c r="J17" s="839">
        <f t="shared" si="2"/>
        <v>7</v>
      </c>
      <c r="K17" s="825">
        <f>+'[21]Ric. Utili Itrim. 2016-15'!L20+'[21]Ric. Utili Itrim. 2016-15'!P20</f>
        <v>-2</v>
      </c>
      <c r="L17" s="825">
        <f>+'[21]Ric. Utili Itrim. 2016-15'!M20+'[21]Ric. Utili Itrim. 2016-15'!Q20</f>
        <v>0</v>
      </c>
      <c r="M17" s="825">
        <f t="shared" si="0"/>
        <v>-2</v>
      </c>
      <c r="N17" s="826">
        <f t="shared" si="1"/>
        <v>5</v>
      </c>
      <c r="O17" s="825"/>
      <c r="P17" s="826">
        <f t="shared" si="3"/>
        <v>5</v>
      </c>
    </row>
    <row r="18" spans="1:17" ht="18.75" customHeight="1">
      <c r="A18" s="597" t="s">
        <v>359</v>
      </c>
      <c r="B18" s="115">
        <f>+'[21]Ric. Utili Itrim. 2016-15'!B21</f>
        <v>4</v>
      </c>
      <c r="C18" s="115">
        <f>+'[21]Ric. Utili Itrim. 2016-15'!C21</f>
        <v>103</v>
      </c>
      <c r="D18" s="115">
        <f>+'[21]Ric. Utili Itrim. 2016-15'!D21</f>
        <v>25</v>
      </c>
      <c r="E18" s="115">
        <f>+'[21]Ric. Utili Itrim. 2016-15'!H21+'[21]Ric. Utili Itrim. 2016-15'!G21</f>
        <v>0</v>
      </c>
      <c r="F18" s="115">
        <f>+'[21]Ric. Utili Itrim. 2016-15'!F21</f>
        <v>0</v>
      </c>
      <c r="G18" s="115">
        <f>+'[21]Ric. Utili Itrim. 2016-15'!E21</f>
        <v>1</v>
      </c>
      <c r="H18" s="115">
        <f>+'[21]Ric. Utili Itrim. 2016-15'!I21</f>
        <v>0</v>
      </c>
      <c r="I18" s="115"/>
      <c r="J18" s="839">
        <f t="shared" si="2"/>
        <v>133</v>
      </c>
      <c r="K18" s="825">
        <f>+'[21]Ric. Utili Itrim. 2016-15'!L21+'[21]Ric. Utili Itrim. 2016-15'!P21</f>
        <v>-1</v>
      </c>
      <c r="L18" s="825">
        <f>+'[21]Ric. Utili Itrim. 2016-15'!M21+'[21]Ric. Utili Itrim. 2016-15'!Q21</f>
        <v>1</v>
      </c>
      <c r="M18" s="71">
        <f t="shared" si="0"/>
        <v>0</v>
      </c>
      <c r="N18" s="826">
        <f t="shared" si="1"/>
        <v>133</v>
      </c>
      <c r="O18" s="825"/>
      <c r="P18" s="826">
        <f t="shared" si="3"/>
        <v>132</v>
      </c>
    </row>
    <row r="19" spans="1:17" ht="18.75" customHeight="1">
      <c r="A19" s="597" t="s">
        <v>321</v>
      </c>
      <c r="B19" s="115">
        <f>+'[21]Ric. Utili Itrim. 2016-15'!B22</f>
        <v>0</v>
      </c>
      <c r="C19" s="115">
        <f>+'[21]Ric. Utili Itrim. 2016-15'!C22</f>
        <v>-39</v>
      </c>
      <c r="D19" s="115">
        <f>+'[21]Ric. Utili Itrim. 2016-15'!D22</f>
        <v>-1</v>
      </c>
      <c r="E19" s="115">
        <f>+'[21]Ric. Utili Itrim. 2016-15'!H22+'[21]Ric. Utili Itrim. 2016-15'!G22</f>
        <v>0</v>
      </c>
      <c r="F19" s="115">
        <f>+'[21]Ric. Utili Itrim. 2016-15'!F22</f>
        <v>0</v>
      </c>
      <c r="G19" s="115">
        <f>+'[21]Ric. Utili Itrim. 2016-15'!E22</f>
        <v>-2</v>
      </c>
      <c r="H19" s="115">
        <f>+'[21]Ric. Utili Itrim. 2016-15'!I22</f>
        <v>0</v>
      </c>
      <c r="I19" s="115"/>
      <c r="J19" s="839">
        <f t="shared" si="2"/>
        <v>-42</v>
      </c>
      <c r="K19" s="825">
        <f>+'[21]Ric. Utili Itrim. 2016-15'!L22+'[21]Ric. Utili Itrim. 2016-15'!P22</f>
        <v>2</v>
      </c>
      <c r="L19" s="825">
        <f>+'[21]Ric. Utili Itrim. 2016-15'!M22+'[21]Ric. Utili Itrim. 2016-15'!Q22</f>
        <v>-4</v>
      </c>
      <c r="M19" s="825">
        <f t="shared" si="0"/>
        <v>-2</v>
      </c>
      <c r="N19" s="826">
        <f t="shared" si="1"/>
        <v>-44</v>
      </c>
      <c r="O19" s="825"/>
      <c r="P19" s="826">
        <f t="shared" si="3"/>
        <v>-40</v>
      </c>
    </row>
    <row r="20" spans="1:17" ht="18.75" customHeight="1">
      <c r="A20" s="296" t="s">
        <v>43</v>
      </c>
      <c r="B20" s="115">
        <f>+'[21]Ric. Utili Itrim. 2016-15'!B23</f>
        <v>-11</v>
      </c>
      <c r="C20" s="115">
        <f>+'[21]Ric. Utili Itrim. 2016-15'!C23</f>
        <v>10</v>
      </c>
      <c r="D20" s="115">
        <f>+'[21]Ric. Utili Itrim. 2016-15'!D23</f>
        <v>2</v>
      </c>
      <c r="E20" s="115">
        <f>+'[21]Ric. Utili Itrim. 2016-15'!H23+'[21]Ric. Utili Itrim. 2016-15'!G23</f>
        <v>2</v>
      </c>
      <c r="F20" s="115">
        <f>+'[21]Ric. Utili Itrim. 2016-15'!F23</f>
        <v>0</v>
      </c>
      <c r="G20" s="115">
        <f>+'[21]Ric. Utili Itrim. 2016-15'!E23</f>
        <v>1</v>
      </c>
      <c r="H20" s="115">
        <f>+'[21]Ric. Utili Itrim. 2016-15'!I23</f>
        <v>0</v>
      </c>
      <c r="I20" s="115"/>
      <c r="J20" s="839">
        <f t="shared" si="2"/>
        <v>4</v>
      </c>
      <c r="K20" s="825">
        <f>+'[21]Ric. Utili Itrim. 2016-15'!L23+'[21]Ric. Utili Itrim. 2016-15'!P23</f>
        <v>-1</v>
      </c>
      <c r="L20" s="825">
        <f>+'[21]Ric. Utili Itrim. 2016-15'!M23+'[21]Ric. Utili Itrim. 2016-15'!Q23</f>
        <v>0</v>
      </c>
      <c r="M20" s="825">
        <f t="shared" si="0"/>
        <v>-1</v>
      </c>
      <c r="N20" s="826">
        <f t="shared" si="1"/>
        <v>3</v>
      </c>
      <c r="O20" s="825"/>
      <c r="P20" s="826">
        <f t="shared" si="3"/>
        <v>3</v>
      </c>
    </row>
    <row r="21" spans="1:17" s="2" customFormat="1">
      <c r="A21" s="419" t="s">
        <v>536</v>
      </c>
      <c r="B21" s="116">
        <f t="shared" ref="B21:M21" si="4">SUM(B12:B20)</f>
        <v>1</v>
      </c>
      <c r="C21" s="116">
        <f t="shared" si="4"/>
        <v>74</v>
      </c>
      <c r="D21" s="116">
        <f t="shared" si="4"/>
        <v>67</v>
      </c>
      <c r="E21" s="116">
        <f t="shared" si="4"/>
        <v>8</v>
      </c>
      <c r="F21" s="116">
        <f t="shared" si="4"/>
        <v>0</v>
      </c>
      <c r="G21" s="116">
        <f t="shared" si="4"/>
        <v>-1</v>
      </c>
      <c r="H21" s="116">
        <f t="shared" si="4"/>
        <v>0</v>
      </c>
      <c r="I21" s="116">
        <f t="shared" si="4"/>
        <v>0</v>
      </c>
      <c r="J21" s="827">
        <f t="shared" si="4"/>
        <v>149</v>
      </c>
      <c r="K21" s="116">
        <f t="shared" si="4"/>
        <v>1</v>
      </c>
      <c r="L21" s="116">
        <f t="shared" si="4"/>
        <v>-3</v>
      </c>
      <c r="M21" s="116">
        <f t="shared" si="4"/>
        <v>-2</v>
      </c>
      <c r="N21" s="827">
        <f t="shared" si="1"/>
        <v>147</v>
      </c>
      <c r="O21" s="116"/>
      <c r="P21" s="827">
        <f>SUM(P12:P20)</f>
        <v>150</v>
      </c>
    </row>
    <row r="22" spans="1:17" s="2" customFormat="1">
      <c r="A22" s="384" t="s">
        <v>522</v>
      </c>
      <c r="B22" s="71">
        <f t="shared" ref="B22:H22" si="5">+B6+B7+B21</f>
        <v>95</v>
      </c>
      <c r="C22" s="71">
        <f t="shared" si="5"/>
        <v>285</v>
      </c>
      <c r="D22" s="71">
        <f t="shared" si="5"/>
        <v>66</v>
      </c>
      <c r="E22" s="71">
        <f t="shared" si="5"/>
        <v>-90</v>
      </c>
      <c r="F22" s="71">
        <f t="shared" si="5"/>
        <v>0</v>
      </c>
      <c r="G22" s="71">
        <f t="shared" si="5"/>
        <v>119</v>
      </c>
      <c r="H22" s="71">
        <f t="shared" si="5"/>
        <v>116</v>
      </c>
      <c r="I22" s="71"/>
      <c r="J22" s="824">
        <f>+J6+J7+J21</f>
        <v>591</v>
      </c>
      <c r="K22" s="71">
        <f>+K6+K7+K21</f>
        <v>-119</v>
      </c>
      <c r="L22" s="71">
        <f>+L6+L7+L21</f>
        <v>-399</v>
      </c>
      <c r="M22" s="71">
        <f>+M6+M7+M21</f>
        <v>-518</v>
      </c>
      <c r="N22" s="824">
        <f t="shared" si="1"/>
        <v>73</v>
      </c>
      <c r="O22" s="71">
        <f>-L22</f>
        <v>399</v>
      </c>
      <c r="P22" s="824">
        <f>+O22+N22</f>
        <v>472</v>
      </c>
    </row>
    <row r="23" spans="1:17" ht="20.25" customHeight="1">
      <c r="A23" s="420" t="s">
        <v>7</v>
      </c>
      <c r="B23" s="825">
        <f>+'[21]Ric. Utili Itrim. 2016-15'!B26</f>
        <v>-58</v>
      </c>
      <c r="C23" s="825">
        <f>+'[21]Ric. Utili Itrim. 2016-15'!C26</f>
        <v>2</v>
      </c>
      <c r="D23" s="825">
        <f>+'[21]Ric. Utili Itrim. 2016-15'!D26</f>
        <v>-1</v>
      </c>
      <c r="E23" s="825">
        <f>+'[21]Ric. Utili Itrim. 2016-15'!H26+'[21]Ric. Utili Itrim. 2016-15'!G26</f>
        <v>-34</v>
      </c>
      <c r="F23" s="825">
        <f>+'[21]Ric. Utili Itrim. 2016-15'!F26</f>
        <v>0</v>
      </c>
      <c r="G23" s="825">
        <f>+'[21]Ric. Utili Itrim. 2016-15'!E26</f>
        <v>2</v>
      </c>
      <c r="H23" s="825">
        <f>+'[21]Ric. Utili Itrim. 2016-15'!I26</f>
        <v>0</v>
      </c>
      <c r="I23" s="115"/>
      <c r="J23" s="839">
        <f>SUM(B23:H23)</f>
        <v>-89</v>
      </c>
      <c r="K23" s="825">
        <f>+'[21]Ric. Utili Itrim. 2016-15'!L26+'[21]Ric. Utili Itrim. 2016-15'!P26</f>
        <v>-2</v>
      </c>
      <c r="L23" s="825">
        <f>+'[21]Ric. Utili Itrim. 2016-15'!M26+'[21]Ric. Utili Itrim. 2016-15'!Q26</f>
        <v>-1</v>
      </c>
      <c r="M23" s="825">
        <f t="shared" si="0"/>
        <v>-3</v>
      </c>
      <c r="N23" s="826">
        <f t="shared" si="1"/>
        <v>-92</v>
      </c>
      <c r="O23" s="946">
        <f>-L23</f>
        <v>1</v>
      </c>
      <c r="P23" s="826">
        <f>+N23+O23</f>
        <v>-91</v>
      </c>
    </row>
    <row r="24" spans="1:17" ht="17.25" customHeight="1">
      <c r="A24" s="420" t="s">
        <v>8</v>
      </c>
      <c r="B24" s="115">
        <f>+'[21]Ric. Utili Itrim. 2016-15'!B27</f>
        <v>25</v>
      </c>
      <c r="C24" s="115">
        <f>+'[21]Ric. Utili Itrim. 2016-15'!C27</f>
        <v>5</v>
      </c>
      <c r="D24" s="115">
        <f>+'[21]Ric. Utili Itrim. 2016-15'!D27</f>
        <v>20</v>
      </c>
      <c r="E24" s="115">
        <f>+'[21]Ric. Utili Itrim. 2016-15'!H27+'[21]Ric. Utili Itrim. 2016-15'!G27</f>
        <v>-7</v>
      </c>
      <c r="F24" s="115">
        <f>+'[21]Ric. Utili Itrim. 2016-15'!F27</f>
        <v>0</v>
      </c>
      <c r="G24" s="115">
        <f>+'[21]Ric. Utili Itrim. 2016-15'!E27</f>
        <v>0</v>
      </c>
      <c r="H24" s="115">
        <f>+'[21]Ric. Utili Itrim. 2016-15'!I27</f>
        <v>0</v>
      </c>
      <c r="I24" s="115"/>
      <c r="J24" s="839">
        <f>SUM(B24:H24)</f>
        <v>43</v>
      </c>
      <c r="K24" s="825">
        <f>+'[21]Ric. Utili Itrim. 2016-15'!L27+'[21]Ric. Utili Itrim. 2016-15'!P27</f>
        <v>0</v>
      </c>
      <c r="L24" s="825">
        <f>+'[21]Ric. Utili Itrim. 2016-15'!M27+'[21]Ric. Utili Itrim. 2016-15'!Q27</f>
        <v>0</v>
      </c>
      <c r="M24" s="825">
        <f t="shared" si="0"/>
        <v>0</v>
      </c>
      <c r="N24" s="826">
        <f t="shared" si="1"/>
        <v>43</v>
      </c>
      <c r="O24" s="946">
        <f>-L24</f>
        <v>0</v>
      </c>
      <c r="P24" s="826">
        <f>+N24+O24</f>
        <v>43</v>
      </c>
    </row>
    <row r="25" spans="1:17" ht="16.5" customHeight="1">
      <c r="A25" s="420" t="s">
        <v>9</v>
      </c>
      <c r="B25" s="115">
        <f>+'[21]Ric. Utili Itrim. 2016-15'!B28</f>
        <v>-307</v>
      </c>
      <c r="C25" s="115">
        <f>+'[21]Ric. Utili Itrim. 2016-15'!C28</f>
        <v>-128</v>
      </c>
      <c r="D25" s="115">
        <f>+'[21]Ric. Utili Itrim. 2016-15'!D28</f>
        <v>-41</v>
      </c>
      <c r="E25" s="115">
        <f>+'[21]Ric. Utili Itrim. 2016-15'!H28+'[21]Ric. Utili Itrim. 2016-15'!G28</f>
        <v>16</v>
      </c>
      <c r="F25" s="115">
        <f>+'[21]Ric. Utili Itrim. 2016-15'!F28</f>
        <v>0</v>
      </c>
      <c r="G25" s="115">
        <f>+'[21]Ric. Utili Itrim. 2016-15'!E28</f>
        <v>-17</v>
      </c>
      <c r="H25" s="115">
        <f>+'[21]Ric. Utili Itrim. 2016-15'!I28</f>
        <v>-38</v>
      </c>
      <c r="I25" s="115"/>
      <c r="J25" s="839">
        <f>SUM(B25:H25)</f>
        <v>-515</v>
      </c>
      <c r="K25" s="825">
        <f>+'[21]Ric. Utili Itrim. 2016-15'!L28+'[21]Ric. Utili Itrim. 2016-15'!P28</f>
        <v>17</v>
      </c>
      <c r="L25" s="825">
        <f>+'[21]Ric. Utili Itrim. 2016-15'!M28+'[21]Ric. Utili Itrim. 2016-15'!Q28</f>
        <v>-2</v>
      </c>
      <c r="M25" s="825">
        <f t="shared" si="0"/>
        <v>15</v>
      </c>
      <c r="N25" s="826">
        <f t="shared" si="1"/>
        <v>-500</v>
      </c>
      <c r="O25" s="946">
        <f>-L25</f>
        <v>2</v>
      </c>
      <c r="P25" s="826">
        <f>+N25+O25</f>
        <v>-498</v>
      </c>
    </row>
    <row r="26" spans="1:17" ht="15.75" customHeight="1">
      <c r="A26" s="623" t="s">
        <v>109</v>
      </c>
      <c r="B26" s="524" t="s">
        <v>377</v>
      </c>
      <c r="C26" s="524">
        <f>-ROUND(C25/SUM(C22:C24)*100,1)</f>
        <v>43.8</v>
      </c>
      <c r="D26" s="524">
        <f>-ROUND(D25/SUM(D22:D24)*100,1)</f>
        <v>48.2</v>
      </c>
      <c r="E26" s="524"/>
      <c r="F26" s="524" t="s">
        <v>377</v>
      </c>
      <c r="G26" s="524"/>
      <c r="H26" s="524"/>
      <c r="I26" s="524"/>
      <c r="J26" s="828">
        <f>-ROUND(J25/SUM(J22:J24)*100,1)</f>
        <v>94.5</v>
      </c>
      <c r="K26" s="524"/>
      <c r="L26" s="524"/>
      <c r="M26" s="524"/>
      <c r="N26" s="828" t="s">
        <v>377</v>
      </c>
      <c r="O26" s="524"/>
      <c r="P26" s="828" t="s">
        <v>377</v>
      </c>
    </row>
    <row r="27" spans="1:17" ht="17.25" customHeight="1">
      <c r="A27" s="421" t="s">
        <v>523</v>
      </c>
      <c r="B27" s="117">
        <f t="shared" ref="B27:H27" si="6">SUM(B22:B25)</f>
        <v>-245</v>
      </c>
      <c r="C27" s="117">
        <f t="shared" si="6"/>
        <v>164</v>
      </c>
      <c r="D27" s="117">
        <f t="shared" si="6"/>
        <v>44</v>
      </c>
      <c r="E27" s="117">
        <f t="shared" si="6"/>
        <v>-115</v>
      </c>
      <c r="F27" s="117">
        <f t="shared" si="6"/>
        <v>0</v>
      </c>
      <c r="G27" s="117">
        <f t="shared" si="6"/>
        <v>104</v>
      </c>
      <c r="H27" s="117">
        <f t="shared" si="6"/>
        <v>78</v>
      </c>
      <c r="I27" s="117"/>
      <c r="J27" s="829">
        <f>SUM(J22:J25)</f>
        <v>30</v>
      </c>
      <c r="K27" s="117">
        <f>SUM(K22:K25)</f>
        <v>-104</v>
      </c>
      <c r="L27" s="117">
        <f>SUM(L22:L25)</f>
        <v>-402</v>
      </c>
      <c r="M27" s="117">
        <f t="shared" si="0"/>
        <v>-506</v>
      </c>
      <c r="N27" s="829">
        <f t="shared" si="1"/>
        <v>-476</v>
      </c>
      <c r="O27" s="117">
        <f>-L27</f>
        <v>402</v>
      </c>
      <c r="P27" s="829">
        <f>+O27+N27</f>
        <v>-74</v>
      </c>
    </row>
    <row r="28" spans="1:17" s="72" customFormat="1" ht="18.75" customHeight="1">
      <c r="A28" s="518" t="s">
        <v>38</v>
      </c>
      <c r="B28" s="519"/>
      <c r="C28" s="519"/>
      <c r="D28" s="519"/>
      <c r="E28" s="115"/>
      <c r="F28" s="115"/>
      <c r="G28" s="115"/>
      <c r="H28" s="115"/>
      <c r="I28" s="115"/>
      <c r="J28" s="840"/>
      <c r="K28" s="825"/>
      <c r="L28" s="825"/>
      <c r="M28" s="892"/>
      <c r="N28" s="826"/>
      <c r="P28" s="826"/>
      <c r="Q28" s="72" t="s">
        <v>454</v>
      </c>
    </row>
    <row r="29" spans="1:17" s="72" customFormat="1" ht="16.5" customHeight="1">
      <c r="A29" s="523" t="s">
        <v>524</v>
      </c>
      <c r="B29" s="522"/>
      <c r="C29" s="522"/>
      <c r="D29" s="522"/>
      <c r="E29" s="115"/>
      <c r="F29" s="115"/>
      <c r="G29" s="115"/>
      <c r="H29" s="115"/>
      <c r="I29" s="115"/>
      <c r="J29" s="839">
        <f>+'[21]Ric. Utili Itrim. 2016-15'!$J$32</f>
        <v>3</v>
      </c>
      <c r="K29" s="825"/>
      <c r="L29" s="825"/>
      <c r="M29" s="825">
        <f>+'[21]Ric. Utili Itrim. 2016-15'!$L$32+'[21]Ric. Utili Itrim. 2016-15'!$Q$32</f>
        <v>0</v>
      </c>
      <c r="N29" s="826">
        <f>+'[21]Ric. Utili Itrim. 2016-15'!T32</f>
        <v>3</v>
      </c>
      <c r="O29" s="825">
        <f>+P29-N29</f>
        <v>0</v>
      </c>
      <c r="P29" s="826">
        <f>+P27-P30</f>
        <v>3</v>
      </c>
      <c r="Q29" s="962"/>
    </row>
    <row r="30" spans="1:17" ht="16.5" customHeight="1">
      <c r="A30" s="959" t="s">
        <v>525</v>
      </c>
      <c r="B30" s="520"/>
      <c r="C30" s="520"/>
      <c r="D30" s="520"/>
      <c r="E30" s="71"/>
      <c r="F30" s="71"/>
      <c r="G30" s="71"/>
      <c r="H30" s="71"/>
      <c r="I30" s="71"/>
      <c r="J30" s="830">
        <f>+'[21]Ric. Utili Itrim. 2016-15'!$J$33</f>
        <v>27</v>
      </c>
      <c r="K30" s="825"/>
      <c r="L30" s="825"/>
      <c r="M30" s="118">
        <f>+'[21]Ric. Utili Itrim. 2016-15'!$L$33+'[21]Ric. Utili Itrim. 2016-15'!$Q$33</f>
        <v>-506</v>
      </c>
      <c r="N30" s="830">
        <f>+'[21]Ric. Utili Itrim. 2016-15'!T33</f>
        <v>-479</v>
      </c>
      <c r="O30" s="118">
        <f>+P30-N30</f>
        <v>402</v>
      </c>
      <c r="P30" s="830">
        <f>+'[21]Sintesi dei risultati'!$D$34</f>
        <v>-77</v>
      </c>
    </row>
    <row r="31" spans="1:17" s="2" customFormat="1" ht="28.5" customHeight="1">
      <c r="A31" s="422" t="s">
        <v>511</v>
      </c>
      <c r="B31" s="71"/>
      <c r="C31" s="71"/>
      <c r="D31" s="71"/>
      <c r="E31" s="71"/>
      <c r="F31" s="71"/>
      <c r="G31" s="71"/>
      <c r="H31" s="71"/>
      <c r="I31" s="71"/>
      <c r="J31" s="831">
        <f>+'[21]Ric. Utili Itrim. 2016-15'!$J$34</f>
        <v>-792</v>
      </c>
      <c r="K31" s="825"/>
      <c r="L31" s="825"/>
      <c r="M31" s="118">
        <f>+'[21]Ric. Utili Itrim. 2016-15'!$L$34+'[21]Ric. Utili Itrim. 2016-15'!$Q$34</f>
        <v>-11</v>
      </c>
      <c r="N31" s="831">
        <f>+'[21]Ric. Utili Itrim. 2016-15'!T34</f>
        <v>-803</v>
      </c>
      <c r="P31" s="831">
        <f>+N31</f>
        <v>-803</v>
      </c>
    </row>
    <row r="32" spans="1:17" s="2" customFormat="1" ht="19.5" customHeight="1">
      <c r="A32" s="420" t="s">
        <v>295</v>
      </c>
      <c r="B32" s="115"/>
      <c r="C32" s="115"/>
      <c r="D32" s="115"/>
      <c r="E32" s="115"/>
      <c r="F32" s="115"/>
      <c r="G32" s="115"/>
      <c r="H32" s="115"/>
      <c r="I32" s="115"/>
      <c r="J32" s="839">
        <f>+'[21]Ric. Utili Itrim. 2016-15'!$J$35</f>
        <v>224</v>
      </c>
      <c r="K32" s="825"/>
      <c r="L32" s="825"/>
      <c r="M32" s="825">
        <f>+'[21]Ric. Utili Itrim. 2016-15'!$L$35+'[21]Ric. Utili Itrim. 2016-15'!$Q$35</f>
        <v>-56</v>
      </c>
      <c r="N32" s="839">
        <f>+'[21]Ric. Utili Itrim. 2016-15'!$T$35</f>
        <v>168</v>
      </c>
      <c r="P32" s="839">
        <f>+N32</f>
        <v>168</v>
      </c>
    </row>
    <row r="33" spans="1:16" ht="19.5" customHeight="1">
      <c r="A33" s="420" t="s">
        <v>270</v>
      </c>
      <c r="B33" s="115"/>
      <c r="C33" s="115"/>
      <c r="D33" s="115"/>
      <c r="E33" s="115"/>
      <c r="F33" s="115"/>
      <c r="G33" s="115"/>
      <c r="H33" s="115"/>
      <c r="I33" s="115"/>
      <c r="J33" s="839">
        <f>+J34+J35</f>
        <v>595</v>
      </c>
      <c r="K33" s="825"/>
      <c r="L33" s="825"/>
      <c r="M33" s="825">
        <f>+'[21]Ric. Utili Itrim. 2016-15'!$L$36+'[21]Ric. Utili Itrim. 2016-15'!$Q$36</f>
        <v>-439</v>
      </c>
      <c r="N33" s="839">
        <f>+'[21]Ric. Utili Itrim. 2016-15'!$T$36</f>
        <v>156</v>
      </c>
      <c r="P33" s="839">
        <f>+N33</f>
        <v>156</v>
      </c>
    </row>
    <row r="34" spans="1:16" s="621" customFormat="1" ht="14.25" hidden="1" customHeight="1" outlineLevel="1">
      <c r="A34" s="619" t="s">
        <v>64</v>
      </c>
      <c r="B34" s="620"/>
      <c r="C34" s="620"/>
      <c r="D34" s="620"/>
      <c r="E34" s="620"/>
      <c r="F34" s="620"/>
      <c r="G34" s="620"/>
      <c r="H34" s="620"/>
      <c r="I34" s="620"/>
      <c r="J34" s="832">
        <f>+'[21]Ric. Utili Itrim. 2016-15'!J37</f>
        <v>0</v>
      </c>
      <c r="K34" s="620"/>
      <c r="L34" s="620"/>
      <c r="M34" s="825">
        <f>+'[21]Ric. Utili Itrim. 2016-15'!$L$37+'[21]Ric. Utili Itrim. 2016-15'!$Q$37</f>
        <v>0</v>
      </c>
      <c r="N34" s="839">
        <f>+'[21]Ric. Utili Itrim. 2016-15'!$T$37</f>
        <v>0</v>
      </c>
      <c r="P34" s="832"/>
    </row>
    <row r="35" spans="1:16" s="621" customFormat="1" ht="17.25" hidden="1" customHeight="1" outlineLevel="1">
      <c r="A35" s="622" t="s">
        <v>65</v>
      </c>
      <c r="B35" s="620"/>
      <c r="C35" s="620"/>
      <c r="D35" s="620"/>
      <c r="E35" s="620"/>
      <c r="F35" s="620"/>
      <c r="G35" s="620"/>
      <c r="H35" s="620"/>
      <c r="I35" s="620"/>
      <c r="J35" s="832">
        <f>+'[21]Ric. Utili Itrim. 2016-15'!J38</f>
        <v>595</v>
      </c>
      <c r="K35" s="620"/>
      <c r="L35" s="620"/>
      <c r="M35" s="825">
        <f>+'[21]Ric. Utili Itrim. 2016-15'!$L$38+'[21]Ric. Utili Itrim. 2016-15'!$Q$38</f>
        <v>-439</v>
      </c>
      <c r="N35" s="839">
        <f>+'[21]Ric. Utili Itrim. 2016-15'!$T$38</f>
        <v>156</v>
      </c>
      <c r="P35" s="832"/>
    </row>
    <row r="36" spans="1:16" s="621" customFormat="1" ht="17.25" customHeight="1" collapsed="1">
      <c r="A36" s="420" t="s">
        <v>614</v>
      </c>
      <c r="B36" s="620"/>
      <c r="C36" s="620"/>
      <c r="D36" s="620"/>
      <c r="E36" s="620"/>
      <c r="F36" s="620"/>
      <c r="G36" s="620"/>
      <c r="H36" s="620"/>
      <c r="I36" s="620"/>
      <c r="J36" s="833"/>
      <c r="K36" s="620"/>
      <c r="L36" s="620"/>
      <c r="M36" s="905"/>
      <c r="N36" s="833"/>
      <c r="P36" s="909">
        <f>+O30</f>
        <v>402</v>
      </c>
    </row>
    <row r="37" spans="1:16" ht="22.5" customHeight="1">
      <c r="A37" s="521" t="s">
        <v>526</v>
      </c>
      <c r="B37" s="521"/>
      <c r="C37" s="118"/>
      <c r="D37" s="118"/>
      <c r="E37" s="118"/>
      <c r="F37" s="118"/>
      <c r="G37" s="118"/>
      <c r="H37" s="118"/>
      <c r="I37" s="118"/>
      <c r="J37" s="830">
        <f>SUM(J31:J33)</f>
        <v>27</v>
      </c>
      <c r="K37" s="118"/>
      <c r="L37" s="118"/>
      <c r="M37" s="118">
        <f>SUM(M31:M33)</f>
        <v>-506</v>
      </c>
      <c r="N37" s="830">
        <f>+'[21]Ric. Utili Itrim. 2016-15'!$T$39</f>
        <v>-479</v>
      </c>
      <c r="O37" s="950"/>
      <c r="P37" s="830">
        <f>SUM(P31:P36)</f>
        <v>-77</v>
      </c>
    </row>
    <row r="38" spans="1:16" ht="3.75" customHeight="1">
      <c r="A38" s="596"/>
    </row>
    <row r="39" spans="1:16" s="2" customFormat="1" ht="12.75" customHeight="1">
      <c r="A39" s="425" t="s">
        <v>634</v>
      </c>
      <c r="B39" s="73"/>
      <c r="C39" s="73"/>
      <c r="D39" s="73"/>
      <c r="E39" s="73"/>
      <c r="F39" s="73"/>
      <c r="G39" s="73"/>
      <c r="H39" s="73"/>
      <c r="I39" s="73"/>
      <c r="J39" s="73"/>
    </row>
  </sheetData>
  <mergeCells count="15">
    <mergeCell ref="P3:P5"/>
    <mergeCell ref="O4:O5"/>
    <mergeCell ref="K3:M3"/>
    <mergeCell ref="N3:N5"/>
    <mergeCell ref="K4:K5"/>
    <mergeCell ref="L4:L5"/>
    <mergeCell ref="M4:M5"/>
    <mergeCell ref="B3:B5"/>
    <mergeCell ref="C3:C5"/>
    <mergeCell ref="D3:D5"/>
    <mergeCell ref="J3:J5"/>
    <mergeCell ref="E3:E5"/>
    <mergeCell ref="G3:G5"/>
    <mergeCell ref="H3:H5"/>
    <mergeCell ref="F3:F5"/>
  </mergeCells>
  <phoneticPr fontId="19" type="noConversion"/>
  <pageMargins left="0.23" right="0.27" top="0.28999999999999998" bottom="0.31" header="0.17" footer="0.21"/>
  <pageSetup paperSize="9" scale="7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showZeros="0" topLeftCell="A21" zoomScaleNormal="100" zoomScaleSheetLayoutView="40" workbookViewId="0">
      <selection activeCell="A42" sqref="A42"/>
    </sheetView>
  </sheetViews>
  <sheetFormatPr defaultRowHeight="12.75" outlineLevelRow="1"/>
  <cols>
    <col min="1" max="1" width="60.83203125" style="423" customWidth="1"/>
    <col min="2" max="3" width="8.83203125" style="73" customWidth="1"/>
    <col min="4" max="4" width="10.5" style="73" customWidth="1"/>
    <col min="5" max="6" width="8.83203125" style="73" customWidth="1"/>
    <col min="7" max="7" width="8.1640625" style="73" customWidth="1"/>
    <col min="8" max="8" width="9.5" style="73" customWidth="1"/>
    <col min="9" max="9" width="1.83203125" style="73" customWidth="1"/>
    <col min="10" max="10" width="9.5" style="73" customWidth="1"/>
    <col min="11" max="11" width="11" style="70" customWidth="1"/>
    <col min="12" max="12" width="10.5" style="70" customWidth="1"/>
    <col min="13" max="13" width="12.33203125" style="70" customWidth="1"/>
    <col min="14" max="14" width="9.83203125" style="70" customWidth="1"/>
    <col min="15" max="15" width="12.33203125" style="70" customWidth="1"/>
    <col min="16" max="16" width="10.83203125" style="70" customWidth="1"/>
    <col min="17" max="17" width="12.33203125" style="70" customWidth="1"/>
    <col min="18" max="18" width="8.83203125" customWidth="1"/>
    <col min="19" max="16384" width="9.33203125" style="70"/>
  </cols>
  <sheetData>
    <row r="1" spans="1:16" s="526" customFormat="1" ht="22.5" customHeight="1">
      <c r="A1" s="527" t="s">
        <v>267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6" s="574" customFormat="1" ht="10.5" customHeight="1">
      <c r="A2" s="412" t="s">
        <v>80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6" s="423" customFormat="1" ht="17.25" customHeight="1">
      <c r="A3" s="413" t="s">
        <v>569</v>
      </c>
      <c r="B3" s="1078" t="s">
        <v>49</v>
      </c>
      <c r="C3" s="1078" t="s">
        <v>279</v>
      </c>
      <c r="D3" s="1078" t="s">
        <v>480</v>
      </c>
      <c r="E3" s="1078" t="s">
        <v>443</v>
      </c>
      <c r="F3" s="1078" t="s">
        <v>117</v>
      </c>
      <c r="G3" s="1078" t="s">
        <v>479</v>
      </c>
      <c r="H3" s="1078" t="s">
        <v>119</v>
      </c>
      <c r="I3" s="648"/>
      <c r="J3" s="1081" t="s">
        <v>307</v>
      </c>
      <c r="K3" s="1091" t="s">
        <v>473</v>
      </c>
      <c r="L3" s="1091"/>
      <c r="M3" s="1091"/>
      <c r="N3" s="1081" t="s">
        <v>472</v>
      </c>
      <c r="O3" s="951"/>
      <c r="P3" s="1081" t="s">
        <v>547</v>
      </c>
    </row>
    <row r="4" spans="1:16" s="384" customFormat="1" ht="34.5" customHeight="1">
      <c r="B4" s="1079"/>
      <c r="C4" s="1079"/>
      <c r="D4" s="1079"/>
      <c r="E4" s="1084"/>
      <c r="F4" s="1084"/>
      <c r="G4" s="1084"/>
      <c r="H4" s="1084"/>
      <c r="I4" s="649"/>
      <c r="J4" s="1082"/>
      <c r="K4" s="1078" t="s">
        <v>483</v>
      </c>
      <c r="L4" s="1078" t="s">
        <v>469</v>
      </c>
      <c r="M4" s="1078" t="s">
        <v>471</v>
      </c>
      <c r="N4" s="1088"/>
      <c r="O4" s="1089" t="s">
        <v>614</v>
      </c>
      <c r="P4" s="1088"/>
    </row>
    <row r="5" spans="1:16" s="384" customFormat="1" ht="60.75" customHeight="1">
      <c r="B5" s="1080"/>
      <c r="C5" s="1080"/>
      <c r="D5" s="1080"/>
      <c r="E5" s="1085"/>
      <c r="F5" s="1085"/>
      <c r="G5" s="1085"/>
      <c r="H5" s="1085"/>
      <c r="I5" s="650"/>
      <c r="J5" s="1083"/>
      <c r="K5" s="1080"/>
      <c r="L5" s="1080"/>
      <c r="M5" s="1080"/>
      <c r="N5" s="1083"/>
      <c r="O5" s="1090"/>
      <c r="P5" s="1083"/>
    </row>
    <row r="6" spans="1:16" s="2" customFormat="1" ht="18.75" customHeight="1">
      <c r="A6" s="414" t="s">
        <v>517</v>
      </c>
      <c r="B6" s="114">
        <f>+'[21]Ric. Utili Itrim. 2016-15'!B81</f>
        <v>1413</v>
      </c>
      <c r="C6" s="114">
        <f>+'[21]Ric. Utili Itrim. 2016-15'!C81</f>
        <v>186</v>
      </c>
      <c r="D6" s="114">
        <f>+'[21]Ric. Utili Itrim. 2016-15'!D81</f>
        <v>285</v>
      </c>
      <c r="E6" s="114">
        <f>+'[21]Ric. Utili Itrim. 2016-15'!G81+'[21]Ric. Utili Itrim. 2016-15'!H81</f>
        <v>-93</v>
      </c>
      <c r="F6" s="114">
        <f>+'[21]Ric. Utili Itrim. 2016-15'!F81</f>
        <v>162</v>
      </c>
      <c r="G6" s="114">
        <f>+'[21]Ric. Utili Itrim. 2016-15'!E81</f>
        <v>-186</v>
      </c>
      <c r="H6" s="114">
        <f>+'[21]Ric. Utili Itrim. 2016-15'!I81</f>
        <v>-101</v>
      </c>
      <c r="I6" s="114"/>
      <c r="J6" s="820">
        <f>SUM(B6:H6)</f>
        <v>1666</v>
      </c>
      <c r="K6" s="114">
        <f>+'[21]Ric. Utili Itrim. 2016-15'!L81+'[21]Ric. Utili Itrim. 2016-15'!P81</f>
        <v>24</v>
      </c>
      <c r="L6" s="114">
        <f>+'[21]Ric. Utili Itrim. 2016-15'!M81+'[21]Ric. Utili Itrim. 2016-15'!Q81</f>
        <v>-91</v>
      </c>
      <c r="M6" s="114">
        <f>+L6+K6</f>
        <v>-67</v>
      </c>
      <c r="N6" s="820">
        <f>+J6+M6</f>
        <v>1599</v>
      </c>
      <c r="O6" s="114"/>
      <c r="P6" s="820">
        <f>+J6-F6-G6</f>
        <v>1690</v>
      </c>
    </row>
    <row r="7" spans="1:16" ht="18" customHeight="1">
      <c r="A7" s="415" t="s">
        <v>63</v>
      </c>
      <c r="B7" s="150">
        <f>+'[21]Ric. Utili Itrim. 2016-15'!B82</f>
        <v>0</v>
      </c>
      <c r="C7" s="150">
        <f>+'[21]Ric. Utili Itrim. 2016-15'!C82</f>
        <v>31</v>
      </c>
      <c r="D7" s="150">
        <f>+'[21]Ric. Utili Itrim. 2016-15'!D82</f>
        <v>-345</v>
      </c>
      <c r="E7" s="150">
        <f>+'[21]Ric. Utili Itrim. 2016-15'!G82+'[21]Ric. Utili Itrim. 2016-15'!H82</f>
        <v>0</v>
      </c>
      <c r="F7" s="150">
        <f>+'[21]Ric. Utili Itrim. 2016-15'!F82</f>
        <v>0</v>
      </c>
      <c r="G7" s="150">
        <f>+'[21]Ric. Utili Itrim. 2016-15'!E82</f>
        <v>212</v>
      </c>
      <c r="H7" s="150">
        <f>+'[21]Ric. Utili Itrim. 2016-15'!I82</f>
        <v>227</v>
      </c>
      <c r="I7" s="150"/>
      <c r="J7" s="838">
        <f>SUM(B7:H7)</f>
        <v>125</v>
      </c>
      <c r="K7" s="821">
        <f>+'[21]Ric. Utili Itrim. 2016-15'!L82+'[21]Ric. Utili Itrim. 2016-15'!P82</f>
        <v>-212</v>
      </c>
      <c r="L7" s="821">
        <f>+'[21]Ric. Utili Itrim. 2016-15'!M82+'[21]Ric. Utili Itrim. 2016-15'!Q82</f>
        <v>0</v>
      </c>
      <c r="M7" s="822">
        <f>+L7+K7</f>
        <v>-212</v>
      </c>
      <c r="N7" s="823">
        <f t="shared" ref="N7:N25" si="0">+M7+J7</f>
        <v>-87</v>
      </c>
      <c r="O7" s="821"/>
      <c r="P7" s="823">
        <f>+J7-G7</f>
        <v>-87</v>
      </c>
    </row>
    <row r="8" spans="1:16" s="2" customFormat="1" ht="16.5" customHeight="1">
      <c r="A8" s="384" t="s">
        <v>268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/>
      <c r="J8" s="824"/>
      <c r="K8" s="71"/>
      <c r="L8" s="71">
        <f>+'[21]Ric. Utili Itrim. 2016-15'!M82</f>
        <v>0</v>
      </c>
      <c r="M8" s="71"/>
      <c r="N8" s="824">
        <f t="shared" si="0"/>
        <v>0</v>
      </c>
      <c r="O8" s="71"/>
      <c r="P8" s="824"/>
    </row>
    <row r="9" spans="1:16" hidden="1" outlineLevel="1">
      <c r="A9" s="416" t="s">
        <v>38</v>
      </c>
      <c r="B9" s="71"/>
      <c r="C9" s="71"/>
      <c r="D9" s="71"/>
      <c r="E9" s="71"/>
      <c r="F9" s="71"/>
      <c r="G9" s="71"/>
      <c r="H9" s="71"/>
      <c r="I9" s="115"/>
      <c r="J9" s="839">
        <f t="shared" ref="J9:J20" si="1">SUM(B9:H9)</f>
        <v>0</v>
      </c>
      <c r="K9" s="825"/>
      <c r="L9" s="825">
        <f>+'[21]Ric. Utili Itrim. 2016-15'!M83</f>
        <v>0</v>
      </c>
      <c r="M9" s="825"/>
      <c r="N9" s="826">
        <f t="shared" si="0"/>
        <v>0</v>
      </c>
      <c r="O9" s="825"/>
      <c r="P9" s="826">
        <f>+'Ricond. I trim. 2015'!Q9+'Ricond. I trim. 2015'!L9</f>
        <v>0</v>
      </c>
    </row>
    <row r="10" spans="1:16" s="2" customFormat="1" hidden="1" outlineLevel="1">
      <c r="A10" s="417" t="s">
        <v>39</v>
      </c>
      <c r="B10" s="71"/>
      <c r="C10" s="71"/>
      <c r="D10" s="71"/>
      <c r="E10" s="71"/>
      <c r="F10" s="71"/>
      <c r="G10" s="71"/>
      <c r="H10" s="71"/>
      <c r="I10" s="71"/>
      <c r="J10" s="824">
        <f t="shared" si="1"/>
        <v>0</v>
      </c>
      <c r="K10" s="71"/>
      <c r="L10" s="71">
        <f>+'[21]Ric. Utili Itrim. 2016-15'!M84</f>
        <v>0</v>
      </c>
      <c r="M10" s="71"/>
      <c r="N10" s="824">
        <f t="shared" si="0"/>
        <v>0</v>
      </c>
      <c r="O10" s="71"/>
      <c r="P10" s="824">
        <f>+'Ricond. I trim. 2015'!Q10+'Ricond. I trim. 2015'!L10</f>
        <v>0</v>
      </c>
    </row>
    <row r="11" spans="1:16" s="2" customFormat="1" hidden="1" outlineLevel="1">
      <c r="A11" s="417" t="s">
        <v>269</v>
      </c>
      <c r="B11" s="71"/>
      <c r="C11" s="71"/>
      <c r="D11" s="71"/>
      <c r="E11" s="71"/>
      <c r="F11" s="71"/>
      <c r="G11" s="71"/>
      <c r="H11" s="71"/>
      <c r="I11" s="71"/>
      <c r="J11" s="824">
        <f t="shared" si="1"/>
        <v>0</v>
      </c>
      <c r="K11" s="71"/>
      <c r="L11" s="71">
        <f>+'[21]Ric. Utili Itrim. 2016-15'!M85</f>
        <v>0</v>
      </c>
      <c r="M11" s="71"/>
      <c r="N11" s="824">
        <f t="shared" si="0"/>
        <v>0</v>
      </c>
      <c r="O11" s="71"/>
      <c r="P11" s="824">
        <f>+'Ricond. I trim. 2015'!Q11+'Ricond. I trim. 2015'!L11</f>
        <v>0</v>
      </c>
    </row>
    <row r="12" spans="1:16" ht="18.75" customHeight="1" collapsed="1">
      <c r="A12" s="296" t="s">
        <v>40</v>
      </c>
      <c r="B12" s="115">
        <f>+'[21]Ric. Utili Itrim. 2016-15'!B87</f>
        <v>0</v>
      </c>
      <c r="C12" s="115">
        <f>+'[21]Ric. Utili Itrim. 2016-15'!C87</f>
        <v>0</v>
      </c>
      <c r="D12" s="115">
        <f>+'[21]Ric. Utili Itrim. 2016-15'!D87</f>
        <v>20</v>
      </c>
      <c r="E12" s="115">
        <f>+'[21]Ric. Utili Itrim. 2016-15'!G87+'[21]Ric. Utili Itrim. 2016-15'!H87</f>
        <v>0</v>
      </c>
      <c r="F12" s="115">
        <f>+'[21]Ric. Utili Itrim. 2016-15'!F87</f>
        <v>0</v>
      </c>
      <c r="G12" s="115">
        <f>+'[21]Ric. Utili Itrim. 2016-15'!E87</f>
        <v>0</v>
      </c>
      <c r="H12" s="115">
        <f>+'[21]Ric. Utili Itrim. 2016-15'!I87</f>
        <v>0</v>
      </c>
      <c r="I12" s="115"/>
      <c r="J12" s="839">
        <f>SUM(B12:H12)</f>
        <v>20</v>
      </c>
      <c r="K12" s="825">
        <f>+'[21]Ric. Utili Itrim. 2016-15'!L87+'[21]Ric. Utili Itrim. 2016-15'!P87</f>
        <v>0</v>
      </c>
      <c r="L12" s="825">
        <f>+'[21]Ric. Utili Itrim. 2016-15'!M87+'[21]Ric. Utili Itrim. 2016-15'!Q87</f>
        <v>0</v>
      </c>
      <c r="M12" s="825">
        <f t="shared" ref="M12:M27" si="2">+L12+K12</f>
        <v>0</v>
      </c>
      <c r="N12" s="826">
        <f t="shared" si="0"/>
        <v>20</v>
      </c>
      <c r="O12" s="825"/>
      <c r="P12" s="826">
        <f>+J12-G12-F12</f>
        <v>20</v>
      </c>
    </row>
    <row r="13" spans="1:16" ht="18.75" customHeight="1">
      <c r="A13" s="296" t="s">
        <v>41</v>
      </c>
      <c r="B13" s="115">
        <f>+'[21]Ric. Utili Itrim. 2016-15'!B88</f>
        <v>0</v>
      </c>
      <c r="C13" s="115">
        <f>+'[21]Ric. Utili Itrim. 2016-15'!C88</f>
        <v>0</v>
      </c>
      <c r="D13" s="115">
        <f>+'[21]Ric. Utili Itrim. 2016-15'!D88</f>
        <v>27</v>
      </c>
      <c r="E13" s="115">
        <f>+'[21]Ric. Utili Itrim. 2016-15'!G88+'[21]Ric. Utili Itrim. 2016-15'!H88</f>
        <v>1</v>
      </c>
      <c r="F13" s="115">
        <f>+'[21]Ric. Utili Itrim. 2016-15'!F88</f>
        <v>0</v>
      </c>
      <c r="G13" s="115">
        <f>+'[21]Ric. Utili Itrim. 2016-15'!E88</f>
        <v>0</v>
      </c>
      <c r="H13" s="115">
        <f>+'[21]Ric. Utili Itrim. 2016-15'!I88</f>
        <v>0</v>
      </c>
      <c r="I13" s="115"/>
      <c r="J13" s="839">
        <f t="shared" si="1"/>
        <v>28</v>
      </c>
      <c r="K13" s="825">
        <f>+'[21]Ric. Utili Itrim. 2016-15'!L88+'[21]Ric. Utili Itrim. 2016-15'!P88</f>
        <v>0</v>
      </c>
      <c r="L13" s="825">
        <f>+'[21]Ric. Utili Itrim. 2016-15'!M88+'[21]Ric. Utili Itrim. 2016-15'!Q88</f>
        <v>0</v>
      </c>
      <c r="M13" s="825">
        <f t="shared" si="2"/>
        <v>0</v>
      </c>
      <c r="N13" s="826">
        <f t="shared" si="0"/>
        <v>28</v>
      </c>
      <c r="O13" s="825"/>
      <c r="P13" s="826">
        <f t="shared" ref="P13:P20" si="3">+J13-G13-F13</f>
        <v>28</v>
      </c>
    </row>
    <row r="14" spans="1:16" ht="18.75" customHeight="1">
      <c r="A14" s="296" t="s">
        <v>608</v>
      </c>
      <c r="B14" s="115">
        <f>+'[21]Ric. Utili Itrim. 2016-15'!B89</f>
        <v>0</v>
      </c>
      <c r="C14" s="115">
        <f>+'[21]Ric. Utili Itrim. 2016-15'!C89</f>
        <v>0</v>
      </c>
      <c r="D14" s="115">
        <f>+'[21]Ric. Utili Itrim. 2016-15'!D89</f>
        <v>0</v>
      </c>
      <c r="E14" s="115">
        <f>+'[21]Ric. Utili Itrim. 2016-15'!G89+'[21]Ric. Utili Itrim. 2016-15'!H89</f>
        <v>0</v>
      </c>
      <c r="F14" s="115">
        <f>+'[21]Ric. Utili Itrim. 2016-15'!F89</f>
        <v>0</v>
      </c>
      <c r="G14" s="115">
        <f>+'[21]Ric. Utili Itrim. 2016-15'!E89</f>
        <v>0</v>
      </c>
      <c r="H14" s="115">
        <f>+'[21]Ric. Utili Itrim. 2016-15'!I89</f>
        <v>0</v>
      </c>
      <c r="I14" s="115"/>
      <c r="J14" s="839">
        <f t="shared" si="1"/>
        <v>0</v>
      </c>
      <c r="K14" s="825">
        <f>+'[21]Ric. Utili Itrim. 2016-15'!L89+'[21]Ric. Utili Itrim. 2016-15'!P89</f>
        <v>0</v>
      </c>
      <c r="L14" s="825">
        <f>+'[21]Ric. Utili Itrim. 2016-15'!M89+'[21]Ric. Utili Itrim. 2016-15'!Q89</f>
        <v>0</v>
      </c>
      <c r="M14" s="825">
        <f t="shared" si="2"/>
        <v>0</v>
      </c>
      <c r="N14" s="826">
        <f t="shared" si="0"/>
        <v>0</v>
      </c>
      <c r="O14" s="825"/>
      <c r="P14" s="826">
        <f t="shared" si="3"/>
        <v>0</v>
      </c>
    </row>
    <row r="15" spans="1:16" ht="18.75" customHeight="1">
      <c r="A15" s="418" t="s">
        <v>266</v>
      </c>
      <c r="B15" s="115">
        <f>+'[21]Ric. Utili Itrim. 2016-15'!B90</f>
        <v>-325</v>
      </c>
      <c r="C15" s="115">
        <f>+'[21]Ric. Utili Itrim. 2016-15'!C90</f>
        <v>0</v>
      </c>
      <c r="D15" s="115">
        <f>+'[21]Ric. Utili Itrim. 2016-15'!D90</f>
        <v>-1</v>
      </c>
      <c r="E15" s="115">
        <f>+'[21]Ric. Utili Itrim. 2016-15'!G90+'[21]Ric. Utili Itrim. 2016-15'!H90</f>
        <v>0</v>
      </c>
      <c r="F15" s="115">
        <f>+'[21]Ric. Utili Itrim. 2016-15'!F90</f>
        <v>0</v>
      </c>
      <c r="G15" s="115">
        <f>+'[21]Ric. Utili Itrim. 2016-15'!E90</f>
        <v>0</v>
      </c>
      <c r="H15" s="115">
        <f>+'[21]Ric. Utili Itrim. 2016-15'!I90</f>
        <v>0</v>
      </c>
      <c r="I15" s="115"/>
      <c r="J15" s="839">
        <f t="shared" si="1"/>
        <v>-326</v>
      </c>
      <c r="K15" s="825">
        <f>+'[21]Ric. Utili Itrim. 2016-15'!L90+'[21]Ric. Utili Itrim. 2016-15'!P90</f>
        <v>0</v>
      </c>
      <c r="L15" s="825">
        <f>+'[21]Ric. Utili Itrim. 2016-15'!M90+'[21]Ric. Utili Itrim. 2016-15'!Q90</f>
        <v>0</v>
      </c>
      <c r="M15" s="825">
        <f t="shared" si="2"/>
        <v>0</v>
      </c>
      <c r="N15" s="826">
        <f t="shared" si="0"/>
        <v>-326</v>
      </c>
      <c r="O15" s="825"/>
      <c r="P15" s="826">
        <f t="shared" si="3"/>
        <v>-326</v>
      </c>
    </row>
    <row r="16" spans="1:16" ht="18.75" customHeight="1">
      <c r="A16" s="296" t="s">
        <v>42</v>
      </c>
      <c r="B16" s="115">
        <f>+'[21]Ric. Utili Itrim. 2016-15'!B91</f>
        <v>0</v>
      </c>
      <c r="C16" s="115">
        <f>+'[21]Ric. Utili Itrim. 2016-15'!C91</f>
        <v>0</v>
      </c>
      <c r="D16" s="115">
        <f>+'[21]Ric. Utili Itrim. 2016-15'!D91</f>
        <v>0</v>
      </c>
      <c r="E16" s="115">
        <f>+'[21]Ric. Utili Itrim. 2016-15'!G91+'[21]Ric. Utili Itrim. 2016-15'!H91</f>
        <v>0</v>
      </c>
      <c r="F16" s="115">
        <f>+'[21]Ric. Utili Itrim. 2016-15'!F91</f>
        <v>0</v>
      </c>
      <c r="G16" s="115">
        <f>+'[21]Ric. Utili Itrim. 2016-15'!E91</f>
        <v>0</v>
      </c>
      <c r="H16" s="115">
        <f>+'[21]Ric. Utili Itrim. 2016-15'!I91</f>
        <v>0</v>
      </c>
      <c r="I16" s="115"/>
      <c r="J16" s="839">
        <f t="shared" si="1"/>
        <v>0</v>
      </c>
      <c r="K16" s="825">
        <f>+'[21]Ric. Utili Itrim. 2016-15'!L91+'[21]Ric. Utili Itrim. 2016-15'!P91</f>
        <v>0</v>
      </c>
      <c r="L16" s="825">
        <f>+'[21]Ric. Utili Itrim. 2016-15'!M91+'[21]Ric. Utili Itrim. 2016-15'!Q91</f>
        <v>0</v>
      </c>
      <c r="M16" s="825">
        <f t="shared" si="2"/>
        <v>0</v>
      </c>
      <c r="N16" s="826">
        <f t="shared" si="0"/>
        <v>0</v>
      </c>
      <c r="O16" s="825"/>
      <c r="P16" s="826">
        <f t="shared" si="3"/>
        <v>0</v>
      </c>
    </row>
    <row r="17" spans="1:16" ht="18.75" customHeight="1">
      <c r="A17" s="293" t="s">
        <v>112</v>
      </c>
      <c r="B17" s="115">
        <f>+'[21]Ric. Utili Itrim. 2016-15'!B92</f>
        <v>1</v>
      </c>
      <c r="C17" s="115">
        <f>+'[21]Ric. Utili Itrim. 2016-15'!C92</f>
        <v>0</v>
      </c>
      <c r="D17" s="115">
        <f>+'[21]Ric. Utili Itrim. 2016-15'!D92</f>
        <v>3</v>
      </c>
      <c r="E17" s="115">
        <f>+'[21]Ric. Utili Itrim. 2016-15'!G92+'[21]Ric. Utili Itrim. 2016-15'!H92</f>
        <v>0</v>
      </c>
      <c r="F17" s="115">
        <f>+'[21]Ric. Utili Itrim. 2016-15'!F92</f>
        <v>1</v>
      </c>
      <c r="G17" s="115">
        <f>+'[21]Ric. Utili Itrim. 2016-15'!E92</f>
        <v>1</v>
      </c>
      <c r="H17" s="115">
        <f>+'[21]Ric. Utili Itrim. 2016-15'!I92</f>
        <v>0</v>
      </c>
      <c r="I17" s="115"/>
      <c r="J17" s="839">
        <f t="shared" si="1"/>
        <v>6</v>
      </c>
      <c r="K17" s="825">
        <f>+'[21]Ric. Utili Itrim. 2016-15'!L92+'[21]Ric. Utili Itrim. 2016-15'!P92</f>
        <v>-2</v>
      </c>
      <c r="L17" s="825">
        <f>+'[21]Ric. Utili Itrim. 2016-15'!M92+'[21]Ric. Utili Itrim. 2016-15'!Q92</f>
        <v>0</v>
      </c>
      <c r="M17" s="825">
        <f t="shared" si="2"/>
        <v>-2</v>
      </c>
      <c r="N17" s="826">
        <f t="shared" si="0"/>
        <v>4</v>
      </c>
      <c r="O17" s="825"/>
      <c r="P17" s="826">
        <f t="shared" si="3"/>
        <v>4</v>
      </c>
    </row>
    <row r="18" spans="1:16" ht="18.75" customHeight="1">
      <c r="A18" s="597" t="s">
        <v>359</v>
      </c>
      <c r="B18" s="115">
        <f>+'[21]Ric. Utili Itrim. 2016-15'!B93</f>
        <v>11</v>
      </c>
      <c r="C18" s="115">
        <f>+'[21]Ric. Utili Itrim. 2016-15'!C93</f>
        <v>8</v>
      </c>
      <c r="D18" s="115">
        <f>+'[21]Ric. Utili Itrim. 2016-15'!D93</f>
        <v>93</v>
      </c>
      <c r="E18" s="115">
        <f>+'[21]Ric. Utili Itrim. 2016-15'!G93+'[21]Ric. Utili Itrim. 2016-15'!H93</f>
        <v>0</v>
      </c>
      <c r="F18" s="115">
        <f>+'[21]Ric. Utili Itrim. 2016-15'!F93</f>
        <v>-3</v>
      </c>
      <c r="G18" s="115">
        <f>+'[21]Ric. Utili Itrim. 2016-15'!E93</f>
        <v>-3</v>
      </c>
      <c r="H18" s="115">
        <f>+'[21]Ric. Utili Itrim. 2016-15'!I93</f>
        <v>0</v>
      </c>
      <c r="I18" s="115"/>
      <c r="J18" s="839">
        <f t="shared" si="1"/>
        <v>106</v>
      </c>
      <c r="K18" s="825">
        <f>+'[21]Ric. Utili Itrim. 2016-15'!L93+'[21]Ric. Utili Itrim. 2016-15'!P93</f>
        <v>6</v>
      </c>
      <c r="L18" s="825">
        <f>+'[21]Ric. Utili Itrim. 2016-15'!M93+'[21]Ric. Utili Itrim. 2016-15'!Q93</f>
        <v>-6</v>
      </c>
      <c r="M18" s="71">
        <f t="shared" si="2"/>
        <v>0</v>
      </c>
      <c r="N18" s="826">
        <f t="shared" si="0"/>
        <v>106</v>
      </c>
      <c r="O18" s="825"/>
      <c r="P18" s="826">
        <f t="shared" si="3"/>
        <v>112</v>
      </c>
    </row>
    <row r="19" spans="1:16" ht="18.75" customHeight="1">
      <c r="A19" s="597" t="s">
        <v>321</v>
      </c>
      <c r="B19" s="115">
        <f>+'[21]Ric. Utili Itrim. 2016-15'!B94</f>
        <v>-17</v>
      </c>
      <c r="C19" s="115">
        <f>+'[21]Ric. Utili Itrim. 2016-15'!C94</f>
        <v>69</v>
      </c>
      <c r="D19" s="115">
        <f>+'[21]Ric. Utili Itrim. 2016-15'!D94</f>
        <v>-3</v>
      </c>
      <c r="E19" s="115">
        <f>+'[21]Ric. Utili Itrim. 2016-15'!G94+'[21]Ric. Utili Itrim. 2016-15'!H94</f>
        <v>0</v>
      </c>
      <c r="F19" s="115">
        <f>+'[21]Ric. Utili Itrim. 2016-15'!F94</f>
        <v>0</v>
      </c>
      <c r="G19" s="115">
        <f>+'[21]Ric. Utili Itrim. 2016-15'!E94</f>
        <v>17</v>
      </c>
      <c r="H19" s="115">
        <f>+'[21]Ric. Utili Itrim. 2016-15'!I94</f>
        <v>0</v>
      </c>
      <c r="I19" s="115"/>
      <c r="J19" s="839">
        <f t="shared" si="1"/>
        <v>66</v>
      </c>
      <c r="K19" s="825">
        <f>+'[21]Ric. Utili Itrim. 2016-15'!L94+'[21]Ric. Utili Itrim. 2016-15'!P94</f>
        <v>-17</v>
      </c>
      <c r="L19" s="825">
        <f>+'[21]Ric. Utili Itrim. 2016-15'!M94+'[21]Ric. Utili Itrim. 2016-15'!Q94</f>
        <v>12</v>
      </c>
      <c r="M19" s="825">
        <f t="shared" si="2"/>
        <v>-5</v>
      </c>
      <c r="N19" s="826">
        <f t="shared" si="0"/>
        <v>61</v>
      </c>
      <c r="O19" s="825"/>
      <c r="P19" s="826">
        <f t="shared" si="3"/>
        <v>49</v>
      </c>
    </row>
    <row r="20" spans="1:16" ht="18.75" customHeight="1">
      <c r="A20" s="296" t="s">
        <v>43</v>
      </c>
      <c r="B20" s="115">
        <f>+'[21]Ric. Utili Itrim. 2016-15'!B95</f>
        <v>-3</v>
      </c>
      <c r="C20" s="115">
        <f>+'[21]Ric. Utili Itrim. 2016-15'!C95</f>
        <v>0</v>
      </c>
      <c r="D20" s="115">
        <f>+'[21]Ric. Utili Itrim. 2016-15'!D95</f>
        <v>13</v>
      </c>
      <c r="E20" s="115">
        <f>+'[21]Ric. Utili Itrim. 2016-15'!G95+'[21]Ric. Utili Itrim. 2016-15'!H95</f>
        <v>3</v>
      </c>
      <c r="F20" s="115">
        <f>+'[21]Ric. Utili Itrim. 2016-15'!F95</f>
        <v>0</v>
      </c>
      <c r="G20" s="115">
        <f>+'[21]Ric. Utili Itrim. 2016-15'!E95</f>
        <v>-12</v>
      </c>
      <c r="H20" s="115">
        <f>+'[21]Ric. Utili Itrim. 2016-15'!I95</f>
        <v>0</v>
      </c>
      <c r="I20" s="115"/>
      <c r="J20" s="839">
        <f t="shared" si="1"/>
        <v>1</v>
      </c>
      <c r="K20" s="825">
        <f>+'[21]Ric. Utili Itrim. 2016-15'!L95+'[21]Ric. Utili Itrim. 2016-15'!P95</f>
        <v>12</v>
      </c>
      <c r="L20" s="825">
        <f>+'[21]Ric. Utili Itrim. 2016-15'!M95+'[21]Ric. Utili Itrim. 2016-15'!Q95</f>
        <v>0</v>
      </c>
      <c r="M20" s="825">
        <f t="shared" si="2"/>
        <v>12</v>
      </c>
      <c r="N20" s="826">
        <f t="shared" si="0"/>
        <v>13</v>
      </c>
      <c r="O20" s="825"/>
      <c r="P20" s="826">
        <f t="shared" si="3"/>
        <v>13</v>
      </c>
    </row>
    <row r="21" spans="1:16" s="2" customFormat="1" ht="16.5" customHeight="1">
      <c r="A21" s="419" t="s">
        <v>536</v>
      </c>
      <c r="B21" s="116">
        <f t="shared" ref="B21:J21" si="4">SUM(B12:B20)</f>
        <v>-333</v>
      </c>
      <c r="C21" s="116">
        <f t="shared" si="4"/>
        <v>77</v>
      </c>
      <c r="D21" s="116">
        <f t="shared" si="4"/>
        <v>152</v>
      </c>
      <c r="E21" s="116">
        <f t="shared" si="4"/>
        <v>4</v>
      </c>
      <c r="F21" s="116">
        <f>SUM(F12:F20)</f>
        <v>-2</v>
      </c>
      <c r="G21" s="116">
        <f>SUM(G12:G20)</f>
        <v>3</v>
      </c>
      <c r="H21" s="116">
        <f>SUM(H12:H20)</f>
        <v>0</v>
      </c>
      <c r="I21" s="116">
        <f>SUM(I12:I20)</f>
        <v>0</v>
      </c>
      <c r="J21" s="827">
        <f t="shared" si="4"/>
        <v>-99</v>
      </c>
      <c r="K21" s="116">
        <f>SUM(K12:K20)</f>
        <v>-1</v>
      </c>
      <c r="L21" s="116">
        <f>SUM(L12:L20)</f>
        <v>6</v>
      </c>
      <c r="M21" s="116">
        <f t="shared" si="2"/>
        <v>5</v>
      </c>
      <c r="N21" s="827">
        <f t="shared" si="0"/>
        <v>-94</v>
      </c>
      <c r="O21" s="116"/>
      <c r="P21" s="827">
        <f>SUM(P12:P20)</f>
        <v>-100</v>
      </c>
    </row>
    <row r="22" spans="1:16" s="2" customFormat="1">
      <c r="A22" s="384" t="s">
        <v>522</v>
      </c>
      <c r="B22" s="71">
        <f>+B6+B7+B21</f>
        <v>1080</v>
      </c>
      <c r="C22" s="71">
        <f>+C6+C7+C21</f>
        <v>294</v>
      </c>
      <c r="D22" s="71">
        <f>+D6+D7+D21</f>
        <v>92</v>
      </c>
      <c r="E22" s="71">
        <f>+E6+E7+E21</f>
        <v>-89</v>
      </c>
      <c r="F22" s="71">
        <f t="shared" ref="F22:L22" si="5">+F6+F7+F21</f>
        <v>160</v>
      </c>
      <c r="G22" s="71">
        <f t="shared" si="5"/>
        <v>29</v>
      </c>
      <c r="H22" s="71">
        <f t="shared" si="5"/>
        <v>126</v>
      </c>
      <c r="I22" s="71">
        <f t="shared" si="5"/>
        <v>0</v>
      </c>
      <c r="J22" s="824">
        <f t="shared" si="5"/>
        <v>1692</v>
      </c>
      <c r="K22" s="71">
        <f t="shared" si="5"/>
        <v>-189</v>
      </c>
      <c r="L22" s="71">
        <f t="shared" si="5"/>
        <v>-85</v>
      </c>
      <c r="M22" s="71">
        <f t="shared" si="2"/>
        <v>-274</v>
      </c>
      <c r="N22" s="824">
        <f t="shared" si="0"/>
        <v>1418</v>
      </c>
      <c r="O22" s="71">
        <f>-L22</f>
        <v>85</v>
      </c>
      <c r="P22" s="824">
        <f>+O22+N22</f>
        <v>1503</v>
      </c>
    </row>
    <row r="23" spans="1:16" ht="20.25" customHeight="1">
      <c r="A23" s="420" t="s">
        <v>7</v>
      </c>
      <c r="B23" s="115">
        <f>+'[21]Ric. Utili Itrim. 2016-15'!B98</f>
        <v>-64</v>
      </c>
      <c r="C23" s="115">
        <f>+'[21]Ric. Utili Itrim. 2016-15'!C98</f>
        <v>2</v>
      </c>
      <c r="D23" s="115">
        <f>+'[21]Ric. Utili Itrim. 2016-15'!D98</f>
        <v>-1</v>
      </c>
      <c r="E23" s="115">
        <f>+'[21]Ric. Utili Itrim. 2016-15'!G98+'[21]Ric. Utili Itrim. 2016-15'!H98</f>
        <v>-116</v>
      </c>
      <c r="F23" s="115">
        <f>+'[21]Ric. Utili Itrim. 2016-15'!F98</f>
        <v>-2</v>
      </c>
      <c r="G23" s="115">
        <f>+'[21]Ric. Utili Itrim. 2016-15'!E98</f>
        <v>0</v>
      </c>
      <c r="H23" s="115">
        <f>+'[21]Ric. Utili Itrim. 2016-15'!I98</f>
        <v>0</v>
      </c>
      <c r="I23" s="115"/>
      <c r="J23" s="839">
        <f>SUM(B23:H23)</f>
        <v>-181</v>
      </c>
      <c r="K23" s="825">
        <f>+'[21]Ric. Utili Itrim. 2016-15'!L98+'[21]Ric. Utili Itrim. 2016-15'!P98</f>
        <v>2</v>
      </c>
      <c r="L23" s="825">
        <f>+'[21]Ric. Utili Itrim. 2016-15'!M98+'[21]Ric. Utili Itrim. 2016-15'!Q98</f>
        <v>-18</v>
      </c>
      <c r="M23" s="825">
        <f t="shared" si="2"/>
        <v>-16</v>
      </c>
      <c r="N23" s="826">
        <f t="shared" si="0"/>
        <v>-197</v>
      </c>
      <c r="O23" s="946">
        <f>-L23</f>
        <v>18</v>
      </c>
      <c r="P23" s="826">
        <f>+N23+O23</f>
        <v>-179</v>
      </c>
    </row>
    <row r="24" spans="1:16" ht="17.25" customHeight="1">
      <c r="A24" s="420" t="s">
        <v>8</v>
      </c>
      <c r="B24" s="115">
        <f>+'[21]Ric. Utili Itrim. 2016-15'!B99</f>
        <v>23</v>
      </c>
      <c r="C24" s="115">
        <f>+'[21]Ric. Utili Itrim. 2016-15'!C99</f>
        <v>3</v>
      </c>
      <c r="D24" s="115">
        <f>+'[21]Ric. Utili Itrim. 2016-15'!D99</f>
        <v>35</v>
      </c>
      <c r="E24" s="115">
        <f>+'[21]Ric. Utili Itrim. 2016-15'!G99+'[21]Ric. Utili Itrim. 2016-15'!H99</f>
        <v>230</v>
      </c>
      <c r="F24" s="115">
        <f>+'[21]Ric. Utili Itrim. 2016-15'!F99</f>
        <v>7</v>
      </c>
      <c r="G24" s="115">
        <f>+'[21]Ric. Utili Itrim. 2016-15'!E99</f>
        <v>0</v>
      </c>
      <c r="H24" s="115">
        <f>+'[21]Ric. Utili Itrim. 2016-15'!I99</f>
        <v>0</v>
      </c>
      <c r="I24" s="115"/>
      <c r="J24" s="839">
        <f>SUM(B24:H24)</f>
        <v>298</v>
      </c>
      <c r="K24" s="825">
        <f>+'[21]Ric. Utili Itrim. 2016-15'!L99+'[21]Ric. Utili Itrim. 2016-15'!P99</f>
        <v>-7</v>
      </c>
      <c r="L24" s="825">
        <f>+'[21]Ric. Utili Itrim. 2016-15'!M99+'[21]Ric. Utili Itrim. 2016-15'!Q99</f>
        <v>0</v>
      </c>
      <c r="M24" s="825">
        <f t="shared" si="2"/>
        <v>-7</v>
      </c>
      <c r="N24" s="826">
        <f t="shared" si="0"/>
        <v>291</v>
      </c>
      <c r="O24" s="946">
        <f>-L24</f>
        <v>0</v>
      </c>
      <c r="P24" s="826">
        <f>+N24+O24</f>
        <v>291</v>
      </c>
    </row>
    <row r="25" spans="1:16" ht="16.5" customHeight="1">
      <c r="A25" s="420" t="s">
        <v>9</v>
      </c>
      <c r="B25" s="115">
        <f>+'[21]Ric. Utili Itrim. 2016-15'!B100</f>
        <v>-795</v>
      </c>
      <c r="C25" s="115">
        <f>+'[21]Ric. Utili Itrim. 2016-15'!C100</f>
        <v>-81</v>
      </c>
      <c r="D25" s="115">
        <f>+'[21]Ric. Utili Itrim. 2016-15'!D100</f>
        <v>-55</v>
      </c>
      <c r="E25" s="115">
        <f>+'[21]Ric. Utili Itrim. 2016-15'!G100+'[21]Ric. Utili Itrim. 2016-15'!H100</f>
        <v>43</v>
      </c>
      <c r="F25" s="115">
        <f>+'[21]Ric. Utili Itrim. 2016-15'!F100</f>
        <v>-54</v>
      </c>
      <c r="G25" s="115">
        <f>+'[21]Ric. Utili Itrim. 2016-15'!E100</f>
        <v>-4</v>
      </c>
      <c r="H25" s="115">
        <f>+'[21]Ric. Utili Itrim. 2016-15'!I100</f>
        <v>-33</v>
      </c>
      <c r="I25" s="115"/>
      <c r="J25" s="839">
        <f>SUM(B25:H25)</f>
        <v>-979</v>
      </c>
      <c r="K25" s="825">
        <f>+'[21]Ric. Utili Itrim. 2016-15'!L100+'[21]Ric. Utili Itrim. 2016-15'!P100</f>
        <v>58</v>
      </c>
      <c r="L25" s="825">
        <f>+'[21]Ric. Utili Itrim. 2016-15'!M100+'[21]Ric. Utili Itrim. 2016-15'!Q100</f>
        <v>-7</v>
      </c>
      <c r="M25" s="825">
        <f t="shared" si="2"/>
        <v>51</v>
      </c>
      <c r="N25" s="826">
        <f t="shared" si="0"/>
        <v>-928</v>
      </c>
      <c r="O25" s="946">
        <f>-L25</f>
        <v>7</v>
      </c>
      <c r="P25" s="826">
        <f>+N25+O25</f>
        <v>-921</v>
      </c>
    </row>
    <row r="26" spans="1:16" ht="15.75" customHeight="1">
      <c r="A26" s="623" t="s">
        <v>109</v>
      </c>
      <c r="B26" s="524">
        <f>-ROUND(B25/SUM(B22:B24)*100,1)</f>
        <v>76.5</v>
      </c>
      <c r="C26" s="524">
        <f>-ROUND(C25/SUM(C22:C24)*100,1)</f>
        <v>27.1</v>
      </c>
      <c r="D26" s="524">
        <f>-ROUND(D25/SUM(D22:D24)*100,1)</f>
        <v>43.7</v>
      </c>
      <c r="E26" s="524"/>
      <c r="F26" s="524">
        <f>-ROUND(F25/SUM(F22:F24)*100,1)</f>
        <v>32.700000000000003</v>
      </c>
      <c r="G26" s="524"/>
      <c r="H26" s="524"/>
      <c r="I26" s="524"/>
      <c r="J26" s="828">
        <f>-ROUND(J25/SUM(J22:J24)*100,1)</f>
        <v>54.1</v>
      </c>
      <c r="K26" s="524"/>
      <c r="L26" s="524"/>
      <c r="M26" s="524"/>
      <c r="N26" s="828">
        <f>-ROUND(N25/SUM(N22:N24)*100,1)</f>
        <v>61.4</v>
      </c>
      <c r="O26" s="524"/>
      <c r="P26" s="828">
        <f>-ROUND(P25/SUM(P22:P24)*100,1)</f>
        <v>57</v>
      </c>
    </row>
    <row r="27" spans="1:16" ht="17.25" customHeight="1">
      <c r="A27" s="421" t="s">
        <v>523</v>
      </c>
      <c r="B27" s="117">
        <f t="shared" ref="B27:H27" si="6">SUM(B22:B25)</f>
        <v>244</v>
      </c>
      <c r="C27" s="117">
        <f t="shared" si="6"/>
        <v>218</v>
      </c>
      <c r="D27" s="117">
        <f t="shared" si="6"/>
        <v>71</v>
      </c>
      <c r="E27" s="117">
        <f t="shared" si="6"/>
        <v>68</v>
      </c>
      <c r="F27" s="117">
        <f t="shared" si="6"/>
        <v>111</v>
      </c>
      <c r="G27" s="117">
        <f t="shared" si="6"/>
        <v>25</v>
      </c>
      <c r="H27" s="117">
        <f t="shared" si="6"/>
        <v>93</v>
      </c>
      <c r="I27" s="117"/>
      <c r="J27" s="829">
        <f>SUM(J22:J25)</f>
        <v>830</v>
      </c>
      <c r="K27" s="117">
        <f>SUM(K22:K25)</f>
        <v>-136</v>
      </c>
      <c r="L27" s="117">
        <f>SUM(L22:L25)</f>
        <v>-110</v>
      </c>
      <c r="M27" s="117">
        <f t="shared" si="2"/>
        <v>-246</v>
      </c>
      <c r="N27" s="829">
        <f>+M27+J27</f>
        <v>584</v>
      </c>
      <c r="O27" s="117">
        <f>-L27</f>
        <v>110</v>
      </c>
      <c r="P27" s="829">
        <f>+O27+N27</f>
        <v>694</v>
      </c>
    </row>
    <row r="28" spans="1:16" s="72" customFormat="1" ht="18.75" customHeight="1">
      <c r="A28" s="518" t="s">
        <v>38</v>
      </c>
      <c r="B28" s="519"/>
      <c r="C28" s="519"/>
      <c r="D28" s="519"/>
      <c r="E28" s="115"/>
      <c r="F28" s="115"/>
      <c r="G28" s="115"/>
      <c r="H28" s="115"/>
      <c r="I28" s="115"/>
      <c r="J28" s="840"/>
      <c r="K28" s="825"/>
      <c r="L28" s="825"/>
      <c r="M28" s="892"/>
      <c r="N28" s="826"/>
      <c r="P28" s="826"/>
    </row>
    <row r="29" spans="1:16" s="72" customFormat="1" ht="16.5" customHeight="1">
      <c r="A29" s="523" t="s">
        <v>524</v>
      </c>
      <c r="B29" s="522"/>
      <c r="C29" s="522"/>
      <c r="D29" s="522"/>
      <c r="E29" s="115"/>
      <c r="F29" s="115"/>
      <c r="G29" s="115"/>
      <c r="H29" s="115"/>
      <c r="I29" s="115"/>
      <c r="J29" s="826">
        <f>+'[21]Ric. Utili Itrim. 2016-15'!J104</f>
        <v>56</v>
      </c>
      <c r="K29" s="825"/>
      <c r="L29" s="825"/>
      <c r="M29" s="892">
        <f>+'[21]Ric. Utili Itrim. 2016-15'!L104+'[21]Ric. Utili Itrim. 2016-15'!Q104</f>
        <v>74</v>
      </c>
      <c r="N29" s="826">
        <f t="shared" ref="N29:N35" si="7">+M29+J29</f>
        <v>130</v>
      </c>
      <c r="O29" s="825">
        <f>+P29-N29</f>
        <v>-137</v>
      </c>
      <c r="P29" s="826">
        <f>+P27-P30</f>
        <v>-7</v>
      </c>
    </row>
    <row r="30" spans="1:16" ht="16.5" customHeight="1">
      <c r="A30" s="959" t="s">
        <v>525</v>
      </c>
      <c r="B30" s="520"/>
      <c r="C30" s="520"/>
      <c r="D30" s="520"/>
      <c r="E30" s="71"/>
      <c r="F30" s="71"/>
      <c r="G30" s="71"/>
      <c r="H30" s="71"/>
      <c r="I30" s="71"/>
      <c r="J30" s="824">
        <f>+'[21]Ric. Utili Itrim. 2016-15'!J105</f>
        <v>774</v>
      </c>
      <c r="K30" s="825"/>
      <c r="L30" s="825"/>
      <c r="M30" s="893">
        <f>+'[21]Ric. Utili Itrim. 2016-15'!L105+'[21]Ric. Utili Itrim. 2016-15'!Q105</f>
        <v>-320</v>
      </c>
      <c r="N30" s="830">
        <f t="shared" si="7"/>
        <v>454</v>
      </c>
      <c r="O30" s="118">
        <f>+P30-N30</f>
        <v>247</v>
      </c>
      <c r="P30" s="830">
        <f>+'[21]Sintesi dei risultati'!$C$34</f>
        <v>701</v>
      </c>
    </row>
    <row r="31" spans="1:16" s="2" customFormat="1" ht="28.5" customHeight="1">
      <c r="A31" s="422" t="s">
        <v>511</v>
      </c>
      <c r="B31" s="71"/>
      <c r="C31" s="71"/>
      <c r="D31" s="71"/>
      <c r="E31" s="71"/>
      <c r="F31" s="71"/>
      <c r="G31" s="71"/>
      <c r="H31" s="71"/>
      <c r="I31" s="71"/>
      <c r="J31" s="831">
        <f>+'[21]Ric. Utili Itrim. 2016-15'!$J$106</f>
        <v>832</v>
      </c>
      <c r="K31" s="825"/>
      <c r="L31" s="825"/>
      <c r="M31" s="894">
        <f>+'[21]Ric. Utili Itrim. 2016-15'!L106+'[21]Ric. Utili Itrim. 2016-15'!Q106</f>
        <v>-215</v>
      </c>
      <c r="N31" s="831">
        <f t="shared" si="7"/>
        <v>617</v>
      </c>
      <c r="P31" s="831">
        <f>+N31</f>
        <v>617</v>
      </c>
    </row>
    <row r="32" spans="1:16" s="2" customFormat="1" ht="19.5" customHeight="1">
      <c r="A32" s="420" t="s">
        <v>295</v>
      </c>
      <c r="B32" s="115"/>
      <c r="C32" s="115"/>
      <c r="D32" s="115"/>
      <c r="E32" s="115"/>
      <c r="F32" s="115"/>
      <c r="G32" s="115"/>
      <c r="H32" s="115"/>
      <c r="I32" s="115"/>
      <c r="J32" s="839">
        <f>+'[21]Ric. Utili Itrim. 2016-15'!$J$107</f>
        <v>87</v>
      </c>
      <c r="K32" s="825"/>
      <c r="L32" s="825"/>
      <c r="M32" s="892">
        <f>+'[21]Ric. Utili Itrim. 2016-15'!L107+'[21]Ric. Utili Itrim. 2016-15'!Q107</f>
        <v>-146</v>
      </c>
      <c r="N32" s="839">
        <f t="shared" si="7"/>
        <v>-59</v>
      </c>
      <c r="P32" s="839">
        <f>+N32</f>
        <v>-59</v>
      </c>
    </row>
    <row r="33" spans="1:16" ht="19.5" customHeight="1">
      <c r="A33" s="420" t="s">
        <v>270</v>
      </c>
      <c r="B33" s="115"/>
      <c r="C33" s="115"/>
      <c r="D33" s="115"/>
      <c r="E33" s="115"/>
      <c r="F33" s="115"/>
      <c r="G33" s="115"/>
      <c r="H33" s="115"/>
      <c r="I33" s="115"/>
      <c r="J33" s="839">
        <f>+'[21]Ric. Utili Itrim. 2016-15'!$J$108</f>
        <v>-145</v>
      </c>
      <c r="K33" s="825"/>
      <c r="L33" s="825"/>
      <c r="M33" s="892">
        <f>+'[21]Ric. Utili Itrim. 2016-15'!L108+'[21]Ric. Utili Itrim. 2016-15'!Q108</f>
        <v>41</v>
      </c>
      <c r="N33" s="839">
        <f t="shared" si="7"/>
        <v>-104</v>
      </c>
      <c r="P33" s="839">
        <f>+N33</f>
        <v>-104</v>
      </c>
    </row>
    <row r="34" spans="1:16" s="621" customFormat="1" ht="22.5" hidden="1" customHeight="1" outlineLevel="1">
      <c r="A34" s="619" t="s">
        <v>64</v>
      </c>
      <c r="B34" s="620"/>
      <c r="C34" s="620"/>
      <c r="D34" s="620"/>
      <c r="E34" s="620"/>
      <c r="F34" s="620"/>
      <c r="G34" s="620"/>
      <c r="H34" s="620"/>
      <c r="I34" s="620"/>
      <c r="J34" s="832">
        <f>+'[21]Ric. Utili Itrim. 2016-15'!$J$109</f>
        <v>0</v>
      </c>
      <c r="K34" s="620"/>
      <c r="L34" s="620"/>
      <c r="M34" s="895">
        <f>+'[21]Ric. Utili Itrim. 2016-15'!L109+'[21]Ric. Utili Itrim. 2016-15'!Q109</f>
        <v>0</v>
      </c>
      <c r="N34" s="832">
        <f t="shared" si="7"/>
        <v>0</v>
      </c>
      <c r="P34" s="832"/>
    </row>
    <row r="35" spans="1:16" s="621" customFormat="1" ht="17.25" hidden="1" customHeight="1" outlineLevel="1">
      <c r="A35" s="622" t="s">
        <v>65</v>
      </c>
      <c r="B35" s="620"/>
      <c r="C35" s="620"/>
      <c r="D35" s="620"/>
      <c r="E35" s="620"/>
      <c r="F35" s="620"/>
      <c r="G35" s="620"/>
      <c r="H35" s="620"/>
      <c r="I35" s="620"/>
      <c r="J35" s="832">
        <f>+'[21]Ric. Utili Itrim. 2016-15'!$J$110</f>
        <v>-145</v>
      </c>
      <c r="K35" s="620"/>
      <c r="L35" s="620"/>
      <c r="M35" s="896">
        <f>+'[21]Ric. Utili Itrim. 2016-15'!L110+'[21]Ric. Utili Itrim. 2016-15'!Q110</f>
        <v>41</v>
      </c>
      <c r="N35" s="832">
        <f t="shared" si="7"/>
        <v>-104</v>
      </c>
      <c r="P35" s="832"/>
    </row>
    <row r="36" spans="1:16" s="621" customFormat="1" ht="21" customHeight="1" collapsed="1">
      <c r="A36" s="420" t="s">
        <v>614</v>
      </c>
      <c r="B36" s="620"/>
      <c r="C36" s="620"/>
      <c r="D36" s="620"/>
      <c r="E36" s="620"/>
      <c r="F36" s="620"/>
      <c r="G36" s="620"/>
      <c r="H36" s="620"/>
      <c r="I36" s="620"/>
      <c r="J36" s="833"/>
      <c r="K36" s="620"/>
      <c r="L36" s="620"/>
      <c r="M36" s="896"/>
      <c r="N36" s="833"/>
      <c r="P36" s="909">
        <f>+O30</f>
        <v>247</v>
      </c>
    </row>
    <row r="37" spans="1:16" ht="22.5" customHeight="1">
      <c r="A37" s="521" t="s">
        <v>526</v>
      </c>
      <c r="B37" s="521"/>
      <c r="C37" s="118"/>
      <c r="D37" s="118"/>
      <c r="E37" s="118"/>
      <c r="F37" s="118"/>
      <c r="G37" s="118"/>
      <c r="H37" s="118"/>
      <c r="I37" s="118"/>
      <c r="J37" s="830">
        <f>SUM(J31:J33)</f>
        <v>774</v>
      </c>
      <c r="K37" s="118"/>
      <c r="L37" s="118"/>
      <c r="M37" s="893">
        <f>SUM(M31:M33)</f>
        <v>-320</v>
      </c>
      <c r="N37" s="830">
        <f>+M37+J37</f>
        <v>454</v>
      </c>
      <c r="O37" s="950"/>
      <c r="P37" s="830">
        <f>SUM(P31:P36)</f>
        <v>701</v>
      </c>
    </row>
    <row r="38" spans="1:16" ht="7.5" customHeight="1">
      <c r="A38" s="596"/>
    </row>
    <row r="39" spans="1:16" s="2" customFormat="1" ht="14.25" customHeight="1">
      <c r="A39" s="425" t="s">
        <v>634</v>
      </c>
      <c r="B39" s="73"/>
      <c r="C39" s="73"/>
      <c r="D39" s="73"/>
      <c r="E39" s="73"/>
      <c r="F39" s="73"/>
      <c r="G39" s="73"/>
      <c r="H39" s="73"/>
      <c r="I39" s="73"/>
      <c r="J39" s="73"/>
    </row>
  </sheetData>
  <mergeCells count="15">
    <mergeCell ref="J3:J5"/>
    <mergeCell ref="B3:B5"/>
    <mergeCell ref="C3:C5"/>
    <mergeCell ref="D3:D5"/>
    <mergeCell ref="E3:E5"/>
    <mergeCell ref="F3:F5"/>
    <mergeCell ref="H3:H5"/>
    <mergeCell ref="G3:G5"/>
    <mergeCell ref="P3:P5"/>
    <mergeCell ref="O4:O5"/>
    <mergeCell ref="K3:M3"/>
    <mergeCell ref="N3:N5"/>
    <mergeCell ref="K4:K5"/>
    <mergeCell ref="L4:L5"/>
    <mergeCell ref="M4:M5"/>
  </mergeCells>
  <pageMargins left="0.23" right="0.27" top="0.28999999999999998" bottom="0.31" header="0.17" footer="0.21"/>
  <pageSetup paperSize="9" scale="8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39"/>
  <sheetViews>
    <sheetView showGridLines="0" showZeros="0" topLeftCell="A18" zoomScaleNormal="100" zoomScaleSheetLayoutView="40" workbookViewId="0">
      <selection activeCell="S5" sqref="S5"/>
    </sheetView>
  </sheetViews>
  <sheetFormatPr defaultRowHeight="12.75" outlineLevelRow="1"/>
  <cols>
    <col min="1" max="1" width="62.5" style="423" customWidth="1"/>
    <col min="2" max="3" width="8.83203125" style="73" customWidth="1"/>
    <col min="4" max="4" width="10.5" style="73" customWidth="1"/>
    <col min="5" max="6" width="8.83203125" style="73" customWidth="1"/>
    <col min="7" max="7" width="8.33203125" style="73" customWidth="1"/>
    <col min="8" max="8" width="8.5" style="73" customWidth="1"/>
    <col min="9" max="9" width="1.83203125" style="73" customWidth="1"/>
    <col min="10" max="10" width="9.5" style="73" customWidth="1"/>
    <col min="11" max="12" width="11.5" style="70" customWidth="1"/>
    <col min="13" max="13" width="10.33203125" style="70" customWidth="1"/>
    <col min="14" max="15" width="11.5" style="70" customWidth="1"/>
    <col min="16" max="16" width="11.1640625" style="70" customWidth="1"/>
    <col min="17" max="16384" width="9.33203125" style="70"/>
  </cols>
  <sheetData>
    <row r="1" spans="1:16" s="526" customFormat="1" ht="22.5" customHeight="1">
      <c r="A1" s="527" t="s">
        <v>267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6" s="574" customFormat="1" ht="10.5" customHeight="1">
      <c r="A2" s="412" t="s">
        <v>80</v>
      </c>
      <c r="B2" s="424"/>
      <c r="C2" s="424"/>
      <c r="D2" s="424"/>
      <c r="E2" s="424"/>
      <c r="F2" s="424"/>
      <c r="G2" s="424"/>
      <c r="H2" s="424"/>
      <c r="I2" s="424"/>
      <c r="J2" s="424"/>
      <c r="K2" s="952"/>
      <c r="L2" s="952"/>
      <c r="M2" s="952"/>
    </row>
    <row r="3" spans="1:16" s="423" customFormat="1" ht="23.25" customHeight="1">
      <c r="A3" s="413" t="s">
        <v>468</v>
      </c>
      <c r="B3" s="1078" t="s">
        <v>49</v>
      </c>
      <c r="C3" s="1078" t="s">
        <v>279</v>
      </c>
      <c r="D3" s="1078" t="s">
        <v>480</v>
      </c>
      <c r="E3" s="1078" t="s">
        <v>443</v>
      </c>
      <c r="F3" s="1078" t="s">
        <v>117</v>
      </c>
      <c r="G3" s="1078" t="s">
        <v>633</v>
      </c>
      <c r="H3" s="1078" t="s">
        <v>119</v>
      </c>
      <c r="I3" s="648"/>
      <c r="J3" s="1081" t="s">
        <v>307</v>
      </c>
      <c r="K3" s="1091" t="s">
        <v>473</v>
      </c>
      <c r="L3" s="1091"/>
      <c r="M3" s="1091"/>
      <c r="N3" s="1081" t="s">
        <v>472</v>
      </c>
      <c r="O3" s="951"/>
      <c r="P3" s="1081" t="s">
        <v>547</v>
      </c>
    </row>
    <row r="4" spans="1:16" s="384" customFormat="1" ht="30.75" customHeight="1">
      <c r="B4" s="1079"/>
      <c r="C4" s="1079"/>
      <c r="D4" s="1079"/>
      <c r="E4" s="1084"/>
      <c r="F4" s="1084"/>
      <c r="G4" s="1084"/>
      <c r="H4" s="1084"/>
      <c r="I4" s="649"/>
      <c r="J4" s="1082"/>
      <c r="K4" s="1078" t="s">
        <v>483</v>
      </c>
      <c r="L4" s="1078" t="s">
        <v>469</v>
      </c>
      <c r="M4" s="1078" t="s">
        <v>471</v>
      </c>
      <c r="N4" s="1088"/>
      <c r="O4" s="1089" t="s">
        <v>614</v>
      </c>
      <c r="P4" s="1088"/>
    </row>
    <row r="5" spans="1:16" s="384" customFormat="1" ht="64.5" customHeight="1">
      <c r="B5" s="1080"/>
      <c r="C5" s="1080"/>
      <c r="D5" s="1080"/>
      <c r="E5" s="1085"/>
      <c r="F5" s="1085"/>
      <c r="G5" s="1085"/>
      <c r="H5" s="1085"/>
      <c r="I5" s="650"/>
      <c r="J5" s="1083"/>
      <c r="K5" s="1080"/>
      <c r="L5" s="1080"/>
      <c r="M5" s="1080"/>
      <c r="N5" s="1083"/>
      <c r="O5" s="1090"/>
      <c r="P5" s="1083"/>
    </row>
    <row r="6" spans="1:16" s="2" customFormat="1" ht="18.75" customHeight="1">
      <c r="A6" s="414" t="s">
        <v>517</v>
      </c>
      <c r="B6" s="114">
        <f>+'[21]Ric. Utili IV trim. 2015'!B9</f>
        <v>-4696</v>
      </c>
      <c r="C6" s="114">
        <f>+'[21]Ric. Utili IV trim. 2015'!C9</f>
        <v>-894</v>
      </c>
      <c r="D6" s="114">
        <f>+'[21]Ric. Utili IV trim. 2015'!D9</f>
        <v>-529</v>
      </c>
      <c r="E6" s="114">
        <f>+'[21]Ric. Utili IV trim. 2015'!G9+'[21]Ric. Utili IV trim. 2015'!H9</f>
        <v>-149</v>
      </c>
      <c r="F6" s="114">
        <f>+'[21]Ric. Utili IV trim. 2015'!F9</f>
        <v>-59</v>
      </c>
      <c r="G6" s="114">
        <f>+'[21]Ric. Utili IV trim. 2015'!E9</f>
        <v>-1379</v>
      </c>
      <c r="H6" s="114">
        <f>+'[21]Ric. Utili IV trim. 2015'!I9</f>
        <v>57</v>
      </c>
      <c r="I6" s="114"/>
      <c r="J6" s="820">
        <f>SUM(B6:H6)</f>
        <v>-7649</v>
      </c>
      <c r="K6" s="114">
        <f>+'[21]Ric. Utili IV trim. 2015'!L9+'[21]Ric. Utili IV trim. 2015'!P9</f>
        <v>1438</v>
      </c>
      <c r="L6" s="114">
        <f>+'[21]Ric. Utili IV trim. 2015'!M9+'[21]Ric. Utili IV trim. 2015'!Q9</f>
        <v>121</v>
      </c>
      <c r="M6" s="114">
        <f t="shared" ref="M6:M26" si="0">+L6+K6</f>
        <v>1559</v>
      </c>
      <c r="N6" s="820">
        <f>+M6+J6</f>
        <v>-6090</v>
      </c>
      <c r="O6" s="114"/>
      <c r="P6" s="820">
        <f>+J6-F6-G6</f>
        <v>-6211</v>
      </c>
    </row>
    <row r="7" spans="1:16" ht="18" customHeight="1">
      <c r="A7" s="415" t="s">
        <v>63</v>
      </c>
      <c r="B7" s="150">
        <f>+'[21]Ric. Utili IV trim. 2015'!B10</f>
        <v>0</v>
      </c>
      <c r="C7" s="150">
        <f>+'[21]Ric. Utili IV trim. 2015'!C10</f>
        <v>96</v>
      </c>
      <c r="D7" s="150">
        <f>+'[21]Ric. Utili IV trim. 2015'!D10</f>
        <v>503</v>
      </c>
      <c r="E7" s="150">
        <f>+'[21]Ric. Utili IV trim. 2015'!G10+'[21]Ric. Utili IV trim. 2015'!H10</f>
        <v>0</v>
      </c>
      <c r="F7" s="150">
        <f>+'[21]Ric. Utili IV trim. 2015'!F10</f>
        <v>0</v>
      </c>
      <c r="G7" s="150">
        <f>+'[21]Ric. Utili IV trim. 2015'!E10</f>
        <v>64</v>
      </c>
      <c r="H7" s="150">
        <f>+'[21]Ric. Utili IV trim. 2015'!I10</f>
        <v>-72</v>
      </c>
      <c r="I7" s="150"/>
      <c r="J7" s="838">
        <f>SUM(B7:H7)</f>
        <v>591</v>
      </c>
      <c r="K7" s="821">
        <f>+'[21]Ric. Utili IV trim. 2015'!L10+'[21]Ric. Utili IV trim. 2015'!P10</f>
        <v>-64</v>
      </c>
      <c r="L7" s="821">
        <f>+'[21]Ric. Utili IV trim. 2015'!M10+'[21]Ric. Utili IV trim. 2015'!Q10</f>
        <v>0</v>
      </c>
      <c r="M7" s="822">
        <f t="shared" si="0"/>
        <v>-64</v>
      </c>
      <c r="N7" s="823">
        <f>+M7+J7</f>
        <v>527</v>
      </c>
      <c r="O7" s="821"/>
      <c r="P7" s="823">
        <f>+J7-G7</f>
        <v>527</v>
      </c>
    </row>
    <row r="8" spans="1:16" s="2" customFormat="1" ht="16.5" customHeight="1">
      <c r="A8" s="384" t="s">
        <v>268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/>
      <c r="J8" s="824"/>
      <c r="K8" s="71">
        <v>0</v>
      </c>
      <c r="L8" s="71">
        <v>0</v>
      </c>
      <c r="M8" s="71">
        <f t="shared" si="0"/>
        <v>0</v>
      </c>
      <c r="N8" s="824">
        <f>+M8+J8</f>
        <v>0</v>
      </c>
      <c r="O8" s="71"/>
      <c r="P8" s="824"/>
    </row>
    <row r="9" spans="1:16" hidden="1" outlineLevel="1">
      <c r="A9" s="416" t="s">
        <v>38</v>
      </c>
      <c r="B9" s="71"/>
      <c r="C9" s="71"/>
      <c r="D9" s="71"/>
      <c r="E9" s="71"/>
      <c r="F9" s="71"/>
      <c r="G9" s="71"/>
      <c r="H9" s="71"/>
      <c r="I9" s="115"/>
      <c r="J9" s="839">
        <f t="shared" ref="J9:J20" si="1">SUM(B9:H9)</f>
        <v>0</v>
      </c>
      <c r="K9" s="825"/>
      <c r="L9" s="825"/>
      <c r="M9" s="825">
        <f t="shared" si="0"/>
        <v>0</v>
      </c>
      <c r="N9" s="826"/>
      <c r="O9" s="825"/>
      <c r="P9" s="826">
        <f>+'Ricond. I trim. 2015'!Q9+'Ricond. I trim. 2015'!L9</f>
        <v>0</v>
      </c>
    </row>
    <row r="10" spans="1:16" s="2" customFormat="1" hidden="1" outlineLevel="1">
      <c r="A10" s="417" t="s">
        <v>39</v>
      </c>
      <c r="B10" s="71"/>
      <c r="C10" s="71"/>
      <c r="D10" s="71"/>
      <c r="E10" s="71"/>
      <c r="F10" s="71"/>
      <c r="G10" s="71"/>
      <c r="H10" s="71"/>
      <c r="I10" s="71"/>
      <c r="J10" s="824">
        <f t="shared" si="1"/>
        <v>0</v>
      </c>
      <c r="K10" s="71"/>
      <c r="L10" s="71"/>
      <c r="M10" s="71">
        <f t="shared" si="0"/>
        <v>0</v>
      </c>
      <c r="N10" s="824"/>
      <c r="O10" s="71"/>
      <c r="P10" s="824">
        <f>+'Ricond. I trim. 2015'!Q10+'Ricond. I trim. 2015'!L10</f>
        <v>0</v>
      </c>
    </row>
    <row r="11" spans="1:16" s="2" customFormat="1" hidden="1" outlineLevel="1">
      <c r="A11" s="417" t="s">
        <v>269</v>
      </c>
      <c r="B11" s="71"/>
      <c r="C11" s="71"/>
      <c r="D11" s="71"/>
      <c r="E11" s="71"/>
      <c r="F11" s="71"/>
      <c r="G11" s="71"/>
      <c r="H11" s="71"/>
      <c r="I11" s="71"/>
      <c r="J11" s="824">
        <f t="shared" si="1"/>
        <v>0</v>
      </c>
      <c r="K11" s="71"/>
      <c r="L11" s="71"/>
      <c r="M11" s="71">
        <f t="shared" si="0"/>
        <v>0</v>
      </c>
      <c r="N11" s="824"/>
      <c r="O11" s="71"/>
      <c r="P11" s="824">
        <f>+'Ricond. I trim. 2015'!Q11+'Ricond. I trim. 2015'!L11</f>
        <v>0</v>
      </c>
    </row>
    <row r="12" spans="1:16" ht="18.75" customHeight="1" collapsed="1">
      <c r="A12" s="296" t="s">
        <v>40</v>
      </c>
      <c r="B12" s="115">
        <f>+'[21]Ric. Utili IV trim. 2015'!B15</f>
        <v>0</v>
      </c>
      <c r="C12" s="115">
        <f>+'[21]Ric. Utili IV trim. 2015'!C15</f>
        <v>0</v>
      </c>
      <c r="D12" s="115">
        <f>+'[21]Ric. Utili IV trim. 2015'!D15</f>
        <v>36</v>
      </c>
      <c r="E12" s="115">
        <f>+'[21]Ric. Utili IV trim. 2015'!G15+'[21]Ric. Utili IV trim. 2015'!H15</f>
        <v>24</v>
      </c>
      <c r="F12" s="115">
        <f>+'[21]Ric. Utili IV trim. 2015'!F15</f>
        <v>0</v>
      </c>
      <c r="G12" s="115">
        <f>+'[21]Ric. Utili IV trim. 2015'!E15</f>
        <v>-11</v>
      </c>
      <c r="H12" s="115">
        <f>+'[21]Ric. Utili IV trim. 2015'!I15</f>
        <v>0</v>
      </c>
      <c r="I12" s="115"/>
      <c r="J12" s="839">
        <f t="shared" si="1"/>
        <v>49</v>
      </c>
      <c r="K12" s="825">
        <f>+'[21]Ric. Utili IV trim. 2015'!L15+'[21]Ric. Utili IV trim. 2015'!P15</f>
        <v>11</v>
      </c>
      <c r="L12" s="825">
        <f>+'[21]Ric. Utili IV trim. 2015'!M15+'[21]Ric. Utili IV trim. 2015'!Q15</f>
        <v>0</v>
      </c>
      <c r="M12" s="825">
        <f t="shared" si="0"/>
        <v>11</v>
      </c>
      <c r="N12" s="826">
        <f t="shared" ref="N12:N25" si="2">+M12+J12</f>
        <v>60</v>
      </c>
      <c r="O12" s="825"/>
      <c r="P12" s="826">
        <f>+J12-G12-F12</f>
        <v>60</v>
      </c>
    </row>
    <row r="13" spans="1:16" ht="18.75" customHeight="1">
      <c r="A13" s="296" t="s">
        <v>41</v>
      </c>
      <c r="B13" s="115">
        <f>+'[21]Ric. Utili IV trim. 2015'!B16</f>
        <v>5100</v>
      </c>
      <c r="C13" s="115">
        <f>+'[21]Ric. Utili IV trim. 2015'!C16</f>
        <v>137</v>
      </c>
      <c r="D13" s="115">
        <f>+'[21]Ric. Utili IV trim. 2015'!D16</f>
        <v>61</v>
      </c>
      <c r="E13" s="115">
        <f>+'[21]Ric. Utili IV trim. 2015'!G16+'[21]Ric. Utili IV trim. 2015'!H16</f>
        <v>10</v>
      </c>
      <c r="F13" s="115">
        <f>+'[21]Ric. Utili IV trim. 2015'!F16</f>
        <v>379</v>
      </c>
      <c r="G13" s="115">
        <f>+'[21]Ric. Utili IV trim. 2015'!E16</f>
        <v>1372</v>
      </c>
      <c r="H13" s="115">
        <f>+'[21]Ric. Utili IV trim. 2015'!I16</f>
        <v>0</v>
      </c>
      <c r="I13" s="115"/>
      <c r="J13" s="839">
        <f t="shared" si="1"/>
        <v>7059</v>
      </c>
      <c r="K13" s="825">
        <f>+'[21]Ric. Utili IV trim. 2015'!L16+'[21]Ric. Utili IV trim. 2015'!P16</f>
        <v>-1751</v>
      </c>
      <c r="L13" s="825">
        <f>+'[21]Ric. Utili IV trim. 2015'!M16+'[21]Ric. Utili IV trim. 2015'!Q16</f>
        <v>0</v>
      </c>
      <c r="M13" s="825">
        <f t="shared" si="0"/>
        <v>-1751</v>
      </c>
      <c r="N13" s="826">
        <f t="shared" si="2"/>
        <v>5308</v>
      </c>
      <c r="O13" s="825"/>
      <c r="P13" s="826">
        <f t="shared" ref="P13:P20" si="3">+J13-G13-F13</f>
        <v>5308</v>
      </c>
    </row>
    <row r="14" spans="1:16" ht="18.75" customHeight="1">
      <c r="A14" s="296" t="s">
        <v>608</v>
      </c>
      <c r="B14" s="115">
        <f>+'[21]Ric. Utili IV trim. 2015'!B17</f>
        <v>169</v>
      </c>
      <c r="C14" s="115">
        <f>+'[21]Ric. Utili IV trim. 2015'!C17</f>
        <v>0</v>
      </c>
      <c r="D14" s="115">
        <f>+'[21]Ric. Utili IV trim. 2015'!D17</f>
        <v>0</v>
      </c>
      <c r="E14" s="115">
        <f>+'[21]Ric. Utili IV trim. 2015'!G17+'[21]Ric. Utili IV trim. 2015'!H17</f>
        <v>0</v>
      </c>
      <c r="F14" s="115">
        <f>+'[21]Ric. Utili IV trim. 2015'!F17</f>
        <v>0</v>
      </c>
      <c r="G14" s="115">
        <f>+'[21]Ric. Utili IV trim. 2015'!E17</f>
        <v>0</v>
      </c>
      <c r="H14" s="115">
        <f>+'[21]Ric. Utili IV trim. 2015'!I17</f>
        <v>0</v>
      </c>
      <c r="I14" s="115"/>
      <c r="J14" s="839">
        <f t="shared" si="1"/>
        <v>169</v>
      </c>
      <c r="K14" s="825">
        <f>+'[21]Ric. Utili IV trim. 2015'!L17+'[21]Ric. Utili IV trim. 2015'!P17</f>
        <v>0</v>
      </c>
      <c r="L14" s="825">
        <f>+'[21]Ric. Utili IV trim. 2015'!M17+'[21]Ric. Utili IV trim. 2015'!Q17</f>
        <v>0</v>
      </c>
      <c r="M14" s="825">
        <f t="shared" si="0"/>
        <v>0</v>
      </c>
      <c r="N14" s="826">
        <f t="shared" si="2"/>
        <v>169</v>
      </c>
      <c r="O14" s="825"/>
      <c r="P14" s="826">
        <f t="shared" si="3"/>
        <v>169</v>
      </c>
    </row>
    <row r="15" spans="1:16" ht="18.75" customHeight="1">
      <c r="A15" s="418" t="s">
        <v>266</v>
      </c>
      <c r="B15" s="115">
        <f>+'[21]Ric. Utili IV trim. 2015'!B18</f>
        <v>-37</v>
      </c>
      <c r="C15" s="115">
        <f>+'[21]Ric. Utili IV trim. 2015'!C18</f>
        <v>0</v>
      </c>
      <c r="D15" s="115">
        <f>+'[21]Ric. Utili IV trim. 2015'!D18</f>
        <v>0</v>
      </c>
      <c r="E15" s="115">
        <f>+'[21]Ric. Utili IV trim. 2015'!G18+'[21]Ric. Utili IV trim. 2015'!H18</f>
        <v>6</v>
      </c>
      <c r="F15" s="115">
        <f>+'[21]Ric. Utili IV trim. 2015'!F18</f>
        <v>0</v>
      </c>
      <c r="G15" s="115">
        <f>+'[21]Ric. Utili IV trim. 2015'!E18</f>
        <v>0</v>
      </c>
      <c r="H15" s="115">
        <f>+'[21]Ric. Utili IV trim. 2015'!I18</f>
        <v>0</v>
      </c>
      <c r="I15" s="115"/>
      <c r="J15" s="839">
        <f t="shared" si="1"/>
        <v>-31</v>
      </c>
      <c r="K15" s="825">
        <f>+'[21]Ric. Utili IV trim. 2015'!L18+'[21]Ric. Utili IV trim. 2015'!P18</f>
        <v>0</v>
      </c>
      <c r="L15" s="825">
        <f>+'[21]Ric. Utili IV trim. 2015'!M18+'[21]Ric. Utili IV trim. 2015'!Q18</f>
        <v>0</v>
      </c>
      <c r="M15" s="825">
        <f t="shared" si="0"/>
        <v>0</v>
      </c>
      <c r="N15" s="826">
        <f t="shared" si="2"/>
        <v>-31</v>
      </c>
      <c r="O15" s="825"/>
      <c r="P15" s="826">
        <f t="shared" si="3"/>
        <v>-31</v>
      </c>
    </row>
    <row r="16" spans="1:16" ht="18.75" customHeight="1">
      <c r="A16" s="296" t="s">
        <v>42</v>
      </c>
      <c r="B16" s="115">
        <f>+'[21]Ric. Utili IV trim. 2015'!B19</f>
        <v>0</v>
      </c>
      <c r="C16" s="115">
        <f>+'[21]Ric. Utili IV trim. 2015'!C19</f>
        <v>132</v>
      </c>
      <c r="D16" s="115">
        <f>+'[21]Ric. Utili IV trim. 2015'!D19</f>
        <v>0</v>
      </c>
      <c r="E16" s="115">
        <f>+'[21]Ric. Utili IV trim. 2015'!G19+'[21]Ric. Utili IV trim. 2015'!H19</f>
        <v>-1</v>
      </c>
      <c r="F16" s="115">
        <f>+'[21]Ric. Utili IV trim. 2015'!F19</f>
        <v>0</v>
      </c>
      <c r="G16" s="115">
        <f>+'[21]Ric. Utili IV trim. 2015'!E19</f>
        <v>2</v>
      </c>
      <c r="H16" s="115">
        <f>+'[21]Ric. Utili IV trim. 2015'!I19</f>
        <v>0</v>
      </c>
      <c r="I16" s="115"/>
      <c r="J16" s="839">
        <f t="shared" si="1"/>
        <v>133</v>
      </c>
      <c r="K16" s="825">
        <f>+'[21]Ric. Utili IV trim. 2015'!L19+'[21]Ric. Utili IV trim. 2015'!P19</f>
        <v>-2</v>
      </c>
      <c r="L16" s="825">
        <f>+'[21]Ric. Utili IV trim. 2015'!M19+'[21]Ric. Utili IV trim. 2015'!Q19</f>
        <v>0</v>
      </c>
      <c r="M16" s="825">
        <f t="shared" si="0"/>
        <v>-2</v>
      </c>
      <c r="N16" s="826">
        <f t="shared" si="2"/>
        <v>131</v>
      </c>
      <c r="O16" s="825"/>
      <c r="P16" s="826">
        <f t="shared" si="3"/>
        <v>131</v>
      </c>
    </row>
    <row r="17" spans="1:17" ht="18.75" customHeight="1">
      <c r="A17" s="293" t="s">
        <v>112</v>
      </c>
      <c r="B17" s="115">
        <f>+'[21]Ric. Utili IV trim. 2015'!B20</f>
        <v>-1</v>
      </c>
      <c r="C17" s="115">
        <f>+'[21]Ric. Utili IV trim. 2015'!C20</f>
        <v>-1</v>
      </c>
      <c r="D17" s="115">
        <f>+'[21]Ric. Utili IV trim. 2015'!D20</f>
        <v>6</v>
      </c>
      <c r="E17" s="115">
        <f>+'[21]Ric. Utili IV trim. 2015'!G20+'[21]Ric. Utili IV trim. 2015'!H20</f>
        <v>1</v>
      </c>
      <c r="F17" s="115">
        <f>+'[21]Ric. Utili IV trim. 2015'!F20</f>
        <v>8</v>
      </c>
      <c r="G17" s="115">
        <f>+'[21]Ric. Utili IV trim. 2015'!E20</f>
        <v>1</v>
      </c>
      <c r="H17" s="115">
        <f>+'[21]Ric. Utili IV trim. 2015'!I20</f>
        <v>0</v>
      </c>
      <c r="I17" s="115"/>
      <c r="J17" s="839">
        <f t="shared" si="1"/>
        <v>14</v>
      </c>
      <c r="K17" s="825">
        <f>+'[21]Ric. Utili IV trim. 2015'!L20+'[21]Ric. Utili IV trim. 2015'!P20</f>
        <v>-9</v>
      </c>
      <c r="L17" s="825">
        <f>+'[21]Ric. Utili IV trim. 2015'!M20+'[21]Ric. Utili IV trim. 2015'!Q20</f>
        <v>0</v>
      </c>
      <c r="M17" s="825">
        <f t="shared" si="0"/>
        <v>-9</v>
      </c>
      <c r="N17" s="826">
        <f t="shared" si="2"/>
        <v>5</v>
      </c>
      <c r="O17" s="825"/>
      <c r="P17" s="826">
        <f t="shared" si="3"/>
        <v>5</v>
      </c>
    </row>
    <row r="18" spans="1:17" ht="18.75" customHeight="1">
      <c r="A18" s="597" t="s">
        <v>359</v>
      </c>
      <c r="B18" s="115">
        <f>+'[21]Ric. Utili IV trim. 2015'!B21</f>
        <v>-14</v>
      </c>
      <c r="C18" s="115">
        <f>+'[21]Ric. Utili IV trim. 2015'!C21</f>
        <v>144</v>
      </c>
      <c r="D18" s="115">
        <f>+'[21]Ric. Utili IV trim. 2015'!D21</f>
        <v>11</v>
      </c>
      <c r="E18" s="115">
        <f>+'[21]Ric. Utili IV trim. 2015'!G21+'[21]Ric. Utili IV trim. 2015'!H21</f>
        <v>0</v>
      </c>
      <c r="F18" s="115">
        <f>+'[21]Ric. Utili IV trim. 2015'!F21</f>
        <v>0</v>
      </c>
      <c r="G18" s="115">
        <f>+'[21]Ric. Utili IV trim. 2015'!E21</f>
        <v>0</v>
      </c>
      <c r="H18" s="115">
        <f>+'[21]Ric. Utili IV trim. 2015'!I21</f>
        <v>0</v>
      </c>
      <c r="I18" s="115"/>
      <c r="J18" s="839">
        <f t="shared" si="1"/>
        <v>141</v>
      </c>
      <c r="K18" s="825">
        <f>+'[21]Ric. Utili IV trim. 2015'!L21+'[21]Ric. Utili IV trim. 2015'!P21</f>
        <v>0</v>
      </c>
      <c r="L18" s="825">
        <f>+'[21]Ric. Utili IV trim. 2015'!M21+'[21]Ric. Utili IV trim. 2015'!Q21</f>
        <v>0</v>
      </c>
      <c r="M18" s="71">
        <f t="shared" si="0"/>
        <v>0</v>
      </c>
      <c r="N18" s="826">
        <f t="shared" si="2"/>
        <v>141</v>
      </c>
      <c r="O18" s="825"/>
      <c r="P18" s="826">
        <f t="shared" si="3"/>
        <v>141</v>
      </c>
    </row>
    <row r="19" spans="1:17" ht="18.75" customHeight="1">
      <c r="A19" s="597" t="s">
        <v>321</v>
      </c>
      <c r="B19" s="115">
        <f>+'[21]Ric. Utili IV trim. 2015'!B22</f>
        <v>-51</v>
      </c>
      <c r="C19" s="115">
        <f>+'[21]Ric. Utili IV trim. 2015'!C22</f>
        <v>7</v>
      </c>
      <c r="D19" s="115">
        <f>+'[21]Ric. Utili IV trim. 2015'!D22</f>
        <v>-1</v>
      </c>
      <c r="E19" s="115">
        <f>+'[21]Ric. Utili IV trim. 2015'!G22+'[21]Ric. Utili IV trim. 2015'!H22</f>
        <v>0</v>
      </c>
      <c r="F19" s="115">
        <f>+'[21]Ric. Utili IV trim. 2015'!F22</f>
        <v>0</v>
      </c>
      <c r="G19" s="115">
        <f>+'[21]Ric. Utili IV trim. 2015'!E22</f>
        <v>-5</v>
      </c>
      <c r="H19" s="115">
        <f>+'[21]Ric. Utili IV trim. 2015'!I22</f>
        <v>0</v>
      </c>
      <c r="I19" s="115"/>
      <c r="J19" s="839">
        <f t="shared" si="1"/>
        <v>-50</v>
      </c>
      <c r="K19" s="825">
        <f>+'[21]Ric. Utili IV trim. 2015'!L22+'[21]Ric. Utili IV trim. 2015'!P22</f>
        <v>5</v>
      </c>
      <c r="L19" s="825">
        <f>+'[21]Ric. Utili IV trim. 2015'!M22+'[21]Ric. Utili IV trim. 2015'!Q22</f>
        <v>1</v>
      </c>
      <c r="M19" s="825">
        <f t="shared" si="0"/>
        <v>6</v>
      </c>
      <c r="N19" s="826">
        <f t="shared" si="2"/>
        <v>-44</v>
      </c>
      <c r="O19" s="825"/>
      <c r="P19" s="826">
        <f t="shared" si="3"/>
        <v>-45</v>
      </c>
    </row>
    <row r="20" spans="1:17" ht="18.75" customHeight="1">
      <c r="A20" s="296" t="s">
        <v>43</v>
      </c>
      <c r="B20" s="115">
        <f>+'[21]Ric. Utili IV trim. 2015'!B23</f>
        <v>128</v>
      </c>
      <c r="C20" s="115">
        <f>+'[21]Ric. Utili IV trim. 2015'!C23</f>
        <v>397</v>
      </c>
      <c r="D20" s="115">
        <f>+'[21]Ric. Utili IV trim. 2015'!D23</f>
        <v>6</v>
      </c>
      <c r="E20" s="115">
        <f>+'[21]Ric. Utili IV trim. 2015'!G23+'[21]Ric. Utili IV trim. 2015'!H23</f>
        <v>8</v>
      </c>
      <c r="F20" s="115">
        <f>+'[21]Ric. Utili IV trim. 2015'!F23</f>
        <v>7</v>
      </c>
      <c r="G20" s="115">
        <f>+'[21]Ric. Utili IV trim. 2015'!E23</f>
        <v>-3</v>
      </c>
      <c r="H20" s="115">
        <f>+'[21]Ric. Utili IV trim. 2015'!I23</f>
        <v>0</v>
      </c>
      <c r="I20" s="115"/>
      <c r="J20" s="839">
        <f t="shared" si="1"/>
        <v>543</v>
      </c>
      <c r="K20" s="825">
        <f>+'[21]Ric. Utili IV trim. 2015'!L23+'[21]Ric. Utili IV trim. 2015'!P23</f>
        <v>-4</v>
      </c>
      <c r="L20" s="825">
        <f>+'[21]Ric. Utili IV trim. 2015'!M23+'[21]Ric. Utili IV trim. 2015'!Q23</f>
        <v>0</v>
      </c>
      <c r="M20" s="825">
        <f t="shared" si="0"/>
        <v>-4</v>
      </c>
      <c r="N20" s="826">
        <f t="shared" si="2"/>
        <v>539</v>
      </c>
      <c r="O20" s="825"/>
      <c r="P20" s="826">
        <f t="shared" si="3"/>
        <v>539</v>
      </c>
    </row>
    <row r="21" spans="1:17" s="2" customFormat="1" ht="18" customHeight="1">
      <c r="A21" s="419" t="s">
        <v>536</v>
      </c>
      <c r="B21" s="116">
        <f t="shared" ref="B21:L21" si="4">SUM(B12:B20)</f>
        <v>5294</v>
      </c>
      <c r="C21" s="116">
        <f t="shared" si="4"/>
        <v>816</v>
      </c>
      <c r="D21" s="116">
        <f t="shared" si="4"/>
        <v>119</v>
      </c>
      <c r="E21" s="116">
        <f t="shared" si="4"/>
        <v>48</v>
      </c>
      <c r="F21" s="116">
        <f t="shared" si="4"/>
        <v>394</v>
      </c>
      <c r="G21" s="116">
        <f>SUM(G12:G20)</f>
        <v>1356</v>
      </c>
      <c r="H21" s="116">
        <f>SUM(H12:H20)</f>
        <v>0</v>
      </c>
      <c r="I21" s="116">
        <f t="shared" si="4"/>
        <v>0</v>
      </c>
      <c r="J21" s="827">
        <f t="shared" si="4"/>
        <v>8027</v>
      </c>
      <c r="K21" s="116">
        <f t="shared" si="4"/>
        <v>-1750</v>
      </c>
      <c r="L21" s="116">
        <f t="shared" si="4"/>
        <v>1</v>
      </c>
      <c r="M21" s="116">
        <f t="shared" si="0"/>
        <v>-1749</v>
      </c>
      <c r="N21" s="827">
        <f t="shared" si="2"/>
        <v>6278</v>
      </c>
      <c r="O21" s="116"/>
      <c r="P21" s="827">
        <f>SUM(P12:P20)</f>
        <v>6277</v>
      </c>
    </row>
    <row r="22" spans="1:17" s="2" customFormat="1">
      <c r="A22" s="384" t="s">
        <v>522</v>
      </c>
      <c r="B22" s="71">
        <f t="shared" ref="B22:H22" si="5">+B6+B7+B21</f>
        <v>598</v>
      </c>
      <c r="C22" s="71">
        <f t="shared" si="5"/>
        <v>18</v>
      </c>
      <c r="D22" s="71">
        <f t="shared" si="5"/>
        <v>93</v>
      </c>
      <c r="E22" s="71">
        <f t="shared" si="5"/>
        <v>-101</v>
      </c>
      <c r="F22" s="71">
        <f t="shared" si="5"/>
        <v>335</v>
      </c>
      <c r="G22" s="71">
        <f t="shared" si="5"/>
        <v>41</v>
      </c>
      <c r="H22" s="71">
        <f t="shared" si="5"/>
        <v>-15</v>
      </c>
      <c r="I22" s="71"/>
      <c r="J22" s="824">
        <f>+J6+J7+J21</f>
        <v>969</v>
      </c>
      <c r="K22" s="71">
        <f>+K6+K7+K21</f>
        <v>-376</v>
      </c>
      <c r="L22" s="71">
        <f>+L6+L7+L21</f>
        <v>122</v>
      </c>
      <c r="M22" s="71">
        <f t="shared" si="0"/>
        <v>-254</v>
      </c>
      <c r="N22" s="824">
        <f t="shared" si="2"/>
        <v>715</v>
      </c>
      <c r="O22" s="71">
        <f>-L22</f>
        <v>-122</v>
      </c>
      <c r="P22" s="824">
        <f>+O22+N22</f>
        <v>593</v>
      </c>
    </row>
    <row r="23" spans="1:17" ht="20.25" customHeight="1">
      <c r="A23" s="420" t="s">
        <v>7</v>
      </c>
      <c r="B23" s="115">
        <f>+'[21]Ric. Utili IV trim. 2015'!B26</f>
        <v>-72</v>
      </c>
      <c r="C23" s="115">
        <f>+'[21]Ric. Utili IV trim. 2015'!C26</f>
        <v>5</v>
      </c>
      <c r="D23" s="115">
        <f>+'[21]Ric. Utili IV trim. 2015'!D26</f>
        <v>-3</v>
      </c>
      <c r="E23" s="115">
        <f>+'[21]Ric. Utili IV trim. 2015'!G26+'[21]Ric. Utili IV trim. 2015'!H26</f>
        <v>-240</v>
      </c>
      <c r="F23" s="115">
        <f>+'[21]Ric. Utili IV trim. 2015'!F26</f>
        <v>-1</v>
      </c>
      <c r="G23" s="115">
        <f>+'[21]Ric. Utili IV trim. 2015'!E26</f>
        <v>2</v>
      </c>
      <c r="H23" s="115">
        <f>+'[21]Ric. Utili IV trim. 2015'!I26</f>
        <v>0</v>
      </c>
      <c r="I23" s="115"/>
      <c r="J23" s="839">
        <f>SUM(B23:H23)</f>
        <v>-309</v>
      </c>
      <c r="K23" s="825">
        <f>+'[21]Ric. Utili IV trim. 2015'!L26+'[21]Ric. Utili IV trim. 2015'!P26</f>
        <v>-1</v>
      </c>
      <c r="L23" s="825">
        <f>+'[21]Ric. Utili IV trim. 2015'!M26+'[21]Ric. Utili IV trim. 2015'!Q26</f>
        <v>0</v>
      </c>
      <c r="M23" s="825">
        <f t="shared" si="0"/>
        <v>-1</v>
      </c>
      <c r="N23" s="826">
        <f t="shared" si="2"/>
        <v>-310</v>
      </c>
      <c r="O23" s="946">
        <f>-L23</f>
        <v>0</v>
      </c>
      <c r="P23" s="826">
        <f>+N23+O23</f>
        <v>-310</v>
      </c>
    </row>
    <row r="24" spans="1:17" ht="17.25" customHeight="1">
      <c r="A24" s="420" t="s">
        <v>8</v>
      </c>
      <c r="B24" s="115">
        <f>+'[21]Ric. Utili IV trim. 2015'!B27</f>
        <v>100</v>
      </c>
      <c r="C24" s="115">
        <f>+'[21]Ric. Utili IV trim. 2015'!C27</f>
        <v>5</v>
      </c>
      <c r="D24" s="115">
        <f>+'[21]Ric. Utili IV trim. 2015'!D27</f>
        <v>35</v>
      </c>
      <c r="E24" s="115">
        <f>+'[21]Ric. Utili IV trim. 2015'!G27+'[21]Ric. Utili IV trim. 2015'!H27</f>
        <v>-6</v>
      </c>
      <c r="F24" s="115">
        <f>+'[21]Ric. Utili IV trim. 2015'!F27</f>
        <v>37</v>
      </c>
      <c r="G24" s="115">
        <f>+'[21]Ric. Utili IV trim. 2015'!E27</f>
        <v>-4</v>
      </c>
      <c r="H24" s="115">
        <f>+'[21]Ric. Utili IV trim. 2015'!I27</f>
        <v>0</v>
      </c>
      <c r="I24" s="115"/>
      <c r="J24" s="839">
        <f>SUM(B24:H24)</f>
        <v>167</v>
      </c>
      <c r="K24" s="825">
        <f>+'[21]Ric. Utili IV trim. 2015'!L27+'[21]Ric. Utili IV trim. 2015'!P27</f>
        <v>-33</v>
      </c>
      <c r="L24" s="825">
        <f>+'[21]Ric. Utili IV trim. 2015'!M27+'[21]Ric. Utili IV trim. 2015'!Q27</f>
        <v>0</v>
      </c>
      <c r="M24" s="825">
        <f t="shared" si="0"/>
        <v>-33</v>
      </c>
      <c r="N24" s="826">
        <f t="shared" si="2"/>
        <v>134</v>
      </c>
      <c r="O24" s="946">
        <f>-L24</f>
        <v>0</v>
      </c>
      <c r="P24" s="826">
        <f>+N24+O24</f>
        <v>134</v>
      </c>
    </row>
    <row r="25" spans="1:17" ht="16.5" customHeight="1">
      <c r="A25" s="420" t="s">
        <v>9</v>
      </c>
      <c r="B25" s="115">
        <f>+'[21]Ric. Utili IV trim. 2015'!B28</f>
        <v>-599</v>
      </c>
      <c r="C25" s="115">
        <f>+'[21]Ric. Utili IV trim. 2015'!C28</f>
        <v>-64</v>
      </c>
      <c r="D25" s="115">
        <f>+'[21]Ric. Utili IV trim. 2015'!D28</f>
        <v>-46</v>
      </c>
      <c r="E25" s="115">
        <f>+'[21]Ric. Utili IV trim. 2015'!G28+'[21]Ric. Utili IV trim. 2015'!H28</f>
        <v>-12</v>
      </c>
      <c r="F25" s="115">
        <f>+'[21]Ric. Utili IV trim. 2015'!F28</f>
        <v>-136</v>
      </c>
      <c r="G25" s="115">
        <f>+'[21]Ric. Utili IV trim. 2015'!E28</f>
        <v>-32</v>
      </c>
      <c r="H25" s="115">
        <f>+'[21]Ric. Utili IV trim. 2015'!I28</f>
        <v>-15</v>
      </c>
      <c r="I25" s="115"/>
      <c r="J25" s="839">
        <f>SUM(B25:H25)</f>
        <v>-904</v>
      </c>
      <c r="K25" s="825">
        <f>+'[21]Ric. Utili IV trim. 2015'!L28+'[21]Ric. Utili IV trim. 2015'!P28</f>
        <v>168</v>
      </c>
      <c r="L25" s="825">
        <f>+'[21]Ric. Utili IV trim. 2015'!M28+'[21]Ric. Utili IV trim. 2015'!Q28</f>
        <v>-15</v>
      </c>
      <c r="M25" s="825">
        <f t="shared" si="0"/>
        <v>153</v>
      </c>
      <c r="N25" s="826">
        <f t="shared" si="2"/>
        <v>-751</v>
      </c>
      <c r="O25" s="946">
        <f>-L25</f>
        <v>15</v>
      </c>
      <c r="P25" s="826">
        <f>+N25+O25</f>
        <v>-736</v>
      </c>
    </row>
    <row r="26" spans="1:17" ht="15.75" customHeight="1">
      <c r="A26" s="623" t="s">
        <v>109</v>
      </c>
      <c r="B26" s="524">
        <f>-ROUND(B25/SUM(B22:B24)*100,1)</f>
        <v>95.7</v>
      </c>
      <c r="C26" s="524" t="s">
        <v>377</v>
      </c>
      <c r="D26" s="524">
        <f>-ROUND(D25/SUM(D22:D24)*100,1)</f>
        <v>36.799999999999997</v>
      </c>
      <c r="E26" s="524"/>
      <c r="F26" s="524" t="s">
        <v>377</v>
      </c>
      <c r="G26" s="524"/>
      <c r="H26" s="524"/>
      <c r="I26" s="524"/>
      <c r="J26" s="828" t="s">
        <v>377</v>
      </c>
      <c r="K26" s="524"/>
      <c r="L26" s="524">
        <v>0</v>
      </c>
      <c r="M26" s="524">
        <f t="shared" si="0"/>
        <v>0</v>
      </c>
      <c r="N26" s="828" t="s">
        <v>377</v>
      </c>
      <c r="O26" s="524"/>
      <c r="P26" s="828" t="s">
        <v>377</v>
      </c>
    </row>
    <row r="27" spans="1:17" ht="17.25" customHeight="1">
      <c r="A27" s="421" t="s">
        <v>523</v>
      </c>
      <c r="B27" s="117">
        <f t="shared" ref="B27:H27" si="6">SUM(B22:B25)</f>
        <v>27</v>
      </c>
      <c r="C27" s="117">
        <f t="shared" si="6"/>
        <v>-36</v>
      </c>
      <c r="D27" s="117">
        <f t="shared" si="6"/>
        <v>79</v>
      </c>
      <c r="E27" s="117">
        <f t="shared" si="6"/>
        <v>-359</v>
      </c>
      <c r="F27" s="117">
        <f t="shared" si="6"/>
        <v>235</v>
      </c>
      <c r="G27" s="117">
        <f t="shared" si="6"/>
        <v>7</v>
      </c>
      <c r="H27" s="117">
        <f t="shared" si="6"/>
        <v>-30</v>
      </c>
      <c r="I27" s="117"/>
      <c r="J27" s="829">
        <f>SUM(J22:J25)</f>
        <v>-77</v>
      </c>
      <c r="K27" s="117">
        <f>SUM(K22:K25)</f>
        <v>-242</v>
      </c>
      <c r="L27" s="117">
        <f>SUM(L22:L25)</f>
        <v>107</v>
      </c>
      <c r="M27" s="117">
        <f>SUM(M22:M25)</f>
        <v>-135</v>
      </c>
      <c r="N27" s="829">
        <f>SUM(N22:N25)</f>
        <v>-212</v>
      </c>
      <c r="O27" s="117">
        <f>-L27</f>
        <v>-107</v>
      </c>
      <c r="P27" s="829">
        <f>+O27+N27</f>
        <v>-319</v>
      </c>
    </row>
    <row r="28" spans="1:17" s="72" customFormat="1" ht="18.75" customHeight="1">
      <c r="A28" s="518" t="s">
        <v>38</v>
      </c>
      <c r="B28" s="519"/>
      <c r="C28" s="519"/>
      <c r="D28" s="519"/>
      <c r="E28" s="115"/>
      <c r="F28" s="115"/>
      <c r="G28" s="115"/>
      <c r="H28" s="115"/>
      <c r="I28" s="115"/>
      <c r="J28" s="840"/>
      <c r="K28" s="825"/>
      <c r="L28" s="825"/>
      <c r="M28" s="825"/>
      <c r="N28" s="826"/>
      <c r="P28" s="826"/>
    </row>
    <row r="29" spans="1:17" s="72" customFormat="1" ht="16.5" customHeight="1">
      <c r="A29" s="523" t="s">
        <v>524</v>
      </c>
      <c r="B29" s="522"/>
      <c r="C29" s="522"/>
      <c r="D29" s="522"/>
      <c r="E29" s="115"/>
      <c r="F29" s="115"/>
      <c r="G29" s="115"/>
      <c r="H29" s="115"/>
      <c r="I29" s="115"/>
      <c r="J29" s="839">
        <f>+'[21]Ric. Utili IV trim. 2015'!$J$32</f>
        <v>123</v>
      </c>
      <c r="K29" s="825"/>
      <c r="L29" s="825"/>
      <c r="M29" s="825">
        <f>+'[21]Ric. Utili IV trim. 2015'!L32+'[21]Ric. Utili IV trim. 2015'!Q32</f>
        <v>152</v>
      </c>
      <c r="N29" s="826">
        <f>+J29+M29</f>
        <v>275</v>
      </c>
      <c r="O29" s="825">
        <f>+P29-N29</f>
        <v>-286</v>
      </c>
      <c r="P29" s="826">
        <f>+P27-P30</f>
        <v>-11</v>
      </c>
    </row>
    <row r="30" spans="1:17" ht="16.5" customHeight="1">
      <c r="A30" s="959" t="s">
        <v>525</v>
      </c>
      <c r="B30" s="520"/>
      <c r="C30" s="520"/>
      <c r="D30" s="520"/>
      <c r="E30" s="71"/>
      <c r="F30" s="71"/>
      <c r="G30" s="71"/>
      <c r="H30" s="71"/>
      <c r="I30" s="71"/>
      <c r="J30" s="830">
        <f>+J27-J29</f>
        <v>-200</v>
      </c>
      <c r="K30" s="825"/>
      <c r="L30" s="825"/>
      <c r="M30" s="118">
        <f>+'[21]Ric. Utili IV trim. 2015'!L33+'[21]Ric. Utili IV trim. 2015'!Q33</f>
        <v>-287</v>
      </c>
      <c r="N30" s="830">
        <f t="shared" ref="N30:N33" si="7">+J30+M30</f>
        <v>-487</v>
      </c>
      <c r="O30" s="118">
        <f>+P30-N30</f>
        <v>179</v>
      </c>
      <c r="P30" s="830">
        <f>+'[21]Sintesi dei risultati'!$A$34</f>
        <v>-308</v>
      </c>
      <c r="Q30" s="997"/>
    </row>
    <row r="31" spans="1:17" s="2" customFormat="1" ht="28.5" customHeight="1">
      <c r="A31" s="422" t="s">
        <v>511</v>
      </c>
      <c r="B31" s="71"/>
      <c r="C31" s="71"/>
      <c r="D31" s="71"/>
      <c r="E31" s="71"/>
      <c r="F31" s="71"/>
      <c r="G31" s="71"/>
      <c r="H31" s="71"/>
      <c r="I31" s="71"/>
      <c r="J31" s="831">
        <f>+'[21]Ric. Utili IV trim. 2015'!$J$34</f>
        <v>-9017</v>
      </c>
      <c r="K31" s="825"/>
      <c r="L31" s="825"/>
      <c r="M31" s="904">
        <f>+'[21]Ric. Utili IV trim. 2015'!L34+'[21]Ric. Utili IV trim. 2015'!Q34</f>
        <v>1644</v>
      </c>
      <c r="N31" s="831">
        <f t="shared" si="7"/>
        <v>-7373</v>
      </c>
      <c r="P31" s="831">
        <f>+N31</f>
        <v>-7373</v>
      </c>
    </row>
    <row r="32" spans="1:17" s="2" customFormat="1" ht="19.5" customHeight="1">
      <c r="A32" s="420" t="s">
        <v>295</v>
      </c>
      <c r="B32" s="115"/>
      <c r="C32" s="115"/>
      <c r="D32" s="115"/>
      <c r="E32" s="115"/>
      <c r="F32" s="115"/>
      <c r="G32" s="115"/>
      <c r="H32" s="115"/>
      <c r="I32" s="115"/>
      <c r="J32" s="839">
        <f>+'[21]Ric. Utili IV trim. 2015'!$J$35</f>
        <v>409</v>
      </c>
      <c r="K32" s="825"/>
      <c r="L32" s="825"/>
      <c r="M32" s="825">
        <f>+'[21]Ric. Utili IV trim. 2015'!L35+'[21]Ric. Utili IV trim. 2015'!Q35</f>
        <v>-44</v>
      </c>
      <c r="N32" s="839">
        <f t="shared" si="7"/>
        <v>365</v>
      </c>
      <c r="P32" s="826">
        <f>+N32</f>
        <v>365</v>
      </c>
    </row>
    <row r="33" spans="1:19" ht="19.5" customHeight="1">
      <c r="A33" s="420" t="s">
        <v>270</v>
      </c>
      <c r="B33" s="115"/>
      <c r="C33" s="115"/>
      <c r="D33" s="115"/>
      <c r="E33" s="115"/>
      <c r="F33" s="115"/>
      <c r="G33" s="115"/>
      <c r="H33" s="115"/>
      <c r="I33" s="115"/>
      <c r="J33" s="839">
        <f>+'[21]Ric. Utili IV trim. 2015'!$J$36</f>
        <v>8408</v>
      </c>
      <c r="K33" s="825"/>
      <c r="L33" s="825"/>
      <c r="M33" s="825">
        <f>+'[21]Ric. Utili IV trim. 2015'!L36+'[21]Ric. Utili IV trim. 2015'!Q36</f>
        <v>-1887</v>
      </c>
      <c r="N33" s="839">
        <f t="shared" si="7"/>
        <v>6521</v>
      </c>
      <c r="P33" s="839">
        <f>+N33</f>
        <v>6521</v>
      </c>
      <c r="S33" s="70">
        <f>181+P32+P33</f>
        <v>7067</v>
      </c>
    </row>
    <row r="34" spans="1:19" s="621" customFormat="1" ht="20.25" hidden="1" customHeight="1" outlineLevel="1">
      <c r="A34" s="619" t="s">
        <v>64</v>
      </c>
      <c r="B34" s="620"/>
      <c r="C34" s="620"/>
      <c r="D34" s="620"/>
      <c r="E34" s="620"/>
      <c r="F34" s="620"/>
      <c r="G34" s="620"/>
      <c r="H34" s="620"/>
      <c r="I34" s="620"/>
      <c r="J34" s="832">
        <v>0</v>
      </c>
      <c r="K34" s="620"/>
      <c r="L34" s="620"/>
      <c r="M34" s="620">
        <v>0</v>
      </c>
      <c r="N34" s="832">
        <v>0</v>
      </c>
      <c r="P34" s="832">
        <f>+'Ricond. I trim. 2015'!Q34+'Ricond. I trim. 2015'!L34</f>
        <v>0</v>
      </c>
    </row>
    <row r="35" spans="1:19" s="621" customFormat="1" ht="17.25" hidden="1" customHeight="1" outlineLevel="1">
      <c r="A35" s="622" t="s">
        <v>65</v>
      </c>
      <c r="B35" s="620"/>
      <c r="C35" s="620"/>
      <c r="D35" s="620"/>
      <c r="E35" s="620"/>
      <c r="F35" s="620"/>
      <c r="G35" s="620"/>
      <c r="H35" s="620"/>
      <c r="I35" s="620"/>
      <c r="J35" s="832">
        <v>-518</v>
      </c>
      <c r="K35" s="620"/>
      <c r="L35" s="620"/>
      <c r="M35" s="905">
        <v>36</v>
      </c>
      <c r="N35" s="832">
        <v>6032</v>
      </c>
      <c r="P35" s="832">
        <f>+'Ricond. I trim. 2015'!Q35+'Ricond. I trim. 2015'!L35</f>
        <v>0</v>
      </c>
    </row>
    <row r="36" spans="1:19" s="621" customFormat="1" ht="17.25" customHeight="1" collapsed="1">
      <c r="A36" s="420" t="s">
        <v>614</v>
      </c>
      <c r="B36" s="620"/>
      <c r="C36" s="620"/>
      <c r="D36" s="620"/>
      <c r="E36" s="620"/>
      <c r="F36" s="620"/>
      <c r="G36" s="620"/>
      <c r="H36" s="620"/>
      <c r="I36" s="620"/>
      <c r="J36" s="833"/>
      <c r="K36" s="620"/>
      <c r="L36" s="620"/>
      <c r="M36" s="905"/>
      <c r="N36" s="833"/>
      <c r="P36" s="833">
        <f>+O30</f>
        <v>179</v>
      </c>
    </row>
    <row r="37" spans="1:19" ht="22.5" customHeight="1">
      <c r="A37" s="521" t="s">
        <v>526</v>
      </c>
      <c r="B37" s="521"/>
      <c r="C37" s="118"/>
      <c r="D37" s="118"/>
      <c r="E37" s="118"/>
      <c r="F37" s="118"/>
      <c r="G37" s="118"/>
      <c r="H37" s="118"/>
      <c r="I37" s="118"/>
      <c r="J37" s="830">
        <f>SUM(J31:J33)</f>
        <v>-200</v>
      </c>
      <c r="K37" s="118"/>
      <c r="L37" s="118"/>
      <c r="M37" s="118">
        <f>SUM(M31:M33)</f>
        <v>-287</v>
      </c>
      <c r="N37" s="830">
        <f t="shared" ref="N37" si="8">+J37+M37</f>
        <v>-487</v>
      </c>
      <c r="O37" s="950"/>
      <c r="P37" s="830">
        <f>SUM(P31:P36)</f>
        <v>-308</v>
      </c>
    </row>
    <row r="38" spans="1:19" ht="7.5" customHeight="1">
      <c r="A38" s="596"/>
    </row>
    <row r="39" spans="1:19" s="2" customFormat="1" ht="14.25" customHeight="1">
      <c r="A39" s="425" t="s">
        <v>634</v>
      </c>
      <c r="B39" s="73"/>
      <c r="C39" s="73"/>
      <c r="D39" s="73"/>
      <c r="E39" s="73"/>
      <c r="F39" s="73"/>
      <c r="G39" s="73"/>
      <c r="H39" s="73"/>
      <c r="I39" s="73"/>
      <c r="J39" s="73"/>
    </row>
  </sheetData>
  <mergeCells count="15">
    <mergeCell ref="J3:J5"/>
    <mergeCell ref="B3:B5"/>
    <mergeCell ref="C3:C5"/>
    <mergeCell ref="D3:D5"/>
    <mergeCell ref="E3:E5"/>
    <mergeCell ref="F3:F5"/>
    <mergeCell ref="H3:H5"/>
    <mergeCell ref="G3:G5"/>
    <mergeCell ref="P3:P5"/>
    <mergeCell ref="O4:O5"/>
    <mergeCell ref="K3:M3"/>
    <mergeCell ref="N3:N5"/>
    <mergeCell ref="K4:K5"/>
    <mergeCell ref="L4:L5"/>
    <mergeCell ref="M4:M5"/>
  </mergeCells>
  <pageMargins left="0.23" right="0.27" top="0.28999999999999998" bottom="0.31" header="0.17" footer="0.21"/>
  <pageSetup paperSize="9" scale="7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20"/>
  <sheetViews>
    <sheetView showGridLines="0" showZeros="0" zoomScaleNormal="100" workbookViewId="0">
      <selection activeCell="F25" sqref="F25"/>
    </sheetView>
  </sheetViews>
  <sheetFormatPr defaultRowHeight="12.75"/>
  <cols>
    <col min="1" max="1" width="13.33203125" style="15" customWidth="1"/>
    <col min="2" max="2" width="98" style="290" customWidth="1"/>
    <col min="3" max="4" width="13" style="15" customWidth="1"/>
    <col min="5" max="16384" width="9.33203125" style="15"/>
  </cols>
  <sheetData>
    <row r="1" spans="1:15" s="289" customFormat="1" ht="15.75" customHeight="1">
      <c r="A1" s="287" t="s">
        <v>504</v>
      </c>
      <c r="B1" s="288"/>
      <c r="C1" s="287"/>
      <c r="D1" s="287"/>
    </row>
    <row r="2" spans="1:15" s="289" customFormat="1" ht="18" customHeight="1">
      <c r="A2" s="439" t="s">
        <v>80</v>
      </c>
      <c r="B2" s="290"/>
    </row>
    <row r="3" spans="1:15" s="267" customFormat="1" ht="22.5" customHeight="1">
      <c r="A3" s="528" t="s">
        <v>457</v>
      </c>
      <c r="B3" s="291"/>
      <c r="C3" s="1061" t="s">
        <v>566</v>
      </c>
      <c r="D3" s="1061"/>
    </row>
    <row r="4" spans="1:15" s="267" customFormat="1" ht="20.25" customHeight="1">
      <c r="A4" s="632">
        <v>2015</v>
      </c>
      <c r="B4" s="268"/>
      <c r="C4" s="528">
        <v>2015</v>
      </c>
      <c r="D4" s="528">
        <v>2016</v>
      </c>
    </row>
    <row r="5" spans="1:15" s="267" customFormat="1" ht="4.5" customHeight="1" thickBot="1">
      <c r="A5" s="270"/>
      <c r="C5" s="270"/>
      <c r="D5" s="270"/>
    </row>
    <row r="6" spans="1:15" s="267" customFormat="1" ht="5.25" customHeight="1" thickTop="1">
      <c r="A6" s="528"/>
      <c r="B6" s="268"/>
      <c r="C6" s="528"/>
      <c r="D6" s="528"/>
    </row>
    <row r="7" spans="1:15" s="62" customFormat="1" ht="21" customHeight="1">
      <c r="A7" s="902">
        <f>+'RF riclassificato'!A12</f>
        <v>3960</v>
      </c>
      <c r="B7" s="631" t="s">
        <v>570</v>
      </c>
      <c r="C7" s="902">
        <f>+'RF riclassificato'!C12</f>
        <v>2222</v>
      </c>
      <c r="D7" s="902">
        <f>+'RF riclassificato'!D12</f>
        <v>862</v>
      </c>
    </row>
    <row r="8" spans="1:15" s="809" customFormat="1" ht="23.25" customHeight="1">
      <c r="A8" s="949">
        <f>+A9-A7</f>
        <v>-5</v>
      </c>
      <c r="B8" s="597" t="s">
        <v>614</v>
      </c>
      <c r="C8" s="949">
        <f>+C9-C7</f>
        <v>668</v>
      </c>
      <c r="D8" s="949">
        <f>+D9-D7</f>
        <v>404</v>
      </c>
    </row>
    <row r="9" spans="1:15" s="155" customFormat="1" ht="21.75" customHeight="1" thickBot="1">
      <c r="A9" s="958">
        <f>+'RF riclassificato'!A28</f>
        <v>3955</v>
      </c>
      <c r="B9" s="631" t="s">
        <v>500</v>
      </c>
      <c r="C9" s="958">
        <f>+'RF riclassificato'!C28</f>
        <v>2890</v>
      </c>
      <c r="D9" s="958">
        <f>+'RF riclassificato'!D28</f>
        <v>1266</v>
      </c>
    </row>
    <row r="10" spans="1:15" s="155" customFormat="1" ht="6.75" customHeight="1" thickTop="1">
      <c r="B10" s="298"/>
      <c r="C10" s="543"/>
      <c r="D10" s="543"/>
    </row>
    <row r="11" spans="1:15">
      <c r="C11" s="17"/>
      <c r="D11" s="17"/>
    </row>
    <row r="12" spans="1:15">
      <c r="C12" s="17"/>
      <c r="D12" s="17"/>
    </row>
    <row r="13" spans="1:15" s="299" customFormat="1">
      <c r="A13" s="15"/>
      <c r="B13" s="290"/>
      <c r="C13" s="17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299" customFormat="1">
      <c r="A14" s="15"/>
      <c r="B14" s="290"/>
      <c r="C14" s="17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s="299" customFormat="1">
      <c r="A15" s="15"/>
      <c r="B15" s="290"/>
      <c r="C15" s="17"/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299" customFormat="1">
      <c r="A16" s="15"/>
      <c r="B16" s="290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299" customFormat="1">
      <c r="A17" s="15"/>
      <c r="B17" s="290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99" customFormat="1">
      <c r="A18" s="15"/>
      <c r="B18" s="290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299" customFormat="1">
      <c r="A19" s="15"/>
      <c r="B19" s="290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299" customFormat="1">
      <c r="A20" s="15"/>
      <c r="B20" s="290"/>
      <c r="C20" s="17"/>
      <c r="D20" s="1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299" customFormat="1">
      <c r="A21" s="15"/>
      <c r="B21" s="290"/>
      <c r="C21" s="17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299" customFormat="1">
      <c r="A22" s="15"/>
      <c r="B22" s="290"/>
      <c r="C22" s="17"/>
      <c r="D22" s="1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299" customFormat="1">
      <c r="A23" s="15"/>
      <c r="B23" s="290"/>
      <c r="C23" s="17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299" customFormat="1">
      <c r="A24" s="15"/>
      <c r="B24" s="290"/>
      <c r="C24" s="17"/>
      <c r="D24" s="1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299" customFormat="1">
      <c r="A25" s="15"/>
      <c r="B25" s="290"/>
      <c r="C25" s="17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299" customFormat="1">
      <c r="A26" s="15"/>
      <c r="B26" s="290"/>
      <c r="C26" s="17"/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299" customFormat="1">
      <c r="A27" s="15"/>
      <c r="B27" s="290"/>
      <c r="C27" s="17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299" customFormat="1">
      <c r="A28" s="15"/>
      <c r="B28" s="290"/>
      <c r="C28" s="17"/>
      <c r="D28" s="1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299" customFormat="1">
      <c r="A29" s="15"/>
      <c r="B29" s="290"/>
      <c r="C29" s="17"/>
      <c r="D29" s="1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299" customFormat="1">
      <c r="A30" s="15"/>
      <c r="B30" s="290"/>
      <c r="C30" s="17"/>
      <c r="D30" s="1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299" customFormat="1">
      <c r="A31" s="15"/>
      <c r="B31" s="290"/>
      <c r="C31" s="17"/>
      <c r="D31" s="1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299" customFormat="1">
      <c r="A32" s="15"/>
      <c r="B32" s="290"/>
      <c r="C32" s="17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299" customFormat="1">
      <c r="A33" s="15"/>
      <c r="B33" s="290"/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299" customFormat="1">
      <c r="A34" s="15"/>
      <c r="B34" s="290"/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s="299" customFormat="1">
      <c r="A35" s="15"/>
      <c r="B35" s="290"/>
      <c r="C35" s="17"/>
      <c r="D35" s="1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299" customFormat="1">
      <c r="A36" s="15"/>
      <c r="B36" s="290"/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s="299" customFormat="1">
      <c r="A37" s="15"/>
      <c r="B37" s="290"/>
      <c r="C37" s="17"/>
      <c r="D37" s="1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299" customFormat="1">
      <c r="A38" s="15"/>
      <c r="B38" s="290"/>
      <c r="C38" s="17"/>
      <c r="D38" s="17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s="299" customFormat="1">
      <c r="A39" s="15"/>
      <c r="B39" s="290"/>
      <c r="C39" s="17"/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299" customFormat="1">
      <c r="A40" s="15"/>
      <c r="B40" s="290"/>
      <c r="C40" s="17"/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299" customFormat="1">
      <c r="A41" s="15"/>
      <c r="B41" s="290"/>
      <c r="C41" s="17"/>
      <c r="D41" s="17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s="299" customFormat="1">
      <c r="A42" s="15"/>
      <c r="B42" s="290"/>
      <c r="C42" s="17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299" customFormat="1">
      <c r="A43" s="15"/>
      <c r="B43" s="290"/>
      <c r="C43" s="17"/>
      <c r="D43" s="17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s="299" customFormat="1">
      <c r="A44" s="15"/>
      <c r="B44" s="290"/>
      <c r="C44" s="17"/>
      <c r="D44" s="17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299" customFormat="1">
      <c r="A45" s="15"/>
      <c r="B45" s="290"/>
      <c r="C45" s="17"/>
      <c r="D45" s="17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299" customFormat="1">
      <c r="A46" s="15"/>
      <c r="B46" s="290"/>
      <c r="C46" s="17"/>
      <c r="D46" s="17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s="299" customFormat="1">
      <c r="A47" s="15"/>
      <c r="B47" s="290"/>
      <c r="C47" s="17"/>
      <c r="D47" s="17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299" customFormat="1">
      <c r="A48" s="15"/>
      <c r="B48" s="290"/>
      <c r="C48" s="17"/>
      <c r="D48" s="17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299" customFormat="1">
      <c r="A49" s="15"/>
      <c r="B49" s="290"/>
      <c r="C49" s="17"/>
      <c r="D49" s="17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299" customFormat="1">
      <c r="A50" s="15"/>
      <c r="B50" s="290"/>
      <c r="C50" s="17"/>
      <c r="D50" s="17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299" customFormat="1">
      <c r="A51" s="15"/>
      <c r="B51" s="290"/>
      <c r="C51" s="17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s="299" customFormat="1">
      <c r="A52" s="15"/>
      <c r="B52" s="290"/>
      <c r="C52" s="17"/>
      <c r="D52" s="17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299" customFormat="1">
      <c r="A53" s="15"/>
      <c r="B53" s="290"/>
      <c r="C53" s="17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299" customFormat="1">
      <c r="A54" s="15"/>
      <c r="B54" s="290"/>
      <c r="C54" s="17"/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299" customFormat="1">
      <c r="A55" s="15"/>
      <c r="B55" s="290"/>
      <c r="C55" s="17"/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299" customFormat="1">
      <c r="A56" s="15"/>
      <c r="B56" s="290"/>
      <c r="C56" s="17"/>
      <c r="D56" s="17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299" customFormat="1">
      <c r="A57" s="15"/>
      <c r="B57" s="290"/>
      <c r="C57" s="17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299" customFormat="1">
      <c r="A58" s="15"/>
      <c r="B58" s="290"/>
      <c r="C58" s="17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s="299" customFormat="1">
      <c r="A59" s="15"/>
      <c r="B59" s="290"/>
      <c r="C59" s="17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299" customFormat="1">
      <c r="A60" s="15"/>
      <c r="B60" s="290"/>
      <c r="C60" s="17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299" customFormat="1">
      <c r="A61" s="15"/>
      <c r="B61" s="290"/>
      <c r="C61" s="17"/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299" customFormat="1">
      <c r="A62" s="15"/>
      <c r="B62" s="290"/>
      <c r="C62" s="17"/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299" customFormat="1">
      <c r="A63" s="15"/>
      <c r="B63" s="290"/>
      <c r="C63" s="17"/>
      <c r="D63" s="1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s="299" customFormat="1">
      <c r="A64" s="15"/>
      <c r="B64" s="290"/>
      <c r="C64" s="17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s="299" customFormat="1">
      <c r="A65" s="15"/>
      <c r="B65" s="290"/>
      <c r="C65" s="17"/>
      <c r="D65" s="17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299" customFormat="1">
      <c r="A66" s="15"/>
      <c r="B66" s="290"/>
      <c r="C66" s="17"/>
      <c r="D66" s="1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299" customFormat="1">
      <c r="A67" s="15"/>
      <c r="B67" s="290"/>
      <c r="C67" s="17"/>
      <c r="D67" s="17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99" customFormat="1">
      <c r="A68" s="15"/>
      <c r="B68" s="290"/>
      <c r="C68" s="17"/>
      <c r="D68" s="17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299" customFormat="1">
      <c r="A69" s="15"/>
      <c r="B69" s="290"/>
      <c r="C69" s="17"/>
      <c r="D69" s="1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299" customFormat="1">
      <c r="A70" s="15"/>
      <c r="B70" s="290"/>
      <c r="C70" s="17"/>
      <c r="D70" s="1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299" customFormat="1">
      <c r="A71" s="15"/>
      <c r="B71" s="290"/>
      <c r="C71" s="17"/>
      <c r="D71" s="1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299" customFormat="1">
      <c r="A72" s="15"/>
      <c r="B72" s="290"/>
      <c r="C72" s="17"/>
      <c r="D72" s="17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299" customFormat="1">
      <c r="A73" s="15"/>
      <c r="B73" s="290"/>
      <c r="C73" s="17"/>
      <c r="D73" s="17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299" customFormat="1">
      <c r="A74" s="15"/>
      <c r="B74" s="290"/>
      <c r="C74" s="17"/>
      <c r="D74" s="1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299" customFormat="1">
      <c r="A75" s="15"/>
      <c r="B75" s="290"/>
      <c r="C75" s="17"/>
      <c r="D75" s="1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299" customFormat="1">
      <c r="A76" s="15"/>
      <c r="B76" s="290"/>
      <c r="C76" s="17"/>
      <c r="D76" s="17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299" customFormat="1">
      <c r="A77" s="15"/>
      <c r="B77" s="290"/>
      <c r="C77" s="17"/>
      <c r="D77" s="17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299" customFormat="1">
      <c r="A78" s="15"/>
      <c r="B78" s="290"/>
      <c r="C78" s="17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299" customFormat="1">
      <c r="A79" s="15"/>
      <c r="B79" s="290"/>
      <c r="C79" s="17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299" customFormat="1">
      <c r="A80" s="15"/>
      <c r="B80" s="290"/>
      <c r="C80" s="17"/>
      <c r="D80" s="17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299" customFormat="1">
      <c r="A81" s="15"/>
      <c r="B81" s="290"/>
      <c r="C81" s="17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299" customFormat="1">
      <c r="A82" s="15"/>
      <c r="B82" s="290"/>
      <c r="C82" s="17"/>
      <c r="D82" s="17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299" customFormat="1">
      <c r="A83" s="15"/>
      <c r="B83" s="290"/>
      <c r="C83" s="17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299" customFormat="1">
      <c r="A84" s="15"/>
      <c r="B84" s="290"/>
      <c r="C84" s="17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299" customFormat="1">
      <c r="A85" s="15"/>
      <c r="B85" s="290"/>
      <c r="C85" s="17"/>
      <c r="D85" s="17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299" customFormat="1">
      <c r="A86" s="15"/>
      <c r="B86" s="290"/>
      <c r="C86" s="17"/>
      <c r="D86" s="1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299" customFormat="1">
      <c r="A87" s="15"/>
      <c r="B87" s="290"/>
      <c r="C87" s="17"/>
      <c r="D87" s="17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299" customFormat="1">
      <c r="A88" s="15"/>
      <c r="B88" s="290"/>
      <c r="C88" s="17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299" customFormat="1">
      <c r="A89" s="15"/>
      <c r="B89" s="290"/>
      <c r="C89" s="17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299" customFormat="1">
      <c r="A90" s="15"/>
      <c r="B90" s="290"/>
      <c r="C90" s="17"/>
      <c r="D90" s="17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299" customFormat="1">
      <c r="A91" s="15"/>
      <c r="B91" s="290"/>
      <c r="C91" s="17"/>
      <c r="D91" s="17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299" customFormat="1">
      <c r="A92" s="15"/>
      <c r="B92" s="290"/>
      <c r="C92" s="17"/>
      <c r="D92" s="1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299" customFormat="1">
      <c r="A93" s="15"/>
      <c r="B93" s="290"/>
      <c r="C93" s="17"/>
      <c r="D93" s="1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299" customFormat="1">
      <c r="A94" s="15"/>
      <c r="B94" s="290"/>
      <c r="C94" s="17"/>
      <c r="D94" s="1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299" customFormat="1">
      <c r="A95" s="15"/>
      <c r="B95" s="290"/>
      <c r="C95" s="17"/>
      <c r="D95" s="1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299" customFormat="1">
      <c r="A96" s="15"/>
      <c r="B96" s="290"/>
      <c r="C96" s="17"/>
      <c r="D96" s="1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s="299" customFormat="1">
      <c r="A97" s="15"/>
      <c r="B97" s="290"/>
      <c r="C97" s="17"/>
      <c r="D97" s="17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299" customFormat="1">
      <c r="A98" s="15"/>
      <c r="B98" s="290"/>
      <c r="C98" s="17"/>
      <c r="D98" s="17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299" customFormat="1">
      <c r="A99" s="15"/>
      <c r="B99" s="290"/>
      <c r="C99" s="17"/>
      <c r="D99" s="1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299" customFormat="1">
      <c r="A100" s="15"/>
      <c r="B100" s="290"/>
      <c r="C100" s="17"/>
      <c r="D100" s="1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299" customFormat="1">
      <c r="A101" s="15"/>
      <c r="B101" s="290"/>
      <c r="C101" s="17"/>
      <c r="D101" s="17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299" customFormat="1">
      <c r="A102" s="15"/>
      <c r="B102" s="290"/>
      <c r="C102" s="17"/>
      <c r="D102" s="17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299" customFormat="1">
      <c r="A103" s="15"/>
      <c r="B103" s="290"/>
      <c r="C103" s="17"/>
      <c r="D103" s="1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299" customFormat="1">
      <c r="A104" s="15"/>
      <c r="B104" s="290"/>
      <c r="C104" s="17"/>
      <c r="D104" s="17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299" customFormat="1">
      <c r="A105" s="15"/>
      <c r="B105" s="290"/>
      <c r="C105" s="17"/>
      <c r="D105" s="1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299" customFormat="1">
      <c r="A106" s="15"/>
      <c r="B106" s="290"/>
      <c r="C106" s="17"/>
      <c r="D106" s="17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299" customFormat="1">
      <c r="A107" s="15"/>
      <c r="B107" s="290"/>
      <c r="C107" s="17"/>
      <c r="D107" s="17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299" customFormat="1">
      <c r="A108" s="15"/>
      <c r="B108" s="290"/>
      <c r="C108" s="17"/>
      <c r="D108" s="17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299" customFormat="1">
      <c r="A109" s="15"/>
      <c r="B109" s="290"/>
      <c r="C109" s="17"/>
      <c r="D109" s="17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299" customFormat="1">
      <c r="A110" s="15"/>
      <c r="B110" s="290"/>
      <c r="C110" s="17"/>
      <c r="D110" s="17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299" customFormat="1">
      <c r="A111" s="15"/>
      <c r="B111" s="290"/>
      <c r="C111" s="17"/>
      <c r="D111" s="1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299" customFormat="1">
      <c r="A112" s="15"/>
      <c r="B112" s="290"/>
      <c r="C112" s="17"/>
      <c r="D112" s="17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299" customFormat="1">
      <c r="A113" s="15"/>
      <c r="B113" s="290"/>
      <c r="C113" s="17"/>
      <c r="D113" s="17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299" customFormat="1">
      <c r="A114" s="15"/>
      <c r="B114" s="290"/>
      <c r="C114" s="17"/>
      <c r="D114" s="1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299" customFormat="1">
      <c r="A115" s="15"/>
      <c r="B115" s="290"/>
      <c r="C115" s="17"/>
      <c r="D115" s="17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s="299" customFormat="1">
      <c r="A116" s="15"/>
      <c r="B116" s="290"/>
      <c r="C116" s="17"/>
      <c r="D116" s="1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299" customFormat="1">
      <c r="A117" s="15"/>
      <c r="B117" s="290"/>
      <c r="C117" s="17"/>
      <c r="D117" s="1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299" customFormat="1">
      <c r="A118" s="15"/>
      <c r="B118" s="290"/>
      <c r="C118" s="17"/>
      <c r="D118" s="1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299" customFormat="1">
      <c r="A119" s="15"/>
      <c r="B119" s="290"/>
      <c r="C119" s="17"/>
      <c r="D119" s="1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299" customFormat="1">
      <c r="A120" s="15"/>
      <c r="B120" s="290"/>
      <c r="C120" s="17"/>
      <c r="D120" s="1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s="299" customFormat="1">
      <c r="A121" s="15"/>
      <c r="B121" s="290"/>
      <c r="C121" s="17"/>
      <c r="D121" s="1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299" customFormat="1">
      <c r="A122" s="15"/>
      <c r="B122" s="290"/>
      <c r="C122" s="17"/>
      <c r="D122" s="1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299" customFormat="1">
      <c r="A123" s="15"/>
      <c r="B123" s="290"/>
      <c r="C123" s="17"/>
      <c r="D123" s="17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299" customFormat="1">
      <c r="A124" s="15"/>
      <c r="B124" s="290"/>
      <c r="C124" s="17"/>
      <c r="D124" s="17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s="299" customFormat="1">
      <c r="A125" s="15"/>
      <c r="B125" s="290"/>
      <c r="C125" s="17"/>
      <c r="D125" s="1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299" customFormat="1">
      <c r="A126" s="15"/>
      <c r="B126" s="290"/>
      <c r="C126" s="17"/>
      <c r="D126" s="17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s="299" customFormat="1">
      <c r="A127" s="15"/>
      <c r="B127" s="290"/>
      <c r="C127" s="17"/>
      <c r="D127" s="1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299" customFormat="1">
      <c r="A128" s="15"/>
      <c r="B128" s="290"/>
      <c r="C128" s="17"/>
      <c r="D128" s="17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299" customFormat="1">
      <c r="A129" s="15"/>
      <c r="B129" s="290"/>
      <c r="C129" s="17"/>
      <c r="D129" s="17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s="299" customFormat="1">
      <c r="A130" s="15"/>
      <c r="B130" s="290"/>
      <c r="C130" s="17"/>
      <c r="D130" s="17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s="299" customFormat="1">
      <c r="A131" s="15"/>
      <c r="B131" s="290"/>
      <c r="C131" s="17"/>
      <c r="D131" s="17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299" customFormat="1">
      <c r="A132" s="15"/>
      <c r="B132" s="290"/>
      <c r="C132" s="17"/>
      <c r="D132" s="17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299" customFormat="1">
      <c r="A133" s="15"/>
      <c r="B133" s="290"/>
      <c r="C133" s="17"/>
      <c r="D133" s="17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s="299" customFormat="1">
      <c r="A134" s="15"/>
      <c r="B134" s="290"/>
      <c r="C134" s="17"/>
      <c r="D134" s="17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299" customFormat="1">
      <c r="A135" s="15"/>
      <c r="B135" s="290"/>
      <c r="C135" s="17"/>
      <c r="D135" s="17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s="299" customFormat="1">
      <c r="A136" s="15"/>
      <c r="B136" s="290"/>
      <c r="C136" s="17"/>
      <c r="D136" s="1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299" customFormat="1">
      <c r="A137" s="15"/>
      <c r="B137" s="290"/>
      <c r="C137" s="17"/>
      <c r="D137" s="17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s="299" customFormat="1">
      <c r="A138" s="15"/>
      <c r="B138" s="290"/>
      <c r="C138" s="17"/>
      <c r="D138" s="17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299" customFormat="1">
      <c r="A139" s="15"/>
      <c r="B139" s="290"/>
      <c r="C139" s="17"/>
      <c r="D139" s="17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299" customFormat="1">
      <c r="A140" s="15"/>
      <c r="B140" s="290"/>
      <c r="C140" s="17"/>
      <c r="D140" s="17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s="299" customFormat="1">
      <c r="A141" s="15"/>
      <c r="B141" s="290"/>
      <c r="C141" s="17"/>
      <c r="D141" s="17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s="299" customFormat="1">
      <c r="A142" s="15"/>
      <c r="B142" s="290"/>
      <c r="C142" s="17"/>
      <c r="D142" s="17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s="299" customFormat="1">
      <c r="A143" s="15"/>
      <c r="B143" s="290"/>
      <c r="C143" s="17"/>
      <c r="D143" s="17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299" customFormat="1">
      <c r="A144" s="15"/>
      <c r="B144" s="290"/>
      <c r="C144" s="17"/>
      <c r="D144" s="17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s="299" customFormat="1">
      <c r="A145" s="15"/>
      <c r="B145" s="290"/>
      <c r="C145" s="17"/>
      <c r="D145" s="17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299" customFormat="1">
      <c r="A146" s="15"/>
      <c r="B146" s="290"/>
      <c r="C146" s="17"/>
      <c r="D146" s="17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299" customFormat="1">
      <c r="A147" s="15"/>
      <c r="B147" s="290"/>
      <c r="C147" s="17"/>
      <c r="D147" s="1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s="299" customFormat="1">
      <c r="A148" s="15"/>
      <c r="B148" s="290"/>
      <c r="C148" s="17"/>
      <c r="D148" s="17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299" customFormat="1">
      <c r="A149" s="15"/>
      <c r="B149" s="290"/>
      <c r="C149" s="17"/>
      <c r="D149" s="17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299" customFormat="1">
      <c r="A150" s="15"/>
      <c r="B150" s="290"/>
      <c r="C150" s="17"/>
      <c r="D150" s="17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s="299" customFormat="1">
      <c r="A151" s="15"/>
      <c r="B151" s="290"/>
      <c r="C151" s="17"/>
      <c r="D151" s="1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s="299" customFormat="1">
      <c r="A152" s="15"/>
      <c r="B152" s="290"/>
      <c r="C152" s="17"/>
      <c r="D152" s="17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299" customFormat="1">
      <c r="A153" s="15"/>
      <c r="B153" s="290"/>
      <c r="C153" s="17"/>
      <c r="D153" s="17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299" customFormat="1">
      <c r="A154" s="15"/>
      <c r="B154" s="290"/>
      <c r="C154" s="17"/>
      <c r="D154" s="1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299" customFormat="1">
      <c r="A155" s="15"/>
      <c r="B155" s="290"/>
      <c r="C155" s="17"/>
      <c r="D155" s="17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s="299" customFormat="1">
      <c r="A156" s="15"/>
      <c r="B156" s="290"/>
      <c r="C156" s="17"/>
      <c r="D156" s="17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s="299" customFormat="1">
      <c r="A157" s="15"/>
      <c r="B157" s="290"/>
      <c r="C157" s="17"/>
      <c r="D157" s="1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s="299" customFormat="1">
      <c r="A158" s="15"/>
      <c r="B158" s="290"/>
      <c r="C158" s="17"/>
      <c r="D158" s="17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299" customFormat="1">
      <c r="A159" s="15"/>
      <c r="B159" s="290"/>
      <c r="C159" s="17"/>
      <c r="D159" s="17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s="299" customFormat="1">
      <c r="A160" s="15"/>
      <c r="B160" s="290"/>
      <c r="C160" s="17"/>
      <c r="D160" s="17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299" customFormat="1">
      <c r="A161" s="15"/>
      <c r="B161" s="290"/>
      <c r="C161" s="17"/>
      <c r="D161" s="1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299" customFormat="1">
      <c r="A162" s="15"/>
      <c r="B162" s="290"/>
      <c r="C162" s="17"/>
      <c r="D162" s="17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299" customFormat="1">
      <c r="A163" s="15"/>
      <c r="B163" s="290"/>
      <c r="C163" s="17"/>
      <c r="D163" s="17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299" customFormat="1">
      <c r="A164" s="15"/>
      <c r="B164" s="290"/>
      <c r="C164" s="17"/>
      <c r="D164" s="17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s="299" customFormat="1">
      <c r="A165" s="15"/>
      <c r="B165" s="290"/>
      <c r="C165" s="17"/>
      <c r="D165" s="17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299" customFormat="1">
      <c r="A166" s="15"/>
      <c r="B166" s="290"/>
      <c r="C166" s="17"/>
      <c r="D166" s="17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s="299" customFormat="1">
      <c r="A167" s="15"/>
      <c r="B167" s="290"/>
      <c r="C167" s="17"/>
      <c r="D167" s="17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299" customFormat="1">
      <c r="A168" s="15"/>
      <c r="B168" s="290"/>
      <c r="C168" s="17"/>
      <c r="D168" s="1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s="299" customFormat="1">
      <c r="A169" s="15"/>
      <c r="B169" s="290"/>
      <c r="C169" s="17"/>
      <c r="D169" s="17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s="299" customFormat="1">
      <c r="A170" s="15"/>
      <c r="B170" s="290"/>
      <c r="C170" s="17"/>
      <c r="D170" s="17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s="299" customFormat="1">
      <c r="A171" s="15"/>
      <c r="B171" s="290"/>
      <c r="C171" s="17"/>
      <c r="D171" s="17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299" customFormat="1">
      <c r="A172" s="15"/>
      <c r="B172" s="290"/>
      <c r="C172" s="17"/>
      <c r="D172" s="17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299" customFormat="1">
      <c r="A173" s="15"/>
      <c r="B173" s="290"/>
      <c r="C173" s="17"/>
      <c r="D173" s="17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299" customFormat="1">
      <c r="A174" s="15"/>
      <c r="B174" s="290"/>
      <c r="C174" s="17"/>
      <c r="D174" s="17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299" customFormat="1">
      <c r="A175" s="15"/>
      <c r="B175" s="290"/>
      <c r="C175" s="17"/>
      <c r="D175" s="17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299" customFormat="1">
      <c r="A176" s="15"/>
      <c r="B176" s="290"/>
      <c r="C176" s="17"/>
      <c r="D176" s="17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299" customFormat="1">
      <c r="A177" s="15"/>
      <c r="B177" s="290"/>
      <c r="C177" s="17"/>
      <c r="D177" s="1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299" customFormat="1">
      <c r="A178" s="15"/>
      <c r="B178" s="290"/>
      <c r="C178" s="17"/>
      <c r="D178" s="17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299" customFormat="1">
      <c r="A179" s="15"/>
      <c r="B179" s="290"/>
      <c r="C179" s="17"/>
      <c r="D179" s="17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s="299" customFormat="1">
      <c r="A180" s="15"/>
      <c r="B180" s="290"/>
      <c r="C180" s="17"/>
      <c r="D180" s="17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299" customFormat="1">
      <c r="A181" s="15"/>
      <c r="B181" s="290"/>
      <c r="C181" s="17"/>
      <c r="D181" s="1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s="299" customFormat="1">
      <c r="A182" s="15"/>
      <c r="B182" s="290"/>
      <c r="C182" s="17"/>
      <c r="D182" s="17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s="299" customFormat="1">
      <c r="A183" s="15"/>
      <c r="B183" s="290"/>
      <c r="C183" s="17"/>
      <c r="D183" s="17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s="299" customFormat="1">
      <c r="A184" s="15"/>
      <c r="B184" s="290"/>
      <c r="C184" s="17"/>
      <c r="D184" s="17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s="299" customFormat="1">
      <c r="A185" s="15"/>
      <c r="B185" s="290"/>
      <c r="C185" s="17"/>
      <c r="D185" s="17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s="299" customFormat="1">
      <c r="A186" s="15"/>
      <c r="B186" s="290"/>
      <c r="C186" s="17"/>
      <c r="D186" s="1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s="299" customFormat="1">
      <c r="A187" s="15"/>
      <c r="B187" s="290"/>
      <c r="C187" s="17"/>
      <c r="D187" s="17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299" customFormat="1">
      <c r="A188" s="15"/>
      <c r="B188" s="290"/>
      <c r="C188" s="17"/>
      <c r="D188" s="17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299" customFormat="1">
      <c r="A189" s="15"/>
      <c r="B189" s="290"/>
      <c r="C189" s="17"/>
      <c r="D189" s="17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299" customFormat="1">
      <c r="A190" s="15"/>
      <c r="B190" s="290"/>
      <c r="C190" s="17"/>
      <c r="D190" s="17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s="299" customFormat="1">
      <c r="A191" s="15"/>
      <c r="B191" s="290"/>
      <c r="C191" s="17"/>
      <c r="D191" s="17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299" customFormat="1">
      <c r="A192" s="15"/>
      <c r="B192" s="290"/>
      <c r="C192" s="17"/>
      <c r="D192" s="17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299" customFormat="1">
      <c r="A193" s="15"/>
      <c r="B193" s="290"/>
      <c r="C193" s="17"/>
      <c r="D193" s="17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s="299" customFormat="1">
      <c r="A194" s="15"/>
      <c r="B194" s="290"/>
      <c r="C194" s="17"/>
      <c r="D194" s="17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299" customFormat="1">
      <c r="A195" s="15"/>
      <c r="B195" s="290"/>
      <c r="C195" s="17"/>
      <c r="D195" s="17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299" customFormat="1">
      <c r="A196" s="15"/>
      <c r="B196" s="290"/>
      <c r="C196" s="17"/>
      <c r="D196" s="17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299" customFormat="1">
      <c r="A197" s="15"/>
      <c r="B197" s="290"/>
      <c r="C197" s="17"/>
      <c r="D197" s="17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299" customFormat="1">
      <c r="A198" s="15"/>
      <c r="B198" s="290"/>
      <c r="C198" s="17"/>
      <c r="D198" s="17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s="299" customFormat="1">
      <c r="A199" s="15"/>
      <c r="B199" s="290"/>
      <c r="C199" s="17"/>
      <c r="D199" s="1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s="299" customFormat="1">
      <c r="A200" s="15"/>
      <c r="B200" s="290"/>
      <c r="C200" s="17"/>
      <c r="D200" s="17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s="299" customFormat="1">
      <c r="A201" s="15"/>
      <c r="B201" s="290"/>
      <c r="C201" s="17"/>
      <c r="D201" s="17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s="299" customFormat="1">
      <c r="A202" s="15"/>
      <c r="B202" s="290"/>
      <c r="C202" s="17"/>
      <c r="D202" s="17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299" customFormat="1">
      <c r="A203" s="15"/>
      <c r="B203" s="290"/>
      <c r="C203" s="17"/>
      <c r="D203" s="17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s="299" customFormat="1">
      <c r="A204" s="15"/>
      <c r="B204" s="290"/>
      <c r="C204" s="17"/>
      <c r="D204" s="17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s="299" customFormat="1">
      <c r="A205" s="15"/>
      <c r="B205" s="290"/>
      <c r="C205" s="17"/>
      <c r="D205" s="1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299" customFormat="1">
      <c r="A206" s="15"/>
      <c r="B206" s="290"/>
      <c r="C206" s="17"/>
      <c r="D206" s="17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s="299" customFormat="1">
      <c r="A207" s="15"/>
      <c r="B207" s="290"/>
      <c r="C207" s="17"/>
      <c r="D207" s="17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299" customFormat="1">
      <c r="A208" s="15"/>
      <c r="B208" s="290"/>
      <c r="C208" s="17"/>
      <c r="D208" s="1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299" customFormat="1">
      <c r="A209" s="15"/>
      <c r="B209" s="290"/>
      <c r="C209" s="17"/>
      <c r="D209" s="17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s="299" customFormat="1">
      <c r="A210" s="15"/>
      <c r="B210" s="290"/>
      <c r="C210" s="17"/>
      <c r="D210" s="1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299" customFormat="1">
      <c r="A211" s="15"/>
      <c r="B211" s="290"/>
      <c r="C211" s="17"/>
      <c r="D211" s="17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299" customFormat="1">
      <c r="A212" s="15"/>
      <c r="B212" s="290"/>
      <c r="C212" s="17"/>
      <c r="D212" s="1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299" customFormat="1">
      <c r="A213" s="15"/>
      <c r="B213" s="290"/>
      <c r="C213" s="17"/>
      <c r="D213" s="17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299" customFormat="1">
      <c r="A214" s="15"/>
      <c r="B214" s="290"/>
      <c r="C214" s="17"/>
      <c r="D214" s="17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s="299" customFormat="1">
      <c r="A215" s="15"/>
      <c r="B215" s="290"/>
      <c r="C215" s="17"/>
      <c r="D215" s="17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s="299" customFormat="1">
      <c r="A216" s="15"/>
      <c r="B216" s="290"/>
      <c r="C216" s="17"/>
      <c r="D216" s="17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s="299" customFormat="1">
      <c r="A217" s="15"/>
      <c r="B217" s="290"/>
      <c r="C217" s="17"/>
      <c r="D217" s="17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s="299" customFormat="1">
      <c r="A218" s="15"/>
      <c r="B218" s="290"/>
      <c r="C218" s="17"/>
      <c r="D218" s="17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s="299" customFormat="1">
      <c r="A219" s="15"/>
      <c r="B219" s="290"/>
      <c r="C219" s="17"/>
      <c r="D219" s="17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s="299" customFormat="1">
      <c r="A220" s="15"/>
      <c r="B220" s="290"/>
      <c r="C220" s="17"/>
      <c r="D220" s="17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s="299" customFormat="1">
      <c r="A221" s="15"/>
      <c r="B221" s="290"/>
      <c r="C221" s="17"/>
      <c r="D221" s="17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s="299" customFormat="1">
      <c r="A222" s="15"/>
      <c r="B222" s="290"/>
      <c r="C222" s="17"/>
      <c r="D222" s="17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s="299" customFormat="1">
      <c r="A223" s="15"/>
      <c r="B223" s="290"/>
      <c r="C223" s="17"/>
      <c r="D223" s="17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s="299" customFormat="1">
      <c r="A224" s="15"/>
      <c r="B224" s="290"/>
      <c r="C224" s="17"/>
      <c r="D224" s="17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s="299" customFormat="1">
      <c r="A225" s="15"/>
      <c r="B225" s="290"/>
      <c r="C225" s="17"/>
      <c r="D225" s="17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s="299" customFormat="1">
      <c r="A226" s="15"/>
      <c r="B226" s="290"/>
      <c r="C226" s="17"/>
      <c r="D226" s="17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s="299" customFormat="1">
      <c r="A227" s="15"/>
      <c r="B227" s="290"/>
      <c r="C227" s="17"/>
      <c r="D227" s="17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s="299" customFormat="1">
      <c r="A228" s="15"/>
      <c r="B228" s="290"/>
      <c r="C228" s="17"/>
      <c r="D228" s="17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s="299" customFormat="1">
      <c r="A229" s="15"/>
      <c r="B229" s="290"/>
      <c r="C229" s="17"/>
      <c r="D229" s="17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s="299" customFormat="1">
      <c r="A230" s="15"/>
      <c r="B230" s="290"/>
      <c r="C230" s="17"/>
      <c r="D230" s="1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s="299" customFormat="1">
      <c r="A231" s="15"/>
      <c r="B231" s="290"/>
      <c r="C231" s="17"/>
      <c r="D231" s="17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s="299" customFormat="1">
      <c r="A232" s="15"/>
      <c r="B232" s="290"/>
      <c r="C232" s="17"/>
      <c r="D232" s="17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s="299" customFormat="1">
      <c r="A233" s="15"/>
      <c r="B233" s="290"/>
      <c r="C233" s="17"/>
      <c r="D233" s="17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s="299" customFormat="1">
      <c r="A234" s="15"/>
      <c r="B234" s="290"/>
      <c r="C234" s="17"/>
      <c r="D234" s="17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s="299" customFormat="1">
      <c r="A235" s="15"/>
      <c r="B235" s="290"/>
      <c r="C235" s="17"/>
      <c r="D235" s="1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s="299" customFormat="1">
      <c r="A236" s="15"/>
      <c r="B236" s="290"/>
      <c r="C236" s="17"/>
      <c r="D236" s="1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s="299" customFormat="1">
      <c r="A237" s="15"/>
      <c r="B237" s="290"/>
      <c r="C237" s="17"/>
      <c r="D237" s="17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s="299" customFormat="1">
      <c r="A238" s="15"/>
      <c r="B238" s="290"/>
      <c r="C238" s="17"/>
      <c r="D238" s="17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s="299" customFormat="1">
      <c r="A239" s="15"/>
      <c r="B239" s="290"/>
      <c r="C239" s="17"/>
      <c r="D239" s="17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s="299" customFormat="1">
      <c r="A240" s="15"/>
      <c r="B240" s="290"/>
      <c r="C240" s="17"/>
      <c r="D240" s="17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s="299" customFormat="1">
      <c r="A241" s="15"/>
      <c r="B241" s="290"/>
      <c r="C241" s="17"/>
      <c r="D241" s="17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s="299" customFormat="1">
      <c r="A242" s="15"/>
      <c r="B242" s="290"/>
      <c r="C242" s="17"/>
      <c r="D242" s="17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s="299" customFormat="1">
      <c r="A243" s="15"/>
      <c r="B243" s="290"/>
      <c r="C243" s="17"/>
      <c r="D243" s="17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s="299" customFormat="1">
      <c r="A244" s="15"/>
      <c r="B244" s="290"/>
      <c r="C244" s="17"/>
      <c r="D244" s="17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299" customFormat="1">
      <c r="A245" s="15"/>
      <c r="B245" s="290"/>
      <c r="C245" s="17"/>
      <c r="D245" s="17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s="299" customFormat="1">
      <c r="A246" s="15"/>
      <c r="B246" s="290"/>
      <c r="C246" s="17"/>
      <c r="D246" s="17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s="299" customFormat="1">
      <c r="A247" s="15"/>
      <c r="B247" s="290"/>
      <c r="C247" s="17"/>
      <c r="D247" s="17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s="299" customFormat="1">
      <c r="A248" s="15"/>
      <c r="B248" s="290"/>
      <c r="C248" s="17"/>
      <c r="D248" s="17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s="299" customFormat="1">
      <c r="A249" s="15"/>
      <c r="B249" s="290"/>
      <c r="C249" s="17"/>
      <c r="D249" s="17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s="299" customFormat="1">
      <c r="A250" s="15"/>
      <c r="B250" s="290"/>
      <c r="C250" s="17"/>
      <c r="D250" s="17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s="299" customFormat="1">
      <c r="A251" s="15"/>
      <c r="B251" s="290"/>
      <c r="C251" s="17"/>
      <c r="D251" s="17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s="299" customFormat="1">
      <c r="A252" s="15"/>
      <c r="B252" s="290"/>
      <c r="C252" s="17"/>
      <c r="D252" s="17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s="299" customFormat="1">
      <c r="A253" s="15"/>
      <c r="B253" s="290"/>
      <c r="C253" s="17"/>
      <c r="D253" s="17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s="299" customFormat="1">
      <c r="A254" s="15"/>
      <c r="B254" s="290"/>
      <c r="C254" s="17"/>
      <c r="D254" s="17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s="299" customFormat="1">
      <c r="A255" s="15"/>
      <c r="B255" s="290"/>
      <c r="C255" s="17"/>
      <c r="D255" s="17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s="299" customFormat="1">
      <c r="A256" s="15"/>
      <c r="B256" s="290"/>
      <c r="C256" s="17"/>
      <c r="D256" s="17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s="299" customFormat="1">
      <c r="A257" s="15"/>
      <c r="B257" s="290"/>
      <c r="C257" s="17"/>
      <c r="D257" s="17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s="299" customFormat="1">
      <c r="A258" s="15"/>
      <c r="B258" s="290"/>
      <c r="C258" s="17"/>
      <c r="D258" s="1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s="299" customFormat="1">
      <c r="A259" s="15"/>
      <c r="B259" s="290"/>
      <c r="C259" s="17"/>
      <c r="D259" s="17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s="299" customFormat="1">
      <c r="A260" s="15"/>
      <c r="B260" s="290"/>
      <c r="C260" s="17"/>
      <c r="D260" s="1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s="299" customFormat="1">
      <c r="A261" s="15"/>
      <c r="B261" s="290"/>
      <c r="C261" s="17"/>
      <c r="D261" s="17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s="299" customFormat="1">
      <c r="A262" s="15"/>
      <c r="B262" s="290"/>
      <c r="C262" s="17"/>
      <c r="D262" s="17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s="299" customFormat="1">
      <c r="A263" s="15"/>
      <c r="B263" s="290"/>
      <c r="C263" s="17"/>
      <c r="D263" s="17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s="299" customFormat="1">
      <c r="A264" s="15"/>
      <c r="B264" s="290"/>
      <c r="C264" s="17"/>
      <c r="D264" s="17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s="299" customFormat="1">
      <c r="A265" s="15"/>
      <c r="B265" s="290"/>
      <c r="C265" s="17"/>
      <c r="D265" s="17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s="299" customFormat="1">
      <c r="A266" s="15"/>
      <c r="B266" s="290"/>
      <c r="C266" s="17"/>
      <c r="D266" s="17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s="299" customFormat="1">
      <c r="A267" s="15"/>
      <c r="B267" s="290"/>
      <c r="C267" s="17"/>
      <c r="D267" s="17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s="299" customFormat="1">
      <c r="A268" s="15"/>
      <c r="B268" s="290"/>
      <c r="C268" s="17"/>
      <c r="D268" s="17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s="299" customFormat="1">
      <c r="A269" s="15"/>
      <c r="B269" s="290"/>
      <c r="C269" s="17"/>
      <c r="D269" s="17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s="299" customFormat="1">
      <c r="A270" s="15"/>
      <c r="B270" s="290"/>
      <c r="C270" s="17"/>
      <c r="D270" s="17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s="299" customFormat="1">
      <c r="A271" s="15"/>
      <c r="B271" s="290"/>
      <c r="C271" s="17"/>
      <c r="D271" s="17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s="299" customFormat="1">
      <c r="A272" s="15"/>
      <c r="B272" s="290"/>
      <c r="C272" s="17"/>
      <c r="D272" s="17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s="299" customFormat="1">
      <c r="A273" s="15"/>
      <c r="B273" s="290"/>
      <c r="C273" s="17"/>
      <c r="D273" s="17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s="299" customFormat="1">
      <c r="A274" s="15"/>
      <c r="B274" s="290"/>
      <c r="C274" s="17"/>
      <c r="D274" s="17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s="299" customFormat="1">
      <c r="A275" s="15"/>
      <c r="B275" s="290"/>
      <c r="C275" s="17"/>
      <c r="D275" s="17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s="299" customFormat="1">
      <c r="A276" s="15"/>
      <c r="B276" s="290"/>
      <c r="C276" s="17"/>
      <c r="D276" s="17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s="299" customFormat="1">
      <c r="A277" s="15"/>
      <c r="B277" s="290"/>
      <c r="C277" s="17"/>
      <c r="D277" s="17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s="299" customFormat="1">
      <c r="A278" s="15"/>
      <c r="B278" s="290"/>
      <c r="C278" s="17"/>
      <c r="D278" s="17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s="299" customFormat="1">
      <c r="A279" s="15"/>
      <c r="B279" s="290"/>
      <c r="C279" s="17"/>
      <c r="D279" s="17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s="299" customFormat="1">
      <c r="A280" s="15"/>
      <c r="B280" s="290"/>
      <c r="C280" s="17"/>
      <c r="D280" s="17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s="299" customFormat="1">
      <c r="A281" s="15"/>
      <c r="B281" s="290"/>
      <c r="C281" s="17"/>
      <c r="D281" s="17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s="299" customFormat="1">
      <c r="A282" s="15"/>
      <c r="B282" s="290"/>
      <c r="C282" s="17"/>
      <c r="D282" s="17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s="299" customFormat="1">
      <c r="A283" s="15"/>
      <c r="B283" s="290"/>
      <c r="C283" s="17"/>
      <c r="D283" s="1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s="299" customFormat="1">
      <c r="A284" s="15"/>
      <c r="B284" s="290"/>
      <c r="C284" s="17"/>
      <c r="D284" s="1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s="299" customFormat="1">
      <c r="A285" s="15"/>
      <c r="B285" s="290"/>
      <c r="C285" s="17"/>
      <c r="D285" s="17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s="299" customFormat="1">
      <c r="A286" s="15"/>
      <c r="B286" s="290"/>
      <c r="C286" s="17"/>
      <c r="D286" s="17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s="299" customFormat="1">
      <c r="A287" s="15"/>
      <c r="B287" s="290"/>
      <c r="C287" s="17"/>
      <c r="D287" s="17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s="299" customFormat="1">
      <c r="A288" s="15"/>
      <c r="B288" s="290"/>
      <c r="C288" s="17"/>
      <c r="D288" s="17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s="299" customFormat="1">
      <c r="A289" s="15"/>
      <c r="B289" s="290"/>
      <c r="C289" s="17"/>
      <c r="D289" s="17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s="299" customFormat="1">
      <c r="A290" s="15"/>
      <c r="B290" s="290"/>
      <c r="C290" s="17"/>
      <c r="D290" s="17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s="299" customFormat="1">
      <c r="A291" s="15"/>
      <c r="B291" s="290"/>
      <c r="C291" s="17"/>
      <c r="D291" s="17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s="299" customFormat="1">
      <c r="A292" s="15"/>
      <c r="B292" s="290"/>
      <c r="C292" s="17"/>
      <c r="D292" s="17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s="299" customFormat="1">
      <c r="A293" s="15"/>
      <c r="B293" s="290"/>
      <c r="C293" s="17"/>
      <c r="D293" s="17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s="299" customFormat="1">
      <c r="A294" s="15"/>
      <c r="B294" s="290"/>
      <c r="C294" s="17"/>
      <c r="D294" s="17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s="299" customFormat="1">
      <c r="A295" s="15"/>
      <c r="B295" s="290"/>
      <c r="C295" s="17"/>
      <c r="D295" s="17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s="299" customFormat="1">
      <c r="A296" s="15"/>
      <c r="B296" s="290"/>
      <c r="C296" s="17"/>
      <c r="D296" s="17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s="299" customFormat="1">
      <c r="A297" s="15"/>
      <c r="B297" s="290"/>
      <c r="C297" s="17"/>
      <c r="D297" s="17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s="299" customFormat="1">
      <c r="A298" s="15"/>
      <c r="B298" s="290"/>
      <c r="C298" s="17"/>
      <c r="D298" s="17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s="299" customFormat="1">
      <c r="A299" s="15"/>
      <c r="B299" s="290"/>
      <c r="C299" s="17"/>
      <c r="D299" s="17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s="299" customFormat="1">
      <c r="A300" s="15"/>
      <c r="B300" s="290"/>
      <c r="C300" s="17"/>
      <c r="D300" s="17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s="299" customFormat="1">
      <c r="A301" s="15"/>
      <c r="B301" s="290"/>
      <c r="C301" s="17"/>
      <c r="D301" s="17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s="299" customFormat="1">
      <c r="A302" s="15"/>
      <c r="B302" s="290"/>
      <c r="C302" s="17"/>
      <c r="D302" s="17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s="299" customFormat="1">
      <c r="A303" s="15"/>
      <c r="B303" s="290"/>
      <c r="C303" s="17"/>
      <c r="D303" s="17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s="299" customFormat="1">
      <c r="A304" s="15"/>
      <c r="B304" s="290"/>
      <c r="C304" s="17"/>
      <c r="D304" s="17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s="299" customFormat="1">
      <c r="A305" s="15"/>
      <c r="B305" s="290"/>
      <c r="C305" s="17"/>
      <c r="D305" s="17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s="299" customFormat="1">
      <c r="A306" s="15"/>
      <c r="B306" s="290"/>
      <c r="C306" s="17"/>
      <c r="D306" s="17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s="299" customFormat="1">
      <c r="A307" s="15"/>
      <c r="B307" s="290"/>
      <c r="C307" s="17"/>
      <c r="D307" s="17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s="299" customFormat="1">
      <c r="A308" s="15"/>
      <c r="B308" s="290"/>
      <c r="C308" s="17"/>
      <c r="D308" s="17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s="299" customFormat="1">
      <c r="A309" s="15"/>
      <c r="B309" s="290"/>
      <c r="C309" s="17"/>
      <c r="D309" s="17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s="299" customFormat="1">
      <c r="A310" s="15"/>
      <c r="B310" s="290"/>
      <c r="C310" s="17"/>
      <c r="D310" s="17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s="299" customFormat="1">
      <c r="A311" s="15"/>
      <c r="B311" s="290"/>
      <c r="C311" s="17"/>
      <c r="D311" s="17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s="299" customFormat="1">
      <c r="A312" s="15"/>
      <c r="B312" s="290"/>
      <c r="C312" s="17"/>
      <c r="D312" s="17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s="299" customFormat="1">
      <c r="A313" s="15"/>
      <c r="B313" s="290"/>
      <c r="C313" s="17"/>
      <c r="D313" s="17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s="299" customFormat="1">
      <c r="A314" s="15"/>
      <c r="B314" s="290"/>
      <c r="C314" s="17"/>
      <c r="D314" s="17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s="299" customFormat="1">
      <c r="A315" s="15"/>
      <c r="B315" s="290"/>
      <c r="C315" s="17"/>
      <c r="D315" s="17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s="299" customFormat="1">
      <c r="A316" s="15"/>
      <c r="B316" s="290"/>
      <c r="C316" s="17"/>
      <c r="D316" s="17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s="299" customFormat="1">
      <c r="A317" s="15"/>
      <c r="B317" s="290"/>
      <c r="C317" s="17"/>
      <c r="D317" s="17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s="299" customFormat="1">
      <c r="A318" s="15"/>
      <c r="B318" s="290"/>
      <c r="C318" s="17"/>
      <c r="D318" s="17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s="299" customFormat="1">
      <c r="A319" s="15"/>
      <c r="B319" s="290"/>
      <c r="C319" s="17"/>
      <c r="D319" s="17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s="299" customFormat="1">
      <c r="A320" s="15"/>
      <c r="B320" s="290"/>
      <c r="C320" s="17"/>
      <c r="D320" s="17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s="299" customFormat="1">
      <c r="A321" s="15"/>
      <c r="B321" s="290"/>
      <c r="C321" s="17"/>
      <c r="D321" s="17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s="299" customFormat="1">
      <c r="A322" s="15"/>
      <c r="B322" s="290"/>
      <c r="C322" s="17"/>
      <c r="D322" s="17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s="299" customFormat="1">
      <c r="A323" s="15"/>
      <c r="B323" s="290"/>
      <c r="C323" s="17"/>
      <c r="D323" s="17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s="299" customFormat="1">
      <c r="A324" s="15"/>
      <c r="B324" s="290"/>
      <c r="C324" s="17"/>
      <c r="D324" s="17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s="299" customFormat="1">
      <c r="A325" s="15"/>
      <c r="B325" s="290"/>
      <c r="C325" s="17"/>
      <c r="D325" s="17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s="299" customFormat="1">
      <c r="A326" s="15"/>
      <c r="B326" s="290"/>
      <c r="C326" s="17"/>
      <c r="D326" s="17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s="299" customFormat="1">
      <c r="A327" s="15"/>
      <c r="B327" s="290"/>
      <c r="C327" s="17"/>
      <c r="D327" s="17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s="299" customFormat="1">
      <c r="A328" s="15"/>
      <c r="B328" s="290"/>
      <c r="C328" s="17"/>
      <c r="D328" s="17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s="299" customFormat="1">
      <c r="A329" s="15"/>
      <c r="B329" s="290"/>
      <c r="C329" s="17"/>
      <c r="D329" s="17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s="299" customFormat="1">
      <c r="A330" s="15"/>
      <c r="B330" s="290"/>
      <c r="C330" s="17"/>
      <c r="D330" s="17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s="299" customFormat="1">
      <c r="A331" s="15"/>
      <c r="B331" s="290"/>
      <c r="C331" s="17"/>
      <c r="D331" s="17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s="299" customFormat="1">
      <c r="A332" s="15"/>
      <c r="B332" s="290"/>
      <c r="C332" s="17"/>
      <c r="D332" s="17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s="299" customFormat="1">
      <c r="A333" s="15"/>
      <c r="B333" s="290"/>
      <c r="C333" s="17"/>
      <c r="D333" s="17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s="299" customFormat="1">
      <c r="A334" s="15"/>
      <c r="B334" s="290"/>
      <c r="C334" s="17"/>
      <c r="D334" s="17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s="299" customFormat="1">
      <c r="A335" s="15"/>
      <c r="B335" s="290"/>
      <c r="C335" s="17"/>
      <c r="D335" s="17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s="299" customFormat="1">
      <c r="A336" s="15"/>
      <c r="B336" s="290"/>
      <c r="C336" s="17"/>
      <c r="D336" s="17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s="299" customFormat="1">
      <c r="A337" s="15"/>
      <c r="B337" s="290"/>
      <c r="C337" s="17"/>
      <c r="D337" s="17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s="299" customFormat="1">
      <c r="A338" s="15"/>
      <c r="B338" s="290"/>
      <c r="C338" s="17"/>
      <c r="D338" s="17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s="299" customFormat="1">
      <c r="A339" s="15"/>
      <c r="B339" s="290"/>
      <c r="C339" s="17"/>
      <c r="D339" s="17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s="299" customFormat="1">
      <c r="A340" s="15"/>
      <c r="B340" s="290"/>
      <c r="C340" s="17"/>
      <c r="D340" s="17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s="299" customFormat="1">
      <c r="A341" s="15"/>
      <c r="B341" s="290"/>
      <c r="C341" s="17"/>
      <c r="D341" s="17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s="299" customFormat="1">
      <c r="A342" s="15"/>
      <c r="B342" s="290"/>
      <c r="C342" s="17"/>
      <c r="D342" s="17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s="299" customFormat="1">
      <c r="A343" s="15"/>
      <c r="B343" s="290"/>
      <c r="C343" s="17"/>
      <c r="D343" s="17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s="299" customFormat="1">
      <c r="A344" s="15"/>
      <c r="B344" s="290"/>
      <c r="C344" s="17"/>
      <c r="D344" s="17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s="299" customFormat="1">
      <c r="A345" s="15"/>
      <c r="B345" s="290"/>
      <c r="C345" s="17"/>
      <c r="D345" s="17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s="299" customFormat="1">
      <c r="A346" s="15"/>
      <c r="B346" s="290"/>
      <c r="C346" s="17"/>
      <c r="D346" s="17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s="299" customFormat="1">
      <c r="A347" s="15"/>
      <c r="B347" s="290"/>
      <c r="C347" s="17"/>
      <c r="D347" s="17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s="299" customFormat="1">
      <c r="A348" s="15"/>
      <c r="B348" s="290"/>
      <c r="C348" s="17"/>
      <c r="D348" s="17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s="299" customFormat="1">
      <c r="A349" s="15"/>
      <c r="B349" s="290"/>
      <c r="C349" s="17"/>
      <c r="D349" s="17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s="299" customFormat="1">
      <c r="A350" s="15"/>
      <c r="B350" s="290"/>
      <c r="C350" s="17"/>
      <c r="D350" s="17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s="299" customFormat="1">
      <c r="A351" s="15"/>
      <c r="B351" s="290"/>
      <c r="C351" s="17"/>
      <c r="D351" s="17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s="299" customFormat="1">
      <c r="A352" s="15"/>
      <c r="B352" s="290"/>
      <c r="C352" s="17"/>
      <c r="D352" s="17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s="299" customFormat="1">
      <c r="A353" s="15"/>
      <c r="B353" s="290"/>
      <c r="C353" s="17"/>
      <c r="D353" s="17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s="299" customFormat="1">
      <c r="A354" s="15"/>
      <c r="B354" s="290"/>
      <c r="C354" s="17"/>
      <c r="D354" s="17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s="299" customFormat="1">
      <c r="A355" s="15"/>
      <c r="B355" s="290"/>
      <c r="C355" s="17"/>
      <c r="D355" s="17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s="299" customFormat="1">
      <c r="A356" s="15"/>
      <c r="B356" s="290"/>
      <c r="C356" s="17"/>
      <c r="D356" s="17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s="299" customFormat="1">
      <c r="A357" s="15"/>
      <c r="B357" s="290"/>
      <c r="C357" s="17"/>
      <c r="D357" s="17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s="299" customFormat="1">
      <c r="A358" s="15"/>
      <c r="B358" s="290"/>
      <c r="C358" s="17"/>
      <c r="D358" s="17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s="299" customFormat="1">
      <c r="A359" s="15"/>
      <c r="B359" s="290"/>
      <c r="C359" s="17"/>
      <c r="D359" s="17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s="299" customFormat="1">
      <c r="A360" s="15"/>
      <c r="B360" s="290"/>
      <c r="C360" s="17"/>
      <c r="D360" s="17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s="299" customFormat="1">
      <c r="A361" s="15"/>
      <c r="B361" s="290"/>
      <c r="C361" s="17"/>
      <c r="D361" s="17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s="299" customFormat="1">
      <c r="A362" s="15"/>
      <c r="B362" s="290"/>
      <c r="C362" s="17"/>
      <c r="D362" s="17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s="299" customFormat="1">
      <c r="A363" s="15"/>
      <c r="B363" s="290"/>
      <c r="C363" s="17"/>
      <c r="D363" s="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s="299" customFormat="1">
      <c r="A364" s="15"/>
      <c r="B364" s="290"/>
      <c r="C364" s="17"/>
      <c r="D364" s="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s="299" customFormat="1">
      <c r="A365" s="15"/>
      <c r="B365" s="290"/>
      <c r="C365" s="17"/>
      <c r="D365" s="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s="299" customFormat="1">
      <c r="A366" s="15"/>
      <c r="B366" s="290"/>
      <c r="C366" s="17"/>
      <c r="D366" s="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s="299" customFormat="1">
      <c r="A367" s="15"/>
      <c r="B367" s="290"/>
      <c r="C367" s="17"/>
      <c r="D367" s="17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s="299" customFormat="1">
      <c r="A368" s="15"/>
      <c r="B368" s="290"/>
      <c r="C368" s="17"/>
      <c r="D368" s="17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s="299" customFormat="1">
      <c r="A369" s="15"/>
      <c r="B369" s="290"/>
      <c r="C369" s="17"/>
      <c r="D369" s="17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s="299" customFormat="1">
      <c r="A370" s="15"/>
      <c r="B370" s="290"/>
      <c r="C370" s="17"/>
      <c r="D370" s="17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s="299" customFormat="1">
      <c r="A371" s="15"/>
      <c r="B371" s="290"/>
      <c r="C371" s="17"/>
      <c r="D371" s="17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s="299" customFormat="1">
      <c r="A372" s="15"/>
      <c r="B372" s="290"/>
      <c r="C372" s="17"/>
      <c r="D372" s="17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s="299" customFormat="1">
      <c r="A373" s="15"/>
      <c r="B373" s="290"/>
      <c r="C373" s="17"/>
      <c r="D373" s="17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s="299" customFormat="1">
      <c r="A374" s="15"/>
      <c r="B374" s="290"/>
      <c r="C374" s="17"/>
      <c r="D374" s="17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s="299" customFormat="1">
      <c r="A375" s="15"/>
      <c r="B375" s="290"/>
      <c r="C375" s="17"/>
      <c r="D375" s="17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s="299" customFormat="1">
      <c r="A376" s="15"/>
      <c r="B376" s="290"/>
      <c r="C376" s="17"/>
      <c r="D376" s="17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s="299" customFormat="1">
      <c r="A377" s="15"/>
      <c r="B377" s="290"/>
      <c r="C377" s="17"/>
      <c r="D377" s="17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s="299" customFormat="1">
      <c r="A378" s="15"/>
      <c r="B378" s="290"/>
      <c r="C378" s="17"/>
      <c r="D378" s="17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s="299" customFormat="1">
      <c r="A379" s="15"/>
      <c r="B379" s="290"/>
      <c r="C379" s="17"/>
      <c r="D379" s="17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s="299" customFormat="1">
      <c r="A380" s="15"/>
      <c r="B380" s="290"/>
      <c r="C380" s="17"/>
      <c r="D380" s="17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s="299" customFormat="1">
      <c r="A381" s="15"/>
      <c r="B381" s="290"/>
      <c r="C381" s="17"/>
      <c r="D381" s="17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s="299" customFormat="1">
      <c r="A382" s="15"/>
      <c r="B382" s="290"/>
      <c r="C382" s="17"/>
      <c r="D382" s="17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s="299" customFormat="1">
      <c r="A383" s="15"/>
      <c r="B383" s="290"/>
      <c r="C383" s="17"/>
      <c r="D383" s="17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s="299" customFormat="1">
      <c r="A384" s="15"/>
      <c r="B384" s="290"/>
      <c r="C384" s="17"/>
      <c r="D384" s="17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s="299" customFormat="1">
      <c r="A385" s="15"/>
      <c r="B385" s="290"/>
      <c r="C385" s="17"/>
      <c r="D385" s="17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s="299" customFormat="1">
      <c r="A386" s="15"/>
      <c r="B386" s="290"/>
      <c r="C386" s="17"/>
      <c r="D386" s="17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s="299" customFormat="1">
      <c r="A387" s="15"/>
      <c r="B387" s="290"/>
      <c r="C387" s="17"/>
      <c r="D387" s="17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s="299" customFormat="1">
      <c r="A388" s="15"/>
      <c r="B388" s="290"/>
      <c r="C388" s="17"/>
      <c r="D388" s="17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s="299" customFormat="1">
      <c r="A389" s="15"/>
      <c r="B389" s="290"/>
      <c r="C389" s="17"/>
      <c r="D389" s="17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s="299" customFormat="1">
      <c r="A390" s="15"/>
      <c r="B390" s="290"/>
      <c r="C390" s="17"/>
      <c r="D390" s="17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s="299" customFormat="1">
      <c r="A391" s="15"/>
      <c r="B391" s="290"/>
      <c r="C391" s="17"/>
      <c r="D391" s="17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s="299" customFormat="1">
      <c r="A392" s="15"/>
      <c r="B392" s="290"/>
      <c r="C392" s="17"/>
      <c r="D392" s="17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s="299" customFormat="1">
      <c r="A393" s="15"/>
      <c r="B393" s="290"/>
      <c r="C393" s="17"/>
      <c r="D393" s="17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s="299" customFormat="1">
      <c r="A394" s="15"/>
      <c r="B394" s="290"/>
      <c r="C394" s="17"/>
      <c r="D394" s="17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s="299" customFormat="1">
      <c r="A395" s="15"/>
      <c r="B395" s="290"/>
      <c r="C395" s="17"/>
      <c r="D395" s="17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s="299" customFormat="1">
      <c r="A396" s="15"/>
      <c r="B396" s="290"/>
      <c r="C396" s="17"/>
      <c r="D396" s="17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s="299" customFormat="1">
      <c r="A397" s="15"/>
      <c r="B397" s="290"/>
      <c r="C397" s="17"/>
      <c r="D397" s="17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s="299" customFormat="1">
      <c r="A398" s="15"/>
      <c r="B398" s="290"/>
      <c r="C398" s="17"/>
      <c r="D398" s="17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s="299" customFormat="1">
      <c r="A399" s="15"/>
      <c r="B399" s="290"/>
      <c r="C399" s="17"/>
      <c r="D399" s="17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s="299" customFormat="1">
      <c r="A400" s="15"/>
      <c r="B400" s="290"/>
      <c r="C400" s="17"/>
      <c r="D400" s="17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s="299" customFormat="1">
      <c r="A401" s="15"/>
      <c r="B401" s="290"/>
      <c r="C401" s="17"/>
      <c r="D401" s="17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s="299" customFormat="1">
      <c r="A402" s="15"/>
      <c r="B402" s="290"/>
      <c r="C402" s="17"/>
      <c r="D402" s="17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s="299" customFormat="1">
      <c r="A403" s="15"/>
      <c r="B403" s="290"/>
      <c r="C403" s="17"/>
      <c r="D403" s="17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s="299" customFormat="1">
      <c r="A404" s="15"/>
      <c r="B404" s="290"/>
      <c r="C404" s="17"/>
      <c r="D404" s="17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s="299" customFormat="1">
      <c r="A405" s="15"/>
      <c r="B405" s="290"/>
      <c r="C405" s="17"/>
      <c r="D405" s="17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s="299" customFormat="1">
      <c r="A406" s="15"/>
      <c r="B406" s="290"/>
      <c r="C406" s="17"/>
      <c r="D406" s="17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s="299" customFormat="1">
      <c r="A407" s="15"/>
      <c r="B407" s="290"/>
      <c r="C407" s="17"/>
      <c r="D407" s="17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s="299" customFormat="1">
      <c r="A408" s="15"/>
      <c r="B408" s="290"/>
      <c r="C408" s="17"/>
      <c r="D408" s="17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s="299" customFormat="1">
      <c r="A409" s="15"/>
      <c r="B409" s="290"/>
      <c r="C409" s="17"/>
      <c r="D409" s="17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s="299" customFormat="1">
      <c r="A410" s="15"/>
      <c r="B410" s="290"/>
      <c r="C410" s="17"/>
      <c r="D410" s="17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s="299" customFormat="1">
      <c r="A411" s="15"/>
      <c r="B411" s="290"/>
      <c r="C411" s="17"/>
      <c r="D411" s="17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s="299" customFormat="1">
      <c r="A412" s="15"/>
      <c r="B412" s="290"/>
      <c r="C412" s="17"/>
      <c r="D412" s="17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s="299" customFormat="1">
      <c r="A413" s="15"/>
      <c r="B413" s="290"/>
      <c r="C413" s="17"/>
      <c r="D413" s="17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s="299" customFormat="1">
      <c r="A414" s="15"/>
      <c r="B414" s="290"/>
      <c r="C414" s="17"/>
      <c r="D414" s="17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s="299" customFormat="1">
      <c r="A415" s="15"/>
      <c r="B415" s="290"/>
      <c r="C415" s="17"/>
      <c r="D415" s="17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s="299" customFormat="1">
      <c r="A416" s="15"/>
      <c r="B416" s="290"/>
      <c r="C416" s="17"/>
      <c r="D416" s="17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s="299" customFormat="1">
      <c r="A417" s="15"/>
      <c r="B417" s="290"/>
      <c r="C417" s="17"/>
      <c r="D417" s="17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s="299" customFormat="1">
      <c r="A418" s="15"/>
      <c r="B418" s="290"/>
      <c r="C418" s="17"/>
      <c r="D418" s="17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s="299" customFormat="1">
      <c r="A419" s="15"/>
      <c r="B419" s="290"/>
      <c r="C419" s="17"/>
      <c r="D419" s="17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s="299" customFormat="1">
      <c r="A420" s="15"/>
      <c r="B420" s="290"/>
      <c r="C420" s="17"/>
      <c r="D420" s="17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s="299" customFormat="1">
      <c r="A421" s="15"/>
      <c r="B421" s="290"/>
      <c r="C421" s="17"/>
      <c r="D421" s="17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s="299" customFormat="1">
      <c r="A422" s="15"/>
      <c r="B422" s="290"/>
      <c r="C422" s="17"/>
      <c r="D422" s="17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s="299" customFormat="1">
      <c r="A423" s="15"/>
      <c r="B423" s="290"/>
      <c r="C423" s="17"/>
      <c r="D423" s="17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s="299" customFormat="1">
      <c r="A424" s="15"/>
      <c r="B424" s="290"/>
      <c r="C424" s="17"/>
      <c r="D424" s="17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s="299" customFormat="1">
      <c r="A425" s="15"/>
      <c r="B425" s="290"/>
      <c r="C425" s="17"/>
      <c r="D425" s="17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s="299" customFormat="1">
      <c r="A426" s="15"/>
      <c r="B426" s="290"/>
      <c r="C426" s="17"/>
      <c r="D426" s="17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s="299" customFormat="1">
      <c r="A427" s="15"/>
      <c r="B427" s="290"/>
      <c r="C427" s="17"/>
      <c r="D427" s="17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s="299" customFormat="1">
      <c r="A428" s="15"/>
      <c r="B428" s="290"/>
      <c r="C428" s="17"/>
      <c r="D428" s="17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s="299" customFormat="1">
      <c r="A429" s="15"/>
      <c r="B429" s="290"/>
      <c r="C429" s="17"/>
      <c r="D429" s="17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s="299" customFormat="1">
      <c r="A430" s="15"/>
      <c r="B430" s="290"/>
      <c r="C430" s="17"/>
      <c r="D430" s="17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s="299" customFormat="1">
      <c r="A431" s="15"/>
      <c r="B431" s="290"/>
      <c r="C431" s="17"/>
      <c r="D431" s="17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s="299" customFormat="1">
      <c r="A432" s="15"/>
      <c r="B432" s="290"/>
      <c r="C432" s="17"/>
      <c r="D432" s="17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s="299" customFormat="1">
      <c r="A433" s="15"/>
      <c r="B433" s="290"/>
      <c r="C433" s="17"/>
      <c r="D433" s="17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s="299" customFormat="1">
      <c r="A434" s="15"/>
      <c r="B434" s="290"/>
      <c r="C434" s="17"/>
      <c r="D434" s="17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s="299" customFormat="1">
      <c r="A435" s="15"/>
      <c r="B435" s="290"/>
      <c r="C435" s="17"/>
      <c r="D435" s="17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s="299" customFormat="1">
      <c r="A436" s="15"/>
      <c r="B436" s="290"/>
      <c r="C436" s="17"/>
      <c r="D436" s="17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s="299" customFormat="1">
      <c r="A437" s="15"/>
      <c r="B437" s="290"/>
      <c r="C437" s="17"/>
      <c r="D437" s="17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s="299" customFormat="1">
      <c r="A438" s="15"/>
      <c r="B438" s="290"/>
      <c r="C438" s="17"/>
      <c r="D438" s="17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s="299" customFormat="1">
      <c r="A439" s="15"/>
      <c r="B439" s="290"/>
      <c r="C439" s="17"/>
      <c r="D439" s="17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s="299" customFormat="1">
      <c r="A440" s="15"/>
      <c r="B440" s="290"/>
      <c r="C440" s="17"/>
      <c r="D440" s="17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s="299" customFormat="1">
      <c r="A441" s="15"/>
      <c r="B441" s="290"/>
      <c r="C441" s="17"/>
      <c r="D441" s="17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s="299" customFormat="1">
      <c r="A442" s="15"/>
      <c r="B442" s="290"/>
      <c r="C442" s="17"/>
      <c r="D442" s="17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s="299" customFormat="1">
      <c r="A443" s="15"/>
      <c r="B443" s="290"/>
      <c r="C443" s="17"/>
      <c r="D443" s="17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s="299" customFormat="1">
      <c r="A444" s="15"/>
      <c r="B444" s="290"/>
      <c r="C444" s="17"/>
      <c r="D444" s="17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s="299" customFormat="1">
      <c r="A445" s="15"/>
      <c r="B445" s="290"/>
      <c r="C445" s="17"/>
      <c r="D445" s="17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s="299" customFormat="1">
      <c r="A446" s="15"/>
      <c r="B446" s="290"/>
      <c r="C446" s="17"/>
      <c r="D446" s="17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s="299" customFormat="1">
      <c r="A447" s="15"/>
      <c r="B447" s="290"/>
      <c r="C447" s="17"/>
      <c r="D447" s="17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s="299" customFormat="1">
      <c r="A448" s="15"/>
      <c r="B448" s="290"/>
      <c r="C448" s="17"/>
      <c r="D448" s="17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s="299" customFormat="1">
      <c r="A449" s="15"/>
      <c r="B449" s="290"/>
      <c r="C449" s="17"/>
      <c r="D449" s="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s="299" customFormat="1">
      <c r="A450" s="15"/>
      <c r="B450" s="290"/>
      <c r="C450" s="17"/>
      <c r="D450" s="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s="299" customFormat="1">
      <c r="A451" s="15"/>
      <c r="B451" s="290"/>
      <c r="C451" s="17"/>
      <c r="D451" s="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s="299" customFormat="1">
      <c r="A452" s="15"/>
      <c r="B452" s="290"/>
      <c r="C452" s="17"/>
      <c r="D452" s="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s="299" customFormat="1">
      <c r="A453" s="15"/>
      <c r="B453" s="290"/>
      <c r="C453" s="17"/>
      <c r="D453" s="17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s="299" customFormat="1">
      <c r="A454" s="15"/>
      <c r="B454" s="290"/>
      <c r="C454" s="17"/>
      <c r="D454" s="17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s="299" customFormat="1">
      <c r="A455" s="15"/>
      <c r="B455" s="290"/>
      <c r="C455" s="17"/>
      <c r="D455" s="17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s="299" customFormat="1">
      <c r="A456" s="15"/>
      <c r="B456" s="290"/>
      <c r="C456" s="17"/>
      <c r="D456" s="17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s="299" customFormat="1">
      <c r="A457" s="15"/>
      <c r="B457" s="290"/>
      <c r="C457" s="17"/>
      <c r="D457" s="17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1:15" s="299" customFormat="1">
      <c r="A458" s="15"/>
      <c r="B458" s="290"/>
      <c r="C458" s="17"/>
      <c r="D458" s="17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s="299" customFormat="1">
      <c r="A459" s="15"/>
      <c r="B459" s="290"/>
      <c r="C459" s="17"/>
      <c r="D459" s="17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s="299" customFormat="1">
      <c r="A460" s="15"/>
      <c r="B460" s="290"/>
      <c r="C460" s="17"/>
      <c r="D460" s="17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1:15" s="299" customFormat="1">
      <c r="A461" s="15"/>
      <c r="B461" s="290"/>
      <c r="C461" s="17"/>
      <c r="D461" s="17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1:15" s="299" customFormat="1">
      <c r="A462" s="15"/>
      <c r="B462" s="290"/>
      <c r="C462" s="17"/>
      <c r="D462" s="17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1:15" s="299" customFormat="1">
      <c r="A463" s="15"/>
      <c r="B463" s="290"/>
      <c r="C463" s="17"/>
      <c r="D463" s="17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s="299" customFormat="1">
      <c r="A464" s="15"/>
      <c r="B464" s="290"/>
      <c r="C464" s="17"/>
      <c r="D464" s="17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1:15" s="299" customFormat="1">
      <c r="A465" s="15"/>
      <c r="B465" s="290"/>
      <c r="C465" s="17"/>
      <c r="D465" s="17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1:15" s="299" customFormat="1">
      <c r="A466" s="15"/>
      <c r="B466" s="290"/>
      <c r="C466" s="17"/>
      <c r="D466" s="17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s="299" customFormat="1">
      <c r="A467" s="15"/>
      <c r="B467" s="290"/>
      <c r="C467" s="17"/>
      <c r="D467" s="17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1:15" s="299" customFormat="1">
      <c r="A468" s="15"/>
      <c r="B468" s="290"/>
      <c r="C468" s="17"/>
      <c r="D468" s="17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1:15" s="299" customFormat="1">
      <c r="A469" s="15"/>
      <c r="B469" s="290"/>
      <c r="C469" s="17"/>
      <c r="D469" s="17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s="299" customFormat="1">
      <c r="A470" s="15"/>
      <c r="B470" s="290"/>
      <c r="C470" s="17"/>
      <c r="D470" s="17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5" s="299" customFormat="1">
      <c r="A471" s="15"/>
      <c r="B471" s="290"/>
      <c r="C471" s="17"/>
      <c r="D471" s="17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15" s="299" customFormat="1">
      <c r="A472" s="15"/>
      <c r="B472" s="290"/>
      <c r="C472" s="17"/>
      <c r="D472" s="17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s="299" customFormat="1">
      <c r="A473" s="15"/>
      <c r="B473" s="290"/>
      <c r="C473" s="17"/>
      <c r="D473" s="17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s="299" customFormat="1">
      <c r="A474" s="15"/>
      <c r="B474" s="290"/>
      <c r="C474" s="17"/>
      <c r="D474" s="17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1:15" s="299" customFormat="1">
      <c r="A475" s="15"/>
      <c r="B475" s="290"/>
      <c r="C475" s="17"/>
      <c r="D475" s="17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s="299" customFormat="1">
      <c r="A476" s="15"/>
      <c r="B476" s="290"/>
      <c r="C476" s="17"/>
      <c r="D476" s="17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s="299" customFormat="1">
      <c r="A477" s="15"/>
      <c r="B477" s="290"/>
      <c r="C477" s="17"/>
      <c r="D477" s="17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s="299" customFormat="1">
      <c r="A478" s="15"/>
      <c r="B478" s="290"/>
      <c r="C478" s="17"/>
      <c r="D478" s="17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1:15" s="299" customFormat="1">
      <c r="A479" s="15"/>
      <c r="B479" s="290"/>
      <c r="C479" s="17"/>
      <c r="D479" s="17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1:15" s="299" customFormat="1">
      <c r="A480" s="15"/>
      <c r="B480" s="290"/>
      <c r="C480" s="17"/>
      <c r="D480" s="17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1:15" s="299" customFormat="1">
      <c r="A481" s="15"/>
      <c r="B481" s="290"/>
      <c r="C481" s="17"/>
      <c r="D481" s="17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s="299" customFormat="1">
      <c r="A482" s="15"/>
      <c r="B482" s="290"/>
      <c r="C482" s="17"/>
      <c r="D482" s="17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1:15" s="299" customFormat="1">
      <c r="A483" s="15"/>
      <c r="B483" s="290"/>
      <c r="C483" s="17"/>
      <c r="D483" s="17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1:15" s="299" customFormat="1">
      <c r="A484" s="15"/>
      <c r="B484" s="290"/>
      <c r="C484" s="17"/>
      <c r="D484" s="17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1:15" s="299" customFormat="1">
      <c r="A485" s="15"/>
      <c r="B485" s="290"/>
      <c r="C485" s="17"/>
      <c r="D485" s="17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1:15" s="299" customFormat="1">
      <c r="A486" s="15"/>
      <c r="B486" s="290"/>
      <c r="C486" s="17"/>
      <c r="D486" s="17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1:15" s="299" customFormat="1">
      <c r="A487" s="15"/>
      <c r="B487" s="290"/>
      <c r="C487" s="17"/>
      <c r="D487" s="17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1:15" s="299" customFormat="1">
      <c r="A488" s="15"/>
      <c r="B488" s="290"/>
      <c r="C488" s="17"/>
      <c r="D488" s="17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1:15" s="299" customFormat="1">
      <c r="A489" s="15"/>
      <c r="B489" s="290"/>
      <c r="C489" s="17"/>
      <c r="D489" s="17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15" s="299" customFormat="1">
      <c r="A490" s="15"/>
      <c r="B490" s="290"/>
      <c r="C490" s="17"/>
      <c r="D490" s="17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15" s="299" customFormat="1">
      <c r="A491" s="15"/>
      <c r="B491" s="290"/>
      <c r="C491" s="17"/>
      <c r="D491" s="17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1:15" s="299" customFormat="1">
      <c r="A492" s="15"/>
      <c r="B492" s="290"/>
      <c r="C492" s="17"/>
      <c r="D492" s="17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1:15" s="299" customFormat="1">
      <c r="A493" s="15"/>
      <c r="B493" s="290"/>
      <c r="C493" s="17"/>
      <c r="D493" s="17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s="299" customFormat="1">
      <c r="A494" s="15"/>
      <c r="B494" s="290"/>
      <c r="C494" s="17"/>
      <c r="D494" s="17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1:15" s="299" customFormat="1">
      <c r="A495" s="15"/>
      <c r="B495" s="290"/>
      <c r="C495" s="17"/>
      <c r="D495" s="17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1:15" s="299" customFormat="1">
      <c r="A496" s="15"/>
      <c r="B496" s="290"/>
      <c r="C496" s="17"/>
      <c r="D496" s="17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s="299" customFormat="1">
      <c r="A497" s="15"/>
      <c r="B497" s="290"/>
      <c r="C497" s="17"/>
      <c r="D497" s="17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s="299" customFormat="1">
      <c r="A498" s="15"/>
      <c r="B498" s="290"/>
      <c r="C498" s="17"/>
      <c r="D498" s="17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s="299" customFormat="1">
      <c r="A499" s="15"/>
      <c r="B499" s="290"/>
      <c r="C499" s="17"/>
      <c r="D499" s="17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s="299" customFormat="1">
      <c r="A500" s="15"/>
      <c r="B500" s="290"/>
      <c r="C500" s="17"/>
      <c r="D500" s="17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1:15" s="299" customFormat="1">
      <c r="A501" s="15"/>
      <c r="B501" s="290"/>
      <c r="C501" s="17"/>
      <c r="D501" s="17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1:15" s="299" customFormat="1">
      <c r="A502" s="15"/>
      <c r="B502" s="290"/>
      <c r="C502" s="17"/>
      <c r="D502" s="17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s="299" customFormat="1">
      <c r="A503" s="15"/>
      <c r="B503" s="290"/>
      <c r="C503" s="17"/>
      <c r="D503" s="17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s="299" customFormat="1">
      <c r="A504" s="15"/>
      <c r="B504" s="290"/>
      <c r="C504" s="17"/>
      <c r="D504" s="17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s="299" customFormat="1">
      <c r="A505" s="15"/>
      <c r="B505" s="290"/>
      <c r="C505" s="17"/>
      <c r="D505" s="17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s="299" customFormat="1">
      <c r="A506" s="15"/>
      <c r="B506" s="290"/>
      <c r="C506" s="17"/>
      <c r="D506" s="17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s="299" customFormat="1">
      <c r="A507" s="15"/>
      <c r="B507" s="290"/>
      <c r="C507" s="17"/>
      <c r="D507" s="17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s="299" customFormat="1">
      <c r="A508" s="15"/>
      <c r="B508" s="290"/>
      <c r="C508" s="17"/>
      <c r="D508" s="17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s="299" customFormat="1">
      <c r="A509" s="15"/>
      <c r="B509" s="290"/>
      <c r="C509" s="17"/>
      <c r="D509" s="17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s="299" customFormat="1">
      <c r="A510" s="15"/>
      <c r="B510" s="290"/>
      <c r="C510" s="17"/>
      <c r="D510" s="17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s="299" customFormat="1">
      <c r="A511" s="15"/>
      <c r="B511" s="290"/>
      <c r="C511" s="17"/>
      <c r="D511" s="17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s="299" customFormat="1">
      <c r="A512" s="15"/>
      <c r="B512" s="290"/>
      <c r="C512" s="17"/>
      <c r="D512" s="17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s="299" customFormat="1">
      <c r="A513" s="15"/>
      <c r="B513" s="290"/>
      <c r="C513" s="17"/>
      <c r="D513" s="17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s="299" customFormat="1">
      <c r="A514" s="15"/>
      <c r="B514" s="290"/>
      <c r="C514" s="17"/>
      <c r="D514" s="17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s="299" customFormat="1">
      <c r="A515" s="15"/>
      <c r="B515" s="290"/>
      <c r="C515" s="17"/>
      <c r="D515" s="17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s="299" customFormat="1">
      <c r="A516" s="15"/>
      <c r="B516" s="290"/>
      <c r="C516" s="17"/>
      <c r="D516" s="17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s="299" customFormat="1">
      <c r="A517" s="15"/>
      <c r="B517" s="290"/>
      <c r="C517" s="17"/>
      <c r="D517" s="17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s="299" customFormat="1">
      <c r="A518" s="15"/>
      <c r="B518" s="290"/>
      <c r="C518" s="17"/>
      <c r="D518" s="17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s="299" customFormat="1">
      <c r="A519" s="15"/>
      <c r="B519" s="290"/>
      <c r="C519" s="17"/>
      <c r="D519" s="17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s="299" customFormat="1">
      <c r="A520" s="15"/>
      <c r="B520" s="290"/>
      <c r="C520" s="17"/>
      <c r="D520" s="17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s="299" customFormat="1">
      <c r="A521" s="15"/>
      <c r="B521" s="290"/>
      <c r="C521" s="17"/>
      <c r="D521" s="17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s="299" customFormat="1">
      <c r="A522" s="15"/>
      <c r="B522" s="290"/>
      <c r="C522" s="17"/>
      <c r="D522" s="17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s="299" customFormat="1">
      <c r="A523" s="15"/>
      <c r="B523" s="290"/>
      <c r="C523" s="17"/>
      <c r="D523" s="17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s="299" customFormat="1">
      <c r="A524" s="15"/>
      <c r="B524" s="290"/>
      <c r="C524" s="17"/>
      <c r="D524" s="17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s="299" customFormat="1">
      <c r="A525" s="15"/>
      <c r="B525" s="290"/>
      <c r="C525" s="17"/>
      <c r="D525" s="17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s="299" customFormat="1">
      <c r="A526" s="15"/>
      <c r="B526" s="290"/>
      <c r="C526" s="17"/>
      <c r="D526" s="17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s="299" customFormat="1">
      <c r="A527" s="15"/>
      <c r="B527" s="290"/>
      <c r="C527" s="17"/>
      <c r="D527" s="17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s="299" customFormat="1">
      <c r="A528" s="15"/>
      <c r="B528" s="290"/>
      <c r="C528" s="17"/>
      <c r="D528" s="17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s="299" customFormat="1">
      <c r="A529" s="15"/>
      <c r="B529" s="290"/>
      <c r="C529" s="17"/>
      <c r="D529" s="17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s="299" customFormat="1">
      <c r="A530" s="15"/>
      <c r="B530" s="290"/>
      <c r="C530" s="17"/>
      <c r="D530" s="17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s="299" customFormat="1">
      <c r="A531" s="15"/>
      <c r="B531" s="290"/>
      <c r="C531" s="17"/>
      <c r="D531" s="17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s="299" customFormat="1">
      <c r="A532" s="15"/>
      <c r="B532" s="290"/>
      <c r="C532" s="17"/>
      <c r="D532" s="17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s="299" customFormat="1">
      <c r="A533" s="15"/>
      <c r="B533" s="290"/>
      <c r="C533" s="17"/>
      <c r="D533" s="17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s="299" customFormat="1">
      <c r="A534" s="15"/>
      <c r="B534" s="290"/>
      <c r="C534" s="17"/>
      <c r="D534" s="17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s="299" customFormat="1">
      <c r="A535" s="15"/>
      <c r="B535" s="290"/>
      <c r="C535" s="17"/>
      <c r="D535" s="17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s="299" customFormat="1">
      <c r="A536" s="15"/>
      <c r="B536" s="290"/>
      <c r="C536" s="17"/>
      <c r="D536" s="17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s="299" customFormat="1">
      <c r="A537" s="15"/>
      <c r="B537" s="290"/>
      <c r="C537" s="17"/>
      <c r="D537" s="17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s="299" customFormat="1">
      <c r="A538" s="15"/>
      <c r="B538" s="290"/>
      <c r="C538" s="17"/>
      <c r="D538" s="17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s="299" customFormat="1">
      <c r="A539" s="15"/>
      <c r="B539" s="290"/>
      <c r="C539" s="17"/>
      <c r="D539" s="17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s="299" customFormat="1">
      <c r="A540" s="15"/>
      <c r="B540" s="290"/>
      <c r="C540" s="17"/>
      <c r="D540" s="17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s="299" customFormat="1">
      <c r="A541" s="15"/>
      <c r="B541" s="290"/>
      <c r="C541" s="17"/>
      <c r="D541" s="17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s="299" customFormat="1">
      <c r="A542" s="15"/>
      <c r="B542" s="290"/>
      <c r="C542" s="17"/>
      <c r="D542" s="17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s="299" customFormat="1">
      <c r="A543" s="15"/>
      <c r="B543" s="290"/>
      <c r="C543" s="17"/>
      <c r="D543" s="17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s="299" customFormat="1">
      <c r="A544" s="15"/>
      <c r="B544" s="290"/>
      <c r="C544" s="17"/>
      <c r="D544" s="17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s="299" customFormat="1">
      <c r="A545" s="15"/>
      <c r="B545" s="290"/>
      <c r="C545" s="17"/>
      <c r="D545" s="17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s="299" customFormat="1">
      <c r="A546" s="15"/>
      <c r="B546" s="290"/>
      <c r="C546" s="17"/>
      <c r="D546" s="17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s="299" customFormat="1">
      <c r="A547" s="15"/>
      <c r="B547" s="290"/>
      <c r="C547" s="17"/>
      <c r="D547" s="17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s="299" customFormat="1">
      <c r="A548" s="15"/>
      <c r="B548" s="290"/>
      <c r="C548" s="17"/>
      <c r="D548" s="17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s="299" customFormat="1">
      <c r="A549" s="15"/>
      <c r="B549" s="290"/>
      <c r="C549" s="17"/>
      <c r="D549" s="17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s="299" customFormat="1">
      <c r="A550" s="15"/>
      <c r="B550" s="290"/>
      <c r="C550" s="17"/>
      <c r="D550" s="17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s="299" customFormat="1">
      <c r="A551" s="15"/>
      <c r="B551" s="290"/>
      <c r="C551" s="17"/>
      <c r="D551" s="17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s="299" customFormat="1">
      <c r="A552" s="15"/>
      <c r="B552" s="290"/>
      <c r="C552" s="17"/>
      <c r="D552" s="17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s="299" customFormat="1">
      <c r="A553" s="15"/>
      <c r="B553" s="290"/>
      <c r="C553" s="17"/>
      <c r="D553" s="17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s="299" customFormat="1">
      <c r="A554" s="15"/>
      <c r="B554" s="290"/>
      <c r="C554" s="17"/>
      <c r="D554" s="17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s="299" customFormat="1">
      <c r="A555" s="15"/>
      <c r="B555" s="290"/>
      <c r="C555" s="17"/>
      <c r="D555" s="17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s="299" customFormat="1">
      <c r="A556" s="15"/>
      <c r="B556" s="290"/>
      <c r="C556" s="17"/>
      <c r="D556" s="17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s="299" customFormat="1">
      <c r="A557" s="15"/>
      <c r="B557" s="290"/>
      <c r="C557" s="17"/>
      <c r="D557" s="17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s="299" customFormat="1">
      <c r="A558" s="15"/>
      <c r="B558" s="290"/>
      <c r="C558" s="17"/>
      <c r="D558" s="17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s="299" customFormat="1">
      <c r="A559" s="15"/>
      <c r="B559" s="290"/>
      <c r="C559" s="17"/>
      <c r="D559" s="17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s="299" customFormat="1">
      <c r="A560" s="15"/>
      <c r="B560" s="290"/>
      <c r="C560" s="17"/>
      <c r="D560" s="17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s="299" customFormat="1">
      <c r="A561" s="15"/>
      <c r="B561" s="290"/>
      <c r="C561" s="17"/>
      <c r="D561" s="17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s="299" customFormat="1">
      <c r="A562" s="15"/>
      <c r="B562" s="290"/>
      <c r="C562" s="17"/>
      <c r="D562" s="17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s="299" customFormat="1">
      <c r="A563" s="15"/>
      <c r="B563" s="290"/>
      <c r="C563" s="17"/>
      <c r="D563" s="17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s="299" customFormat="1">
      <c r="A564" s="15"/>
      <c r="B564" s="290"/>
      <c r="C564" s="17"/>
      <c r="D564" s="17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s="299" customFormat="1">
      <c r="A565" s="15"/>
      <c r="B565" s="290"/>
      <c r="C565" s="17"/>
      <c r="D565" s="17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s="299" customFormat="1">
      <c r="A566" s="15"/>
      <c r="B566" s="290"/>
      <c r="C566" s="17"/>
      <c r="D566" s="17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s="299" customFormat="1">
      <c r="A567" s="15"/>
      <c r="B567" s="290"/>
      <c r="C567" s="17"/>
      <c r="D567" s="17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s="299" customFormat="1">
      <c r="A568" s="15"/>
      <c r="B568" s="290"/>
      <c r="C568" s="17"/>
      <c r="D568" s="17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s="299" customFormat="1">
      <c r="A569" s="15"/>
      <c r="B569" s="290"/>
      <c r="C569" s="17"/>
      <c r="D569" s="17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s="299" customFormat="1">
      <c r="A570" s="15"/>
      <c r="B570" s="290"/>
      <c r="C570" s="17"/>
      <c r="D570" s="17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s="299" customFormat="1">
      <c r="A571" s="15"/>
      <c r="B571" s="290"/>
      <c r="C571" s="17"/>
      <c r="D571" s="17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s="299" customFormat="1">
      <c r="A572" s="15"/>
      <c r="B572" s="290"/>
      <c r="C572" s="17"/>
      <c r="D572" s="17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s="299" customFormat="1">
      <c r="A573" s="15"/>
      <c r="B573" s="290"/>
      <c r="C573" s="17"/>
      <c r="D573" s="17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s="299" customFormat="1">
      <c r="A574" s="15"/>
      <c r="B574" s="290"/>
      <c r="C574" s="17"/>
      <c r="D574" s="17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s="299" customFormat="1">
      <c r="A575" s="15"/>
      <c r="B575" s="290"/>
      <c r="C575" s="17"/>
      <c r="D575" s="17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s="299" customFormat="1">
      <c r="A576" s="15"/>
      <c r="B576" s="290"/>
      <c r="C576" s="17"/>
      <c r="D576" s="17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1:15" s="299" customFormat="1">
      <c r="A577" s="15"/>
      <c r="B577" s="290"/>
      <c r="C577" s="17"/>
      <c r="D577" s="17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1:15" s="299" customFormat="1">
      <c r="A578" s="15"/>
      <c r="B578" s="290"/>
      <c r="C578" s="17"/>
      <c r="D578" s="17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1:15" s="299" customFormat="1">
      <c r="A579" s="15"/>
      <c r="B579" s="290"/>
      <c r="C579" s="17"/>
      <c r="D579" s="17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1:15" s="299" customFormat="1">
      <c r="A580" s="15"/>
      <c r="B580" s="290"/>
      <c r="C580" s="17"/>
      <c r="D580" s="17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1:15" s="299" customFormat="1">
      <c r="A581" s="15"/>
      <c r="B581" s="290"/>
      <c r="C581" s="17"/>
      <c r="D581" s="17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1:15" s="299" customFormat="1">
      <c r="A582" s="15"/>
      <c r="B582" s="290"/>
      <c r="C582" s="17"/>
      <c r="D582" s="17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1:15" s="299" customFormat="1">
      <c r="A583" s="15"/>
      <c r="B583" s="290"/>
      <c r="C583" s="17"/>
      <c r="D583" s="17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1:15" s="299" customFormat="1">
      <c r="A584" s="15"/>
      <c r="B584" s="290"/>
      <c r="C584" s="17"/>
      <c r="D584" s="17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1:15" s="299" customFormat="1">
      <c r="A585" s="15"/>
      <c r="B585" s="290"/>
      <c r="C585" s="17"/>
      <c r="D585" s="17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1:15" s="299" customFormat="1">
      <c r="A586" s="15"/>
      <c r="B586" s="290"/>
      <c r="C586" s="17"/>
      <c r="D586" s="17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1:15" s="299" customFormat="1">
      <c r="A587" s="15"/>
      <c r="B587" s="290"/>
      <c r="C587" s="17"/>
      <c r="D587" s="17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1:15" s="299" customFormat="1">
      <c r="A588" s="15"/>
      <c r="B588" s="290"/>
      <c r="C588" s="17"/>
      <c r="D588" s="17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1:15" s="299" customFormat="1">
      <c r="A589" s="15"/>
      <c r="B589" s="290"/>
      <c r="C589" s="17"/>
      <c r="D589" s="17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1:15" s="299" customFormat="1">
      <c r="A590" s="15"/>
      <c r="B590" s="290"/>
      <c r="C590" s="17"/>
      <c r="D590" s="17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1:15" s="299" customFormat="1">
      <c r="A591" s="15"/>
      <c r="B591" s="290"/>
      <c r="C591" s="17"/>
      <c r="D591" s="17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1:15" s="299" customFormat="1">
      <c r="A592" s="15"/>
      <c r="B592" s="290"/>
      <c r="C592" s="17"/>
      <c r="D592" s="17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1:15" s="299" customFormat="1">
      <c r="A593" s="15"/>
      <c r="B593" s="290"/>
      <c r="C593" s="17"/>
      <c r="D593" s="17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1:15" s="299" customFormat="1">
      <c r="A594" s="15"/>
      <c r="B594" s="290"/>
      <c r="C594" s="17"/>
      <c r="D594" s="17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1:15" s="299" customFormat="1">
      <c r="A595" s="15"/>
      <c r="B595" s="290"/>
      <c r="C595" s="17"/>
      <c r="D595" s="17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1:15" s="299" customFormat="1">
      <c r="A596" s="15"/>
      <c r="B596" s="290"/>
      <c r="C596" s="17"/>
      <c r="D596" s="17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1:15" s="299" customFormat="1">
      <c r="A597" s="15"/>
      <c r="B597" s="290"/>
      <c r="C597" s="17"/>
      <c r="D597" s="17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1:15" s="299" customFormat="1">
      <c r="A598" s="15"/>
      <c r="B598" s="290"/>
      <c r="C598" s="17"/>
      <c r="D598" s="17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1:15" s="299" customFormat="1">
      <c r="A599" s="15"/>
      <c r="B599" s="290"/>
      <c r="C599" s="17"/>
      <c r="D599" s="17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1:15" s="299" customFormat="1">
      <c r="A600" s="15"/>
      <c r="B600" s="290"/>
      <c r="C600" s="17"/>
      <c r="D600" s="17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1:15" s="299" customFormat="1">
      <c r="A601" s="15"/>
      <c r="B601" s="290"/>
      <c r="C601" s="17"/>
      <c r="D601" s="17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1:15" s="299" customFormat="1">
      <c r="A602" s="15"/>
      <c r="B602" s="290"/>
      <c r="C602" s="17"/>
      <c r="D602" s="17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1:15" s="299" customFormat="1">
      <c r="A603" s="15"/>
      <c r="B603" s="290"/>
      <c r="C603" s="17"/>
      <c r="D603" s="17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1:15" s="299" customFormat="1">
      <c r="A604" s="15"/>
      <c r="B604" s="290"/>
      <c r="C604" s="17"/>
      <c r="D604" s="17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1:15" s="299" customFormat="1">
      <c r="A605" s="15"/>
      <c r="B605" s="290"/>
      <c r="C605" s="17"/>
      <c r="D605" s="17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1:15" s="299" customFormat="1">
      <c r="A606" s="15"/>
      <c r="B606" s="290"/>
      <c r="C606" s="17"/>
      <c r="D606" s="17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1:15" s="299" customFormat="1">
      <c r="A607" s="15"/>
      <c r="B607" s="290"/>
      <c r="C607" s="17"/>
      <c r="D607" s="17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1:15" s="299" customFormat="1">
      <c r="A608" s="15"/>
      <c r="B608" s="290"/>
      <c r="C608" s="17"/>
      <c r="D608" s="17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1:15" s="299" customFormat="1">
      <c r="A609" s="15"/>
      <c r="B609" s="290"/>
      <c r="C609" s="17"/>
      <c r="D609" s="17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1:15" s="299" customFormat="1">
      <c r="A610" s="15"/>
      <c r="B610" s="290"/>
      <c r="C610" s="17"/>
      <c r="D610" s="17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s="299" customFormat="1">
      <c r="A611" s="15"/>
      <c r="B611" s="290"/>
      <c r="C611" s="17"/>
      <c r="D611" s="17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1:15" s="299" customFormat="1">
      <c r="A612" s="15"/>
      <c r="B612" s="290"/>
      <c r="C612" s="17"/>
      <c r="D612" s="17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1:15" s="299" customFormat="1">
      <c r="A613" s="15"/>
      <c r="B613" s="290"/>
      <c r="C613" s="17"/>
      <c r="D613" s="17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1:15" s="299" customFormat="1">
      <c r="A614" s="15"/>
      <c r="B614" s="290"/>
      <c r="C614" s="17"/>
      <c r="D614" s="17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1:15" s="299" customFormat="1">
      <c r="A615" s="15"/>
      <c r="B615" s="290"/>
      <c r="C615" s="17"/>
      <c r="D615" s="17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1:15" s="299" customFormat="1">
      <c r="A616" s="15"/>
      <c r="B616" s="290"/>
      <c r="C616" s="17"/>
      <c r="D616" s="17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1:15" s="299" customFormat="1">
      <c r="A617" s="15"/>
      <c r="B617" s="290"/>
      <c r="C617" s="17"/>
      <c r="D617" s="17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1:15" s="299" customFormat="1">
      <c r="A618" s="15"/>
      <c r="B618" s="290"/>
      <c r="C618" s="17"/>
      <c r="D618" s="17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1:15" s="299" customFormat="1">
      <c r="A619" s="15"/>
      <c r="B619" s="290"/>
      <c r="C619" s="17"/>
      <c r="D619" s="17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1:15" s="299" customFormat="1">
      <c r="A620" s="15"/>
      <c r="B620" s="290"/>
      <c r="C620" s="17"/>
      <c r="D620" s="17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1:15" s="299" customFormat="1">
      <c r="A621" s="15"/>
      <c r="B621" s="290"/>
      <c r="C621" s="17"/>
      <c r="D621" s="17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1:15" s="299" customFormat="1">
      <c r="A622" s="15"/>
      <c r="B622" s="290"/>
      <c r="C622" s="17"/>
      <c r="D622" s="17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1:15" s="299" customFormat="1">
      <c r="A623" s="15"/>
      <c r="B623" s="290"/>
      <c r="C623" s="17"/>
      <c r="D623" s="17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1:15" s="299" customFormat="1">
      <c r="A624" s="15"/>
      <c r="B624" s="290"/>
      <c r="C624" s="17"/>
      <c r="D624" s="17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1:15" s="299" customFormat="1">
      <c r="A625" s="15"/>
      <c r="B625" s="290"/>
      <c r="C625" s="17"/>
      <c r="D625" s="17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1:15" s="299" customFormat="1">
      <c r="A626" s="15"/>
      <c r="B626" s="290"/>
      <c r="C626" s="17"/>
      <c r="D626" s="17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1:15" s="299" customFormat="1">
      <c r="A627" s="15"/>
      <c r="B627" s="290"/>
      <c r="C627" s="17"/>
      <c r="D627" s="17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1:15" s="299" customFormat="1">
      <c r="A628" s="15"/>
      <c r="B628" s="290"/>
      <c r="C628" s="17"/>
      <c r="D628" s="17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1:15" s="299" customFormat="1">
      <c r="A629" s="15"/>
      <c r="B629" s="290"/>
      <c r="C629" s="17"/>
      <c r="D629" s="17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s="299" customFormat="1">
      <c r="A630" s="15"/>
      <c r="B630" s="290"/>
      <c r="C630" s="17"/>
      <c r="D630" s="17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1:15" s="299" customFormat="1">
      <c r="A631" s="15"/>
      <c r="B631" s="290"/>
      <c r="C631" s="17"/>
      <c r="D631" s="17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1:15" s="299" customFormat="1">
      <c r="A632" s="15"/>
      <c r="B632" s="290"/>
      <c r="C632" s="17"/>
      <c r="D632" s="17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1:15" s="299" customFormat="1">
      <c r="A633" s="15"/>
      <c r="B633" s="290"/>
      <c r="C633" s="17"/>
      <c r="D633" s="17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1:15" s="299" customFormat="1">
      <c r="A634" s="15"/>
      <c r="B634" s="290"/>
      <c r="C634" s="17"/>
      <c r="D634" s="17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1:15" s="299" customFormat="1">
      <c r="A635" s="15"/>
      <c r="B635" s="290"/>
      <c r="C635" s="17"/>
      <c r="D635" s="17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1:15" s="299" customFormat="1">
      <c r="A636" s="15"/>
      <c r="B636" s="290"/>
      <c r="C636" s="17"/>
      <c r="D636" s="17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1:15" s="299" customFormat="1">
      <c r="A637" s="15"/>
      <c r="B637" s="290"/>
      <c r="C637" s="17"/>
      <c r="D637" s="17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1:15" s="299" customFormat="1">
      <c r="A638" s="15"/>
      <c r="B638" s="290"/>
      <c r="C638" s="17"/>
      <c r="D638" s="17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1:15" s="299" customFormat="1">
      <c r="A639" s="15"/>
      <c r="B639" s="290"/>
      <c r="C639" s="17"/>
      <c r="D639" s="17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1:15" s="299" customFormat="1">
      <c r="A640" s="15"/>
      <c r="B640" s="290"/>
      <c r="C640" s="17"/>
      <c r="D640" s="17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1:15" s="299" customFormat="1">
      <c r="A641" s="15"/>
      <c r="B641" s="290"/>
      <c r="C641" s="17"/>
      <c r="D641" s="17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1:15" s="299" customFormat="1">
      <c r="A642" s="15"/>
      <c r="B642" s="290"/>
      <c r="C642" s="17"/>
      <c r="D642" s="17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1:15" s="299" customFormat="1">
      <c r="A643" s="15"/>
      <c r="B643" s="290"/>
      <c r="C643" s="17"/>
      <c r="D643" s="17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1:15" s="299" customFormat="1">
      <c r="A644" s="15"/>
      <c r="B644" s="290"/>
      <c r="C644" s="17"/>
      <c r="D644" s="17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1:15" s="299" customFormat="1">
      <c r="A645" s="15"/>
      <c r="B645" s="290"/>
      <c r="C645" s="17"/>
      <c r="D645" s="17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1:15" s="299" customFormat="1">
      <c r="A646" s="15"/>
      <c r="B646" s="290"/>
      <c r="C646" s="17"/>
      <c r="D646" s="17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1:15" s="299" customFormat="1">
      <c r="A647" s="15"/>
      <c r="B647" s="290"/>
      <c r="C647" s="17"/>
      <c r="D647" s="17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1:15" s="299" customFormat="1">
      <c r="A648" s="15"/>
      <c r="B648" s="290"/>
      <c r="C648" s="17"/>
      <c r="D648" s="17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1:15" s="299" customFormat="1">
      <c r="A649" s="15"/>
      <c r="B649" s="290"/>
      <c r="C649" s="17"/>
      <c r="D649" s="17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1:15" s="299" customFormat="1">
      <c r="A650" s="15"/>
      <c r="B650" s="290"/>
      <c r="C650" s="17"/>
      <c r="D650" s="17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s="299" customFormat="1">
      <c r="A651" s="15"/>
      <c r="B651" s="290"/>
      <c r="C651" s="17"/>
      <c r="D651" s="17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s="299" customFormat="1">
      <c r="A652" s="15"/>
      <c r="B652" s="290"/>
      <c r="C652" s="17"/>
      <c r="D652" s="17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s="299" customFormat="1">
      <c r="A653" s="15"/>
      <c r="B653" s="290"/>
      <c r="C653" s="17"/>
      <c r="D653" s="17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1:15" s="299" customFormat="1">
      <c r="A654" s="15"/>
      <c r="B654" s="290"/>
      <c r="C654" s="17"/>
      <c r="D654" s="17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1:15" s="299" customFormat="1">
      <c r="A655" s="15"/>
      <c r="B655" s="290"/>
      <c r="C655" s="17"/>
      <c r="D655" s="17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1:15" s="299" customFormat="1">
      <c r="A656" s="15"/>
      <c r="B656" s="290"/>
      <c r="C656" s="17"/>
      <c r="D656" s="17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1:15" s="299" customFormat="1">
      <c r="A657" s="15"/>
      <c r="B657" s="290"/>
      <c r="C657" s="17"/>
      <c r="D657" s="17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1:15" s="299" customFormat="1">
      <c r="A658" s="15"/>
      <c r="B658" s="290"/>
      <c r="C658" s="17"/>
      <c r="D658" s="17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1:15" s="299" customFormat="1">
      <c r="A659" s="15"/>
      <c r="B659" s="290"/>
      <c r="C659" s="17"/>
      <c r="D659" s="17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1:15" s="299" customFormat="1">
      <c r="A660" s="15"/>
      <c r="B660" s="290"/>
      <c r="C660" s="17"/>
      <c r="D660" s="17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1:15" s="299" customFormat="1">
      <c r="A661" s="15"/>
      <c r="B661" s="290"/>
      <c r="C661" s="17"/>
      <c r="D661" s="17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1:15" s="299" customFormat="1">
      <c r="A662" s="15"/>
      <c r="B662" s="290"/>
      <c r="C662" s="17"/>
      <c r="D662" s="17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1:15" s="299" customFormat="1">
      <c r="A663" s="15"/>
      <c r="B663" s="290"/>
      <c r="C663" s="17"/>
      <c r="D663" s="17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1:15" s="299" customFormat="1">
      <c r="A664" s="15"/>
      <c r="B664" s="290"/>
      <c r="C664" s="17"/>
      <c r="D664" s="17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1:15" s="299" customFormat="1">
      <c r="A665" s="15"/>
      <c r="B665" s="290"/>
      <c r="C665" s="17"/>
      <c r="D665" s="17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1:15" s="299" customFormat="1">
      <c r="A666" s="15"/>
      <c r="B666" s="290"/>
      <c r="C666" s="17"/>
      <c r="D666" s="17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1:15" s="299" customFormat="1">
      <c r="A667" s="15"/>
      <c r="B667" s="290"/>
      <c r="C667" s="17"/>
      <c r="D667" s="17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s="299" customFormat="1">
      <c r="A668" s="15"/>
      <c r="B668" s="290"/>
      <c r="C668" s="17"/>
      <c r="D668" s="17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1:15" s="299" customFormat="1">
      <c r="A669" s="15"/>
      <c r="B669" s="290"/>
      <c r="C669" s="17"/>
      <c r="D669" s="17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1:15" s="299" customFormat="1">
      <c r="A670" s="15"/>
      <c r="B670" s="290"/>
      <c r="C670" s="17"/>
      <c r="D670" s="17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1:15" s="299" customFormat="1">
      <c r="A671" s="15"/>
      <c r="B671" s="290"/>
      <c r="C671" s="17"/>
      <c r="D671" s="17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1:15" s="299" customFormat="1">
      <c r="A672" s="15"/>
      <c r="B672" s="290"/>
      <c r="C672" s="17"/>
      <c r="D672" s="17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1:15" s="299" customFormat="1">
      <c r="A673" s="15"/>
      <c r="B673" s="290"/>
      <c r="C673" s="17"/>
      <c r="D673" s="17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1:15" s="299" customFormat="1">
      <c r="A674" s="15"/>
      <c r="B674" s="290"/>
      <c r="C674" s="17"/>
      <c r="D674" s="17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1:15" s="299" customFormat="1">
      <c r="A675" s="15"/>
      <c r="B675" s="290"/>
      <c r="C675" s="17"/>
      <c r="D675" s="17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1:15" s="299" customFormat="1">
      <c r="A676" s="15"/>
      <c r="B676" s="290"/>
      <c r="C676" s="17"/>
      <c r="D676" s="17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1:15" s="299" customFormat="1">
      <c r="A677" s="15"/>
      <c r="B677" s="290"/>
      <c r="C677" s="17"/>
      <c r="D677" s="17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1:15" s="299" customFormat="1">
      <c r="A678" s="15"/>
      <c r="B678" s="290"/>
      <c r="C678" s="17"/>
      <c r="D678" s="17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1:15" s="299" customFormat="1">
      <c r="A679" s="15"/>
      <c r="B679" s="290"/>
      <c r="C679" s="17"/>
      <c r="D679" s="17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1:15" s="299" customFormat="1">
      <c r="A680" s="15"/>
      <c r="B680" s="290"/>
      <c r="C680" s="17"/>
      <c r="D680" s="17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1:15" s="299" customFormat="1">
      <c r="A681" s="15"/>
      <c r="B681" s="290"/>
      <c r="C681" s="17"/>
      <c r="D681" s="17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1:15" s="299" customFormat="1">
      <c r="A682" s="15"/>
      <c r="B682" s="290"/>
      <c r="C682" s="17"/>
      <c r="D682" s="17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1:15" s="299" customFormat="1">
      <c r="A683" s="15"/>
      <c r="B683" s="290"/>
      <c r="C683" s="17"/>
      <c r="D683" s="17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1:15" s="299" customFormat="1">
      <c r="A684" s="15"/>
      <c r="B684" s="290"/>
      <c r="C684" s="17"/>
      <c r="D684" s="17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1:15" s="299" customFormat="1">
      <c r="A685" s="15"/>
      <c r="B685" s="290"/>
      <c r="C685" s="17"/>
      <c r="D685" s="17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1:15" s="299" customFormat="1">
      <c r="A686" s="15"/>
      <c r="B686" s="290"/>
      <c r="C686" s="17"/>
      <c r="D686" s="17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s="299" customFormat="1">
      <c r="A687" s="15"/>
      <c r="B687" s="290"/>
      <c r="C687" s="17"/>
      <c r="D687" s="17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1:15" s="299" customFormat="1">
      <c r="A688" s="15"/>
      <c r="B688" s="290"/>
      <c r="C688" s="17"/>
      <c r="D688" s="17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1:15" s="299" customFormat="1">
      <c r="A689" s="15"/>
      <c r="B689" s="290"/>
      <c r="C689" s="17"/>
      <c r="D689" s="17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1:15" s="299" customFormat="1">
      <c r="A690" s="15"/>
      <c r="B690" s="290"/>
      <c r="C690" s="17"/>
      <c r="D690" s="17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1:15" s="299" customFormat="1">
      <c r="A691" s="15"/>
      <c r="B691" s="290"/>
      <c r="C691" s="17"/>
      <c r="D691" s="17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1:15" s="299" customFormat="1">
      <c r="A692" s="15"/>
      <c r="B692" s="290"/>
      <c r="C692" s="17"/>
      <c r="D692" s="17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1:15" s="299" customFormat="1">
      <c r="A693" s="15"/>
      <c r="B693" s="290"/>
      <c r="C693" s="17"/>
      <c r="D693" s="17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s="299" customFormat="1">
      <c r="A694" s="15"/>
      <c r="B694" s="290"/>
      <c r="C694" s="17"/>
      <c r="D694" s="17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s="299" customFormat="1">
      <c r="A695" s="15"/>
      <c r="B695" s="290"/>
      <c r="C695" s="17"/>
      <c r="D695" s="17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s="299" customFormat="1">
      <c r="A696" s="15"/>
      <c r="B696" s="290"/>
      <c r="C696" s="17"/>
      <c r="D696" s="17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s="299" customFormat="1">
      <c r="A697" s="15"/>
      <c r="B697" s="290"/>
      <c r="C697" s="17"/>
      <c r="D697" s="17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s="299" customFormat="1">
      <c r="A698" s="15"/>
      <c r="B698" s="290"/>
      <c r="C698" s="17"/>
      <c r="D698" s="17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s="299" customFormat="1">
      <c r="A699" s="15"/>
      <c r="B699" s="290"/>
      <c r="C699" s="17"/>
      <c r="D699" s="17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s="299" customFormat="1">
      <c r="A700" s="15"/>
      <c r="B700" s="290"/>
      <c r="C700" s="17"/>
      <c r="D700" s="17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s="299" customFormat="1">
      <c r="A701" s="15"/>
      <c r="B701" s="290"/>
      <c r="C701" s="17"/>
      <c r="D701" s="17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s="299" customFormat="1">
      <c r="A702" s="15"/>
      <c r="B702" s="290"/>
      <c r="C702" s="17"/>
      <c r="D702" s="17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s="299" customFormat="1">
      <c r="A703" s="15"/>
      <c r="B703" s="290"/>
      <c r="C703" s="17"/>
      <c r="D703" s="17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s="299" customFormat="1">
      <c r="A704" s="15"/>
      <c r="B704" s="290"/>
      <c r="C704" s="17"/>
      <c r="D704" s="17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s="299" customFormat="1">
      <c r="A705" s="15"/>
      <c r="B705" s="290"/>
      <c r="C705" s="17"/>
      <c r="D705" s="17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s="299" customFormat="1">
      <c r="A706" s="15"/>
      <c r="B706" s="290"/>
      <c r="C706" s="17"/>
      <c r="D706" s="17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s="299" customFormat="1">
      <c r="A707" s="15"/>
      <c r="B707" s="290"/>
      <c r="C707" s="17"/>
      <c r="D707" s="17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s="299" customFormat="1">
      <c r="A708" s="15"/>
      <c r="B708" s="290"/>
      <c r="C708" s="17"/>
      <c r="D708" s="17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s="299" customFormat="1">
      <c r="A709" s="15"/>
      <c r="B709" s="290"/>
      <c r="C709" s="17"/>
      <c r="D709" s="17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s="299" customFormat="1">
      <c r="A710" s="15"/>
      <c r="B710" s="290"/>
      <c r="C710" s="17"/>
      <c r="D710" s="17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s="299" customFormat="1">
      <c r="A711" s="15"/>
      <c r="B711" s="290"/>
      <c r="C711" s="17"/>
      <c r="D711" s="17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s="299" customFormat="1">
      <c r="A712" s="15"/>
      <c r="B712" s="290"/>
      <c r="C712" s="17"/>
      <c r="D712" s="17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s="299" customFormat="1">
      <c r="A713" s="15"/>
      <c r="B713" s="290"/>
      <c r="C713" s="17"/>
      <c r="D713" s="17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s="299" customFormat="1">
      <c r="A714" s="15"/>
      <c r="B714" s="290"/>
      <c r="C714" s="17"/>
      <c r="D714" s="17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s="299" customFormat="1">
      <c r="A715" s="15"/>
      <c r="B715" s="290"/>
      <c r="C715" s="17"/>
      <c r="D715" s="17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s="299" customFormat="1">
      <c r="A716" s="15"/>
      <c r="B716" s="290"/>
      <c r="C716" s="17"/>
      <c r="D716" s="17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s="299" customFormat="1">
      <c r="A717" s="15"/>
      <c r="B717" s="290"/>
      <c r="C717" s="17"/>
      <c r="D717" s="17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s="299" customFormat="1">
      <c r="A718" s="15"/>
      <c r="B718" s="290"/>
      <c r="C718" s="17"/>
      <c r="D718" s="17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s="299" customFormat="1">
      <c r="A719" s="15"/>
      <c r="B719" s="290"/>
      <c r="C719" s="17"/>
      <c r="D719" s="17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s="299" customFormat="1">
      <c r="A720" s="15"/>
      <c r="B720" s="290"/>
      <c r="C720" s="17"/>
      <c r="D720" s="17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s="299" customFormat="1">
      <c r="A721" s="15"/>
      <c r="B721" s="290"/>
      <c r="C721" s="17"/>
      <c r="D721" s="17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s="299" customFormat="1">
      <c r="A722" s="15"/>
      <c r="B722" s="290"/>
      <c r="C722" s="17"/>
      <c r="D722" s="17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s="299" customFormat="1">
      <c r="A723" s="15"/>
      <c r="B723" s="290"/>
      <c r="C723" s="17"/>
      <c r="D723" s="17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s="299" customFormat="1">
      <c r="A724" s="15"/>
      <c r="B724" s="290"/>
      <c r="C724" s="17"/>
      <c r="D724" s="17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s="299" customFormat="1">
      <c r="A725" s="15"/>
      <c r="B725" s="290"/>
      <c r="C725" s="17"/>
      <c r="D725" s="17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s="299" customFormat="1">
      <c r="A726" s="15"/>
      <c r="B726" s="290"/>
      <c r="C726" s="17"/>
      <c r="D726" s="17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s="299" customFormat="1">
      <c r="A727" s="15"/>
      <c r="B727" s="290"/>
      <c r="C727" s="17"/>
      <c r="D727" s="17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s="299" customFormat="1">
      <c r="A728" s="15"/>
      <c r="B728" s="290"/>
      <c r="C728" s="17"/>
      <c r="D728" s="17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s="299" customFormat="1">
      <c r="A729" s="15"/>
      <c r="B729" s="290"/>
      <c r="C729" s="17"/>
      <c r="D729" s="17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s="299" customFormat="1">
      <c r="A730" s="15"/>
      <c r="B730" s="290"/>
      <c r="C730" s="17"/>
      <c r="D730" s="17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s="299" customFormat="1">
      <c r="A731" s="15"/>
      <c r="B731" s="290"/>
      <c r="C731" s="17"/>
      <c r="D731" s="17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s="299" customFormat="1">
      <c r="A732" s="15"/>
      <c r="B732" s="290"/>
      <c r="C732" s="17"/>
      <c r="D732" s="17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s="299" customFormat="1">
      <c r="A733" s="15"/>
      <c r="B733" s="290"/>
      <c r="C733" s="17"/>
      <c r="D733" s="17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s="299" customFormat="1">
      <c r="A734" s="15"/>
      <c r="B734" s="290"/>
      <c r="C734" s="17"/>
      <c r="D734" s="17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s="299" customFormat="1">
      <c r="A735" s="15"/>
      <c r="B735" s="290"/>
      <c r="C735" s="17"/>
      <c r="D735" s="17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s="299" customFormat="1">
      <c r="A736" s="15"/>
      <c r="B736" s="290"/>
      <c r="C736" s="17"/>
      <c r="D736" s="17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s="299" customFormat="1">
      <c r="A737" s="15"/>
      <c r="B737" s="290"/>
      <c r="C737" s="17"/>
      <c r="D737" s="17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s="299" customFormat="1">
      <c r="A738" s="15"/>
      <c r="B738" s="290"/>
      <c r="C738" s="17"/>
      <c r="D738" s="17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s="299" customFormat="1">
      <c r="A739" s="15"/>
      <c r="B739" s="290"/>
      <c r="C739" s="17"/>
      <c r="D739" s="17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s="299" customFormat="1">
      <c r="A740" s="15"/>
      <c r="B740" s="290"/>
      <c r="C740" s="17"/>
      <c r="D740" s="17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s="299" customFormat="1">
      <c r="A741" s="15"/>
      <c r="B741" s="290"/>
      <c r="C741" s="17"/>
      <c r="D741" s="17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s="299" customFormat="1">
      <c r="A742" s="15"/>
      <c r="B742" s="290"/>
      <c r="C742" s="17"/>
      <c r="D742" s="17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s="299" customFormat="1">
      <c r="A743" s="15"/>
      <c r="B743" s="290"/>
      <c r="C743" s="17"/>
      <c r="D743" s="17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s="299" customFormat="1">
      <c r="A744" s="15"/>
      <c r="B744" s="290"/>
      <c r="C744" s="17"/>
      <c r="D744" s="17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s="299" customFormat="1">
      <c r="A745" s="15"/>
      <c r="B745" s="290"/>
      <c r="C745" s="17"/>
      <c r="D745" s="17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s="299" customFormat="1">
      <c r="A746" s="15"/>
      <c r="B746" s="290"/>
      <c r="C746" s="17"/>
      <c r="D746" s="17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s="299" customFormat="1">
      <c r="A747" s="15"/>
      <c r="B747" s="290"/>
      <c r="C747" s="17"/>
      <c r="D747" s="17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s="299" customFormat="1">
      <c r="A748" s="15"/>
      <c r="B748" s="290"/>
      <c r="C748" s="17"/>
      <c r="D748" s="17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s="299" customFormat="1">
      <c r="A749" s="15"/>
      <c r="B749" s="290"/>
      <c r="C749" s="17"/>
      <c r="D749" s="17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s="299" customFormat="1">
      <c r="A750" s="15"/>
      <c r="B750" s="290"/>
      <c r="C750" s="17"/>
      <c r="D750" s="17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s="299" customFormat="1">
      <c r="A751" s="15"/>
      <c r="B751" s="290"/>
      <c r="C751" s="17"/>
      <c r="D751" s="17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s="299" customFormat="1">
      <c r="A752" s="15"/>
      <c r="B752" s="290"/>
      <c r="C752" s="17"/>
      <c r="D752" s="17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s="299" customFormat="1">
      <c r="A753" s="15"/>
      <c r="B753" s="290"/>
      <c r="C753" s="17"/>
      <c r="D753" s="17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s="299" customFormat="1">
      <c r="A754" s="15"/>
      <c r="B754" s="290"/>
      <c r="C754" s="17"/>
      <c r="D754" s="17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s="299" customFormat="1">
      <c r="A755" s="15"/>
      <c r="B755" s="290"/>
      <c r="C755" s="17"/>
      <c r="D755" s="17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s="299" customFormat="1">
      <c r="A756" s="15"/>
      <c r="B756" s="290"/>
      <c r="C756" s="17"/>
      <c r="D756" s="17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s="299" customFormat="1">
      <c r="A757" s="15"/>
      <c r="B757" s="290"/>
      <c r="C757" s="17"/>
      <c r="D757" s="17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s="299" customFormat="1">
      <c r="A758" s="15"/>
      <c r="B758" s="290"/>
      <c r="C758" s="17"/>
      <c r="D758" s="17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s="299" customFormat="1">
      <c r="A759" s="15"/>
      <c r="B759" s="290"/>
      <c r="C759" s="17"/>
      <c r="D759" s="17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s="299" customFormat="1">
      <c r="A760" s="15"/>
      <c r="B760" s="290"/>
      <c r="C760" s="17"/>
      <c r="D760" s="17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s="299" customFormat="1">
      <c r="A761" s="15"/>
      <c r="B761" s="290"/>
      <c r="C761" s="17"/>
      <c r="D761" s="17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s="299" customFormat="1">
      <c r="A762" s="15"/>
      <c r="B762" s="290"/>
      <c r="C762" s="17"/>
      <c r="D762" s="17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s="299" customFormat="1">
      <c r="A763" s="15"/>
      <c r="B763" s="290"/>
      <c r="C763" s="17"/>
      <c r="D763" s="17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s="299" customFormat="1">
      <c r="A764" s="15"/>
      <c r="B764" s="290"/>
      <c r="C764" s="17"/>
      <c r="D764" s="17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s="299" customFormat="1">
      <c r="A765" s="15"/>
      <c r="B765" s="290"/>
      <c r="C765" s="17"/>
      <c r="D765" s="17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s="299" customFormat="1">
      <c r="A766" s="15"/>
      <c r="B766" s="290"/>
      <c r="C766" s="17"/>
      <c r="D766" s="17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s="299" customFormat="1">
      <c r="A767" s="15"/>
      <c r="B767" s="290"/>
      <c r="C767" s="17"/>
      <c r="D767" s="17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s="299" customFormat="1">
      <c r="A768" s="15"/>
      <c r="B768" s="290"/>
      <c r="C768" s="17"/>
      <c r="D768" s="17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s="299" customFormat="1">
      <c r="A769" s="15"/>
      <c r="B769" s="290"/>
      <c r="C769" s="17"/>
      <c r="D769" s="17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s="299" customFormat="1">
      <c r="A770" s="15"/>
      <c r="B770" s="290"/>
      <c r="C770" s="17"/>
      <c r="D770" s="17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s="299" customFormat="1">
      <c r="A771" s="15"/>
      <c r="B771" s="290"/>
      <c r="C771" s="17"/>
      <c r="D771" s="17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s="299" customFormat="1">
      <c r="A772" s="15"/>
      <c r="B772" s="290"/>
      <c r="C772" s="17"/>
      <c r="D772" s="17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s="299" customFormat="1">
      <c r="A773" s="15"/>
      <c r="B773" s="290"/>
      <c r="C773" s="17"/>
      <c r="D773" s="17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s="299" customFormat="1">
      <c r="A774" s="15"/>
      <c r="B774" s="290"/>
      <c r="C774" s="17"/>
      <c r="D774" s="17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s="299" customFormat="1">
      <c r="A775" s="15"/>
      <c r="B775" s="290"/>
      <c r="C775" s="17"/>
      <c r="D775" s="17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s="299" customFormat="1">
      <c r="A776" s="15"/>
      <c r="B776" s="290"/>
      <c r="C776" s="17"/>
      <c r="D776" s="17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s="299" customFormat="1">
      <c r="A777" s="15"/>
      <c r="B777" s="290"/>
      <c r="C777" s="17"/>
      <c r="D777" s="17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s="299" customFormat="1">
      <c r="A778" s="15"/>
      <c r="B778" s="290"/>
      <c r="C778" s="17"/>
      <c r="D778" s="17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s="299" customFormat="1">
      <c r="A779" s="15"/>
      <c r="B779" s="290"/>
      <c r="C779" s="17"/>
      <c r="D779" s="17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s="299" customFormat="1">
      <c r="A780" s="15"/>
      <c r="B780" s="290"/>
      <c r="C780" s="17"/>
      <c r="D780" s="17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s="299" customFormat="1">
      <c r="A781" s="15"/>
      <c r="B781" s="290"/>
      <c r="C781" s="17"/>
      <c r="D781" s="17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s="299" customFormat="1">
      <c r="A782" s="15"/>
      <c r="B782" s="290"/>
      <c r="C782" s="17"/>
      <c r="D782" s="17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s="299" customFormat="1">
      <c r="A783" s="15"/>
      <c r="B783" s="290"/>
      <c r="C783" s="17"/>
      <c r="D783" s="17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s="299" customFormat="1">
      <c r="A784" s="15"/>
      <c r="B784" s="290"/>
      <c r="C784" s="17"/>
      <c r="D784" s="17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s="299" customFormat="1">
      <c r="A785" s="15"/>
      <c r="B785" s="290"/>
      <c r="C785" s="17"/>
      <c r="D785" s="17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s="299" customFormat="1">
      <c r="A786" s="15"/>
      <c r="B786" s="290"/>
      <c r="C786" s="17"/>
      <c r="D786" s="17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s="299" customFormat="1">
      <c r="A787" s="15"/>
      <c r="B787" s="290"/>
      <c r="C787" s="17"/>
      <c r="D787" s="17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s="299" customFormat="1">
      <c r="A788" s="15"/>
      <c r="B788" s="290"/>
      <c r="C788" s="17"/>
      <c r="D788" s="17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s="299" customFormat="1">
      <c r="A789" s="15"/>
      <c r="B789" s="290"/>
      <c r="C789" s="17"/>
      <c r="D789" s="17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s="299" customFormat="1">
      <c r="A790" s="15"/>
      <c r="B790" s="290"/>
      <c r="C790" s="17"/>
      <c r="D790" s="17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s="299" customFormat="1">
      <c r="A791" s="15"/>
      <c r="B791" s="290"/>
      <c r="C791" s="17"/>
      <c r="D791" s="17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s="299" customFormat="1">
      <c r="A792" s="15"/>
      <c r="B792" s="290"/>
      <c r="C792" s="17"/>
      <c r="D792" s="17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s="299" customFormat="1">
      <c r="A793" s="15"/>
      <c r="B793" s="290"/>
      <c r="C793" s="17"/>
      <c r="D793" s="17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s="299" customFormat="1">
      <c r="A794" s="15"/>
      <c r="B794" s="290"/>
      <c r="C794" s="17"/>
      <c r="D794" s="17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s="299" customFormat="1">
      <c r="A795" s="15"/>
      <c r="B795" s="290"/>
      <c r="C795" s="17"/>
      <c r="D795" s="17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s="299" customFormat="1">
      <c r="A796" s="15"/>
      <c r="B796" s="290"/>
      <c r="C796" s="17"/>
      <c r="D796" s="17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s="299" customFormat="1">
      <c r="A797" s="15"/>
      <c r="B797" s="290"/>
      <c r="C797" s="17"/>
      <c r="D797" s="17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s="299" customFormat="1">
      <c r="A798" s="15"/>
      <c r="B798" s="290"/>
      <c r="C798" s="17"/>
      <c r="D798" s="17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s="299" customFormat="1">
      <c r="A799" s="15"/>
      <c r="B799" s="290"/>
      <c r="C799" s="17"/>
      <c r="D799" s="17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s="299" customFormat="1">
      <c r="A800" s="15"/>
      <c r="B800" s="290"/>
      <c r="C800" s="17"/>
      <c r="D800" s="17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s="299" customFormat="1">
      <c r="A801" s="15"/>
      <c r="B801" s="290"/>
      <c r="C801" s="17"/>
      <c r="D801" s="17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s="299" customFormat="1">
      <c r="A802" s="15"/>
      <c r="B802" s="290"/>
      <c r="C802" s="17"/>
      <c r="D802" s="17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s="299" customFormat="1">
      <c r="A803" s="15"/>
      <c r="B803" s="290"/>
      <c r="C803" s="17"/>
      <c r="D803" s="17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s="299" customFormat="1">
      <c r="A804" s="15"/>
      <c r="B804" s="290"/>
      <c r="C804" s="17"/>
      <c r="D804" s="17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s="299" customFormat="1">
      <c r="A805" s="15"/>
      <c r="B805" s="290"/>
      <c r="C805" s="17"/>
      <c r="D805" s="17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s="299" customFormat="1">
      <c r="A806" s="15"/>
      <c r="B806" s="290"/>
      <c r="C806" s="17"/>
      <c r="D806" s="17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s="299" customFormat="1">
      <c r="A807" s="15"/>
      <c r="B807" s="290"/>
      <c r="C807" s="17"/>
      <c r="D807" s="17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s="299" customFormat="1">
      <c r="A808" s="15"/>
      <c r="B808" s="290"/>
      <c r="C808" s="17"/>
      <c r="D808" s="17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s="299" customFormat="1">
      <c r="A809" s="15"/>
      <c r="B809" s="290"/>
      <c r="C809" s="17"/>
      <c r="D809" s="17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s="299" customFormat="1">
      <c r="A810" s="15"/>
      <c r="B810" s="290"/>
      <c r="C810" s="17"/>
      <c r="D810" s="17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s="299" customFormat="1">
      <c r="A811" s="15"/>
      <c r="B811" s="290"/>
      <c r="C811" s="17"/>
      <c r="D811" s="17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s="299" customFormat="1">
      <c r="A812" s="15"/>
      <c r="B812" s="290"/>
      <c r="C812" s="17"/>
      <c r="D812" s="17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s="299" customFormat="1">
      <c r="A813" s="15"/>
      <c r="B813" s="290"/>
      <c r="C813" s="17"/>
      <c r="D813" s="17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s="299" customFormat="1">
      <c r="A814" s="15"/>
      <c r="B814" s="290"/>
      <c r="C814" s="17"/>
      <c r="D814" s="17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s="299" customFormat="1">
      <c r="A815" s="15"/>
      <c r="B815" s="290"/>
      <c r="C815" s="17"/>
      <c r="D815" s="17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s="299" customFormat="1">
      <c r="A816" s="15"/>
      <c r="B816" s="290"/>
      <c r="C816" s="17"/>
      <c r="D816" s="17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s="299" customFormat="1">
      <c r="A817" s="15"/>
      <c r="B817" s="290"/>
      <c r="C817" s="17"/>
      <c r="D817" s="17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s="299" customFormat="1">
      <c r="A818" s="15"/>
      <c r="B818" s="290"/>
      <c r="C818" s="17"/>
      <c r="D818" s="17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s="299" customFormat="1">
      <c r="A819" s="15"/>
      <c r="B819" s="290"/>
      <c r="C819" s="17"/>
      <c r="D819" s="17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s="299" customFormat="1">
      <c r="A820" s="15"/>
      <c r="B820" s="290"/>
      <c r="C820" s="17"/>
      <c r="D820" s="17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s="299" customFormat="1">
      <c r="A821" s="15"/>
      <c r="B821" s="290"/>
      <c r="C821" s="17"/>
      <c r="D821" s="17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s="299" customFormat="1">
      <c r="A822" s="15"/>
      <c r="B822" s="290"/>
      <c r="C822" s="17"/>
      <c r="D822" s="17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s="299" customFormat="1">
      <c r="A823" s="15"/>
      <c r="B823" s="290"/>
      <c r="C823" s="17"/>
      <c r="D823" s="17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s="299" customFormat="1">
      <c r="A824" s="15"/>
      <c r="B824" s="290"/>
      <c r="C824" s="17"/>
      <c r="D824" s="17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s="299" customFormat="1">
      <c r="A825" s="15"/>
      <c r="B825" s="290"/>
      <c r="C825" s="17"/>
      <c r="D825" s="17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s="299" customFormat="1">
      <c r="A826" s="15"/>
      <c r="B826" s="290"/>
      <c r="C826" s="17"/>
      <c r="D826" s="17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s="299" customFormat="1">
      <c r="A827" s="15"/>
      <c r="B827" s="290"/>
      <c r="C827" s="17"/>
      <c r="D827" s="17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s="299" customFormat="1">
      <c r="A828" s="15"/>
      <c r="B828" s="290"/>
      <c r="C828" s="17"/>
      <c r="D828" s="17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s="299" customFormat="1">
      <c r="A829" s="15"/>
      <c r="B829" s="290"/>
      <c r="C829" s="17"/>
      <c r="D829" s="17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s="299" customFormat="1">
      <c r="A830" s="15"/>
      <c r="B830" s="290"/>
      <c r="C830" s="17"/>
      <c r="D830" s="17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s="299" customFormat="1">
      <c r="A831" s="15"/>
      <c r="B831" s="290"/>
      <c r="C831" s="17"/>
      <c r="D831" s="17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s="299" customFormat="1">
      <c r="A832" s="15"/>
      <c r="B832" s="290"/>
      <c r="C832" s="17"/>
      <c r="D832" s="17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s="299" customFormat="1">
      <c r="A833" s="15"/>
      <c r="B833" s="290"/>
      <c r="C833" s="17"/>
      <c r="D833" s="17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s="299" customFormat="1">
      <c r="A834" s="15"/>
      <c r="B834" s="290"/>
      <c r="C834" s="17"/>
      <c r="D834" s="17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s="299" customFormat="1">
      <c r="A835" s="15"/>
      <c r="B835" s="290"/>
      <c r="C835" s="17"/>
      <c r="D835" s="17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s="299" customFormat="1">
      <c r="A836" s="15"/>
      <c r="B836" s="290"/>
      <c r="C836" s="17"/>
      <c r="D836" s="17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s="299" customFormat="1">
      <c r="A837" s="15"/>
      <c r="B837" s="290"/>
      <c r="C837" s="17"/>
      <c r="D837" s="17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s="299" customFormat="1">
      <c r="A838" s="15"/>
      <c r="B838" s="290"/>
      <c r="C838" s="17"/>
      <c r="D838" s="17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s="299" customFormat="1">
      <c r="A839" s="15"/>
      <c r="B839" s="290"/>
      <c r="C839" s="17"/>
      <c r="D839" s="17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s="299" customFormat="1">
      <c r="A840" s="15"/>
      <c r="B840" s="290"/>
      <c r="C840" s="17"/>
      <c r="D840" s="17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s="299" customFormat="1">
      <c r="A841" s="15"/>
      <c r="B841" s="290"/>
      <c r="C841" s="17"/>
      <c r="D841" s="17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s="299" customFormat="1">
      <c r="A842" s="15"/>
      <c r="B842" s="290"/>
      <c r="C842" s="17"/>
      <c r="D842" s="17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s="299" customFormat="1">
      <c r="A843" s="15"/>
      <c r="B843" s="290"/>
      <c r="C843" s="17"/>
      <c r="D843" s="17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s="299" customFormat="1">
      <c r="A844" s="15"/>
      <c r="B844" s="290"/>
      <c r="C844" s="17"/>
      <c r="D844" s="17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s="299" customFormat="1">
      <c r="A845" s="15"/>
      <c r="B845" s="290"/>
      <c r="C845" s="17"/>
      <c r="D845" s="17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s="299" customFormat="1">
      <c r="A846" s="15"/>
      <c r="B846" s="290"/>
      <c r="C846" s="17"/>
      <c r="D846" s="17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s="299" customFormat="1">
      <c r="A847" s="15"/>
      <c r="B847" s="290"/>
      <c r="C847" s="17"/>
      <c r="D847" s="17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s="299" customFormat="1">
      <c r="A848" s="15"/>
      <c r="B848" s="290"/>
      <c r="C848" s="17"/>
      <c r="D848" s="17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s="299" customFormat="1">
      <c r="A849" s="15"/>
      <c r="B849" s="290"/>
      <c r="C849" s="17"/>
      <c r="D849" s="17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s="299" customFormat="1">
      <c r="A850" s="15"/>
      <c r="B850" s="290"/>
      <c r="C850" s="17"/>
      <c r="D850" s="17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s="299" customFormat="1">
      <c r="A851" s="15"/>
      <c r="B851" s="290"/>
      <c r="C851" s="17"/>
      <c r="D851" s="17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s="299" customFormat="1">
      <c r="A852" s="15"/>
      <c r="B852" s="290"/>
      <c r="C852" s="17"/>
      <c r="D852" s="17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s="299" customFormat="1">
      <c r="A853" s="15"/>
      <c r="B853" s="290"/>
      <c r="C853" s="17"/>
      <c r="D853" s="17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s="299" customFormat="1">
      <c r="A854" s="15"/>
      <c r="B854" s="290"/>
      <c r="C854" s="17"/>
      <c r="D854" s="17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s="299" customFormat="1">
      <c r="A855" s="15"/>
      <c r="B855" s="290"/>
      <c r="C855" s="17"/>
      <c r="D855" s="17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s="299" customFormat="1">
      <c r="A856" s="15"/>
      <c r="B856" s="290"/>
      <c r="C856" s="17"/>
      <c r="D856" s="17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s="299" customFormat="1">
      <c r="A857" s="15"/>
      <c r="B857" s="290"/>
      <c r="C857" s="17"/>
      <c r="D857" s="17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s="299" customFormat="1">
      <c r="A858" s="15"/>
      <c r="B858" s="290"/>
      <c r="C858" s="17"/>
      <c r="D858" s="17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1:15" s="299" customFormat="1">
      <c r="A859" s="15"/>
      <c r="B859" s="290"/>
      <c r="C859" s="17"/>
      <c r="D859" s="17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1:15" s="299" customFormat="1">
      <c r="A860" s="15"/>
      <c r="B860" s="290"/>
      <c r="C860" s="17"/>
      <c r="D860" s="17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1:15" s="299" customFormat="1">
      <c r="A861" s="15"/>
      <c r="B861" s="290"/>
      <c r="C861" s="17"/>
      <c r="D861" s="17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1:15" s="299" customFormat="1">
      <c r="A862" s="15"/>
      <c r="B862" s="290"/>
      <c r="C862" s="17"/>
      <c r="D862" s="17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1:15" s="299" customFormat="1">
      <c r="A863" s="15"/>
      <c r="B863" s="290"/>
      <c r="C863" s="17"/>
      <c r="D863" s="17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1:15" s="299" customFormat="1">
      <c r="A864" s="15"/>
      <c r="B864" s="290"/>
      <c r="C864" s="17"/>
      <c r="D864" s="17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1:15" s="299" customFormat="1">
      <c r="A865" s="15"/>
      <c r="B865" s="290"/>
      <c r="C865" s="17"/>
      <c r="D865" s="17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1:15" s="299" customFormat="1">
      <c r="A866" s="15"/>
      <c r="B866" s="290"/>
      <c r="C866" s="17"/>
      <c r="D866" s="17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1:15" s="299" customFormat="1">
      <c r="A867" s="15"/>
      <c r="B867" s="290"/>
      <c r="C867" s="17"/>
      <c r="D867" s="17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1:15" s="299" customFormat="1">
      <c r="A868" s="15"/>
      <c r="B868" s="290"/>
      <c r="C868" s="17"/>
      <c r="D868" s="17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1:15" s="299" customFormat="1">
      <c r="A869" s="15"/>
      <c r="B869" s="290"/>
      <c r="C869" s="17"/>
      <c r="D869" s="17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1:15" s="299" customFormat="1">
      <c r="A870" s="15"/>
      <c r="B870" s="290"/>
      <c r="C870" s="17"/>
      <c r="D870" s="17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1:15" s="299" customFormat="1">
      <c r="A871" s="15"/>
      <c r="B871" s="290"/>
      <c r="C871" s="17"/>
      <c r="D871" s="17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1:15" s="299" customFormat="1">
      <c r="A872" s="15"/>
      <c r="B872" s="290"/>
      <c r="C872" s="17"/>
      <c r="D872" s="17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1:15" s="299" customFormat="1">
      <c r="A873" s="15"/>
      <c r="B873" s="290"/>
      <c r="C873" s="17"/>
      <c r="D873" s="17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1:15" s="299" customFormat="1">
      <c r="A874" s="15"/>
      <c r="B874" s="290"/>
      <c r="C874" s="17"/>
      <c r="D874" s="17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1:15" s="299" customFormat="1">
      <c r="A875" s="15"/>
      <c r="B875" s="290"/>
      <c r="C875" s="17"/>
      <c r="D875" s="17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1:15" s="299" customFormat="1">
      <c r="A876" s="15"/>
      <c r="B876" s="290"/>
      <c r="C876" s="17"/>
      <c r="D876" s="17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s="299" customFormat="1">
      <c r="A877" s="15"/>
      <c r="B877" s="290"/>
      <c r="C877" s="17"/>
      <c r="D877" s="17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s="299" customFormat="1">
      <c r="A878" s="15"/>
      <c r="B878" s="290"/>
      <c r="C878" s="17"/>
      <c r="D878" s="17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s="299" customFormat="1">
      <c r="A879" s="15"/>
      <c r="B879" s="290"/>
      <c r="C879" s="17"/>
      <c r="D879" s="17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s="299" customFormat="1">
      <c r="A880" s="15"/>
      <c r="B880" s="290"/>
      <c r="C880" s="17"/>
      <c r="D880" s="17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s="299" customFormat="1">
      <c r="A881" s="15"/>
      <c r="B881" s="290"/>
      <c r="C881" s="17"/>
      <c r="D881" s="17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1:15" s="299" customFormat="1">
      <c r="A882" s="15"/>
      <c r="B882" s="290"/>
      <c r="C882" s="17"/>
      <c r="D882" s="17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15" s="299" customFormat="1">
      <c r="A883" s="15"/>
      <c r="B883" s="290"/>
      <c r="C883" s="17"/>
      <c r="D883" s="17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1:15" s="299" customFormat="1">
      <c r="A884" s="15"/>
      <c r="B884" s="290"/>
      <c r="C884" s="17"/>
      <c r="D884" s="17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1:15" s="299" customFormat="1">
      <c r="A885" s="15"/>
      <c r="B885" s="290"/>
      <c r="C885" s="17"/>
      <c r="D885" s="17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1:15" s="299" customFormat="1">
      <c r="A886" s="15"/>
      <c r="B886" s="290"/>
      <c r="C886" s="17"/>
      <c r="D886" s="17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1:15" s="299" customFormat="1">
      <c r="A887" s="15"/>
      <c r="B887" s="290"/>
      <c r="C887" s="17"/>
      <c r="D887" s="17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1:15" s="299" customFormat="1">
      <c r="A888" s="15"/>
      <c r="B888" s="290"/>
      <c r="C888" s="17"/>
      <c r="D888" s="17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1:15" s="299" customFormat="1">
      <c r="A889" s="15"/>
      <c r="B889" s="290"/>
      <c r="C889" s="17"/>
      <c r="D889" s="17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s="299" customFormat="1">
      <c r="A890" s="15"/>
      <c r="B890" s="290"/>
      <c r="C890" s="17"/>
      <c r="D890" s="17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s="299" customFormat="1">
      <c r="A891" s="15"/>
      <c r="B891" s="290"/>
      <c r="C891" s="17"/>
      <c r="D891" s="17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s="299" customFormat="1">
      <c r="A892" s="15"/>
      <c r="B892" s="290"/>
      <c r="C892" s="17"/>
      <c r="D892" s="17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s="299" customFormat="1">
      <c r="A893" s="15"/>
      <c r="B893" s="290"/>
      <c r="C893" s="17"/>
      <c r="D893" s="17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s="299" customFormat="1">
      <c r="A894" s="15"/>
      <c r="B894" s="290"/>
      <c r="C894" s="17"/>
      <c r="D894" s="17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s="299" customFormat="1">
      <c r="A895" s="15"/>
      <c r="B895" s="290"/>
      <c r="C895" s="17"/>
      <c r="D895" s="17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s="299" customFormat="1">
      <c r="A896" s="15"/>
      <c r="B896" s="290"/>
      <c r="C896" s="17"/>
      <c r="D896" s="17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s="299" customFormat="1">
      <c r="A897" s="15"/>
      <c r="B897" s="290"/>
      <c r="C897" s="17"/>
      <c r="D897" s="17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s="299" customFormat="1">
      <c r="A898" s="15"/>
      <c r="B898" s="290"/>
      <c r="C898" s="17"/>
      <c r="D898" s="17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s="299" customFormat="1">
      <c r="A899" s="15"/>
      <c r="B899" s="290"/>
      <c r="C899" s="17"/>
      <c r="D899" s="17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s="299" customFormat="1">
      <c r="A900" s="15"/>
      <c r="B900" s="290"/>
      <c r="C900" s="17"/>
      <c r="D900" s="17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s="299" customFormat="1">
      <c r="A901" s="15"/>
      <c r="B901" s="290"/>
      <c r="C901" s="17"/>
      <c r="D901" s="17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s="299" customFormat="1">
      <c r="A902" s="15"/>
      <c r="B902" s="290"/>
      <c r="C902" s="17"/>
      <c r="D902" s="17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s="299" customFormat="1">
      <c r="A903" s="15"/>
      <c r="B903" s="290"/>
      <c r="C903" s="17"/>
      <c r="D903" s="17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s="299" customFormat="1">
      <c r="A904" s="15"/>
      <c r="B904" s="290"/>
      <c r="C904" s="17"/>
      <c r="D904" s="17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1:15" s="299" customFormat="1">
      <c r="A905" s="15"/>
      <c r="B905" s="290"/>
      <c r="C905" s="17"/>
      <c r="D905" s="17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1:15" s="299" customFormat="1">
      <c r="A906" s="15"/>
      <c r="B906" s="290"/>
      <c r="C906" s="17"/>
      <c r="D906" s="17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1:15" s="299" customFormat="1">
      <c r="A907" s="15"/>
      <c r="B907" s="290"/>
      <c r="C907" s="17"/>
      <c r="D907" s="17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1:15" s="299" customFormat="1">
      <c r="A908" s="15"/>
      <c r="B908" s="290"/>
      <c r="C908" s="17"/>
      <c r="D908" s="17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1:15" s="299" customFormat="1">
      <c r="A909" s="15"/>
      <c r="B909" s="290"/>
      <c r="C909" s="17"/>
      <c r="D909" s="17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1:15" s="299" customFormat="1">
      <c r="A910" s="15"/>
      <c r="B910" s="290"/>
      <c r="C910" s="17"/>
      <c r="D910" s="17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1:15" s="299" customFormat="1">
      <c r="A911" s="15"/>
      <c r="B911" s="290"/>
      <c r="C911" s="17"/>
      <c r="D911" s="17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1:15" s="299" customFormat="1">
      <c r="A912" s="15"/>
      <c r="B912" s="290"/>
      <c r="C912" s="17"/>
      <c r="D912" s="17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1:15" s="299" customFormat="1">
      <c r="A913" s="15"/>
      <c r="B913" s="290"/>
      <c r="C913" s="17"/>
      <c r="D913" s="17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1:15" s="299" customFormat="1">
      <c r="A914" s="15"/>
      <c r="B914" s="290"/>
      <c r="C914" s="17"/>
      <c r="D914" s="17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s="299" customFormat="1">
      <c r="A915" s="15"/>
      <c r="B915" s="290"/>
      <c r="C915" s="17"/>
      <c r="D915" s="17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s="299" customFormat="1">
      <c r="A916" s="15"/>
      <c r="B916" s="290"/>
      <c r="C916" s="17"/>
      <c r="D916" s="17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1:15" s="299" customFormat="1">
      <c r="A917" s="15"/>
      <c r="B917" s="290"/>
      <c r="C917" s="17"/>
      <c r="D917" s="17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1:15" s="299" customFormat="1">
      <c r="A918" s="15"/>
      <c r="B918" s="290"/>
      <c r="C918" s="17"/>
      <c r="D918" s="17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1:15" s="299" customFormat="1">
      <c r="A919" s="15"/>
      <c r="B919" s="290"/>
      <c r="C919" s="17"/>
      <c r="D919" s="17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1:15" s="299" customFormat="1">
      <c r="A920" s="15"/>
      <c r="B920" s="290"/>
      <c r="C920" s="17"/>
      <c r="D920" s="17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1:15" s="299" customFormat="1">
      <c r="A921" s="15"/>
      <c r="B921" s="290"/>
      <c r="C921" s="17"/>
      <c r="D921" s="17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1:15" s="299" customFormat="1">
      <c r="A922" s="15"/>
      <c r="B922" s="290"/>
      <c r="C922" s="17"/>
      <c r="D922" s="17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1:15" s="299" customFormat="1">
      <c r="A923" s="15"/>
      <c r="B923" s="290"/>
      <c r="C923" s="17"/>
      <c r="D923" s="17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1:15" s="299" customFormat="1">
      <c r="A924" s="15"/>
      <c r="B924" s="290"/>
      <c r="C924" s="17"/>
      <c r="D924" s="17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1:15" s="299" customFormat="1">
      <c r="A925" s="15"/>
      <c r="B925" s="290"/>
      <c r="C925" s="17"/>
      <c r="D925" s="17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1:15" s="299" customFormat="1">
      <c r="A926" s="15"/>
      <c r="B926" s="290"/>
      <c r="C926" s="17"/>
      <c r="D926" s="17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1:15" s="299" customFormat="1">
      <c r="A927" s="15"/>
      <c r="B927" s="290"/>
      <c r="C927" s="17"/>
      <c r="D927" s="17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s="299" customFormat="1">
      <c r="A928" s="15"/>
      <c r="B928" s="290"/>
      <c r="C928" s="17"/>
      <c r="D928" s="17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s="299" customFormat="1">
      <c r="A929" s="15"/>
      <c r="B929" s="290"/>
      <c r="C929" s="17"/>
      <c r="D929" s="17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1:15" s="299" customFormat="1">
      <c r="A930" s="15"/>
      <c r="B930" s="290"/>
      <c r="C930" s="17"/>
      <c r="D930" s="17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1:15" s="299" customFormat="1">
      <c r="A931" s="15"/>
      <c r="B931" s="290"/>
      <c r="C931" s="17"/>
      <c r="D931" s="17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1:15" s="299" customFormat="1">
      <c r="A932" s="15"/>
      <c r="B932" s="290"/>
      <c r="C932" s="17"/>
      <c r="D932" s="17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1:15" s="299" customFormat="1">
      <c r="A933" s="15"/>
      <c r="B933" s="290"/>
      <c r="C933" s="17"/>
      <c r="D933" s="17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1:15" s="299" customFormat="1">
      <c r="A934" s="15"/>
      <c r="B934" s="290"/>
      <c r="C934" s="17"/>
      <c r="D934" s="17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s="299" customFormat="1">
      <c r="A935" s="15"/>
      <c r="B935" s="290"/>
      <c r="C935" s="17"/>
      <c r="D935" s="17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s="299" customFormat="1">
      <c r="A936" s="15"/>
      <c r="B936" s="290"/>
      <c r="C936" s="17"/>
      <c r="D936" s="17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s="299" customFormat="1">
      <c r="A937" s="15"/>
      <c r="B937" s="290"/>
      <c r="C937" s="17"/>
      <c r="D937" s="17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s="299" customFormat="1">
      <c r="A938" s="15"/>
      <c r="B938" s="290"/>
      <c r="C938" s="17"/>
      <c r="D938" s="17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1:15" s="299" customFormat="1">
      <c r="A939" s="15"/>
      <c r="B939" s="290"/>
      <c r="C939" s="17"/>
      <c r="D939" s="17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1:15" s="299" customFormat="1">
      <c r="A940" s="15"/>
      <c r="B940" s="290"/>
      <c r="C940" s="17"/>
      <c r="D940" s="17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1:15" s="299" customFormat="1">
      <c r="A941" s="15"/>
      <c r="B941" s="290"/>
      <c r="C941" s="17"/>
      <c r="D941" s="17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1:15" s="299" customFormat="1">
      <c r="A942" s="15"/>
      <c r="B942" s="290"/>
      <c r="C942" s="17"/>
      <c r="D942" s="17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1:15" s="299" customFormat="1">
      <c r="A943" s="15"/>
      <c r="B943" s="290"/>
      <c r="C943" s="17"/>
      <c r="D943" s="17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1:15" s="299" customFormat="1">
      <c r="A944" s="15"/>
      <c r="B944" s="290"/>
      <c r="C944" s="17"/>
      <c r="D944" s="17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1:15" s="299" customFormat="1">
      <c r="A945" s="15"/>
      <c r="B945" s="290"/>
      <c r="C945" s="17"/>
      <c r="D945" s="17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1:15" s="299" customFormat="1">
      <c r="A946" s="15"/>
      <c r="B946" s="290"/>
      <c r="C946" s="17"/>
      <c r="D946" s="17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1:15" s="299" customFormat="1">
      <c r="A947" s="15"/>
      <c r="B947" s="290"/>
      <c r="C947" s="17"/>
      <c r="D947" s="17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1:15" s="299" customFormat="1">
      <c r="A948" s="15"/>
      <c r="B948" s="290"/>
      <c r="C948" s="17"/>
      <c r="D948" s="17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1:15" s="299" customFormat="1">
      <c r="A949" s="15"/>
      <c r="B949" s="290"/>
      <c r="C949" s="17"/>
      <c r="D949" s="17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1:15" s="299" customFormat="1">
      <c r="A950" s="15"/>
      <c r="B950" s="290"/>
      <c r="C950" s="17"/>
      <c r="D950" s="17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1:15" s="299" customFormat="1">
      <c r="A951" s="15"/>
      <c r="B951" s="290"/>
      <c r="C951" s="17"/>
      <c r="D951" s="17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1:15" s="299" customFormat="1">
      <c r="A952" s="15"/>
      <c r="B952" s="290"/>
      <c r="C952" s="17"/>
      <c r="D952" s="17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1:15" s="299" customFormat="1">
      <c r="A953" s="15"/>
      <c r="B953" s="290"/>
      <c r="C953" s="17"/>
      <c r="D953" s="17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1:15" s="299" customFormat="1">
      <c r="A954" s="15"/>
      <c r="B954" s="290"/>
      <c r="C954" s="17"/>
      <c r="D954" s="17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1:15" s="299" customFormat="1">
      <c r="A955" s="15"/>
      <c r="B955" s="290"/>
      <c r="C955" s="17"/>
      <c r="D955" s="17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1:15" s="299" customFormat="1">
      <c r="A956" s="15"/>
      <c r="B956" s="290"/>
      <c r="C956" s="17"/>
      <c r="D956" s="17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1:15" s="299" customFormat="1">
      <c r="A957" s="15"/>
      <c r="B957" s="290"/>
      <c r="C957" s="17"/>
      <c r="D957" s="17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1:15" s="299" customFormat="1">
      <c r="A958" s="15"/>
      <c r="B958" s="290"/>
      <c r="C958" s="17"/>
      <c r="D958" s="17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1:15" s="299" customFormat="1">
      <c r="A959" s="15"/>
      <c r="B959" s="290"/>
      <c r="C959" s="17"/>
      <c r="D959" s="17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1:15" s="299" customFormat="1">
      <c r="A960" s="15"/>
      <c r="B960" s="290"/>
      <c r="C960" s="17"/>
      <c r="D960" s="17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1:15" s="299" customFormat="1">
      <c r="A961" s="15"/>
      <c r="B961" s="290"/>
      <c r="C961" s="17"/>
      <c r="D961" s="17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1:15" s="299" customFormat="1">
      <c r="A962" s="15"/>
      <c r="B962" s="290"/>
      <c r="C962" s="17"/>
      <c r="D962" s="17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s="299" customFormat="1">
      <c r="A963" s="15"/>
      <c r="B963" s="290"/>
      <c r="C963" s="17"/>
      <c r="D963" s="17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s="299" customFormat="1">
      <c r="A964" s="15"/>
      <c r="B964" s="290"/>
      <c r="C964" s="17"/>
      <c r="D964" s="17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s="299" customFormat="1">
      <c r="A965" s="15"/>
      <c r="B965" s="290"/>
      <c r="C965" s="17"/>
      <c r="D965" s="17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s="299" customFormat="1">
      <c r="A966" s="15"/>
      <c r="B966" s="290"/>
      <c r="C966" s="17"/>
      <c r="D966" s="17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s="299" customFormat="1">
      <c r="A967" s="15"/>
      <c r="B967" s="290"/>
      <c r="C967" s="17"/>
      <c r="D967" s="17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1:15" s="299" customFormat="1">
      <c r="A968" s="15"/>
      <c r="B968" s="290"/>
      <c r="C968" s="17"/>
      <c r="D968" s="17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1:15" s="299" customFormat="1">
      <c r="A969" s="15"/>
      <c r="B969" s="290"/>
      <c r="C969" s="17"/>
      <c r="D969" s="17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1:15" s="299" customFormat="1">
      <c r="A970" s="15"/>
      <c r="B970" s="290"/>
      <c r="C970" s="17"/>
      <c r="D970" s="17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1:15" s="299" customFormat="1">
      <c r="A971" s="15"/>
      <c r="B971" s="290"/>
      <c r="C971" s="17"/>
      <c r="D971" s="17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1:15" s="299" customFormat="1">
      <c r="A972" s="15"/>
      <c r="B972" s="290"/>
      <c r="C972" s="17"/>
      <c r="D972" s="17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1:15" s="299" customFormat="1">
      <c r="A973" s="15"/>
      <c r="B973" s="290"/>
      <c r="C973" s="17"/>
      <c r="D973" s="17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1:15" s="299" customFormat="1">
      <c r="A974" s="15"/>
      <c r="B974" s="290"/>
      <c r="C974" s="17"/>
      <c r="D974" s="17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1:15" s="299" customFormat="1">
      <c r="A975" s="15"/>
      <c r="B975" s="290"/>
      <c r="C975" s="17"/>
      <c r="D975" s="17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1:15" s="299" customFormat="1">
      <c r="A976" s="15"/>
      <c r="B976" s="290"/>
      <c r="C976" s="17"/>
      <c r="D976" s="17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1:15" s="299" customFormat="1">
      <c r="A977" s="15"/>
      <c r="B977" s="290"/>
      <c r="C977" s="17"/>
      <c r="D977" s="17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1:15" s="299" customFormat="1">
      <c r="A978" s="15"/>
      <c r="B978" s="290"/>
      <c r="C978" s="17"/>
      <c r="D978" s="17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1:15" s="299" customFormat="1">
      <c r="A979" s="15"/>
      <c r="B979" s="290"/>
      <c r="C979" s="17"/>
      <c r="D979" s="17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1:15" s="299" customFormat="1">
      <c r="A980" s="15"/>
      <c r="B980" s="290"/>
      <c r="C980" s="17"/>
      <c r="D980" s="17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1:15" s="299" customFormat="1">
      <c r="A981" s="15"/>
      <c r="B981" s="290"/>
      <c r="C981" s="17"/>
      <c r="D981" s="17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1:15" s="299" customFormat="1">
      <c r="A982" s="15"/>
      <c r="B982" s="290"/>
      <c r="C982" s="17"/>
      <c r="D982" s="17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1:15" s="299" customFormat="1">
      <c r="A983" s="15"/>
      <c r="B983" s="290"/>
      <c r="C983" s="17"/>
      <c r="D983" s="17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1:15" s="299" customFormat="1">
      <c r="A984" s="15"/>
      <c r="B984" s="290"/>
      <c r="C984" s="17"/>
      <c r="D984" s="17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1:15" s="299" customFormat="1">
      <c r="A985" s="15"/>
      <c r="B985" s="290"/>
      <c r="C985" s="17"/>
      <c r="D985" s="17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1:15" s="299" customFormat="1">
      <c r="A986" s="15"/>
      <c r="B986" s="290"/>
      <c r="C986" s="17"/>
      <c r="D986" s="17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1:15" s="299" customFormat="1">
      <c r="A987" s="15"/>
      <c r="B987" s="290"/>
      <c r="C987" s="17"/>
      <c r="D987" s="17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1:15" s="299" customFormat="1">
      <c r="A988" s="15"/>
      <c r="B988" s="290"/>
      <c r="C988" s="17"/>
      <c r="D988" s="17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1:15" s="299" customFormat="1">
      <c r="A989" s="15"/>
      <c r="B989" s="290"/>
      <c r="C989" s="17"/>
      <c r="D989" s="17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1:15" s="299" customFormat="1">
      <c r="A990" s="15"/>
      <c r="B990" s="290"/>
      <c r="C990" s="17"/>
      <c r="D990" s="17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1:15" s="299" customFormat="1">
      <c r="A991" s="15"/>
      <c r="B991" s="290"/>
      <c r="C991" s="17"/>
      <c r="D991" s="17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1:15" s="299" customFormat="1">
      <c r="A992" s="15"/>
      <c r="B992" s="290"/>
      <c r="C992" s="17"/>
      <c r="D992" s="17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  <row r="993" spans="1:15" s="299" customFormat="1">
      <c r="A993" s="15"/>
      <c r="B993" s="290"/>
      <c r="C993" s="17"/>
      <c r="D993" s="17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</row>
    <row r="994" spans="1:15" s="299" customFormat="1">
      <c r="A994" s="15"/>
      <c r="B994" s="290"/>
      <c r="C994" s="17"/>
      <c r="D994" s="17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</row>
    <row r="995" spans="1:15" s="299" customFormat="1">
      <c r="A995" s="15"/>
      <c r="B995" s="290"/>
      <c r="C995" s="17"/>
      <c r="D995" s="17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</row>
    <row r="996" spans="1:15" s="299" customFormat="1">
      <c r="A996" s="15"/>
      <c r="B996" s="290"/>
      <c r="C996" s="17"/>
      <c r="D996" s="17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</row>
    <row r="997" spans="1:15" s="299" customFormat="1">
      <c r="A997" s="15"/>
      <c r="B997" s="290"/>
      <c r="C997" s="17"/>
      <c r="D997" s="17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</row>
    <row r="998" spans="1:15" s="299" customFormat="1">
      <c r="A998" s="15"/>
      <c r="B998" s="290"/>
      <c r="C998" s="17"/>
      <c r="D998" s="17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</row>
    <row r="999" spans="1:15" s="299" customFormat="1">
      <c r="A999" s="15"/>
      <c r="B999" s="290"/>
      <c r="C999" s="17"/>
      <c r="D999" s="17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</row>
    <row r="1000" spans="1:15" s="299" customFormat="1">
      <c r="A1000" s="15"/>
      <c r="B1000" s="290"/>
      <c r="C1000" s="17"/>
      <c r="D1000" s="17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</row>
    <row r="1001" spans="1:15" s="299" customFormat="1">
      <c r="A1001" s="15"/>
      <c r="B1001" s="290"/>
      <c r="C1001" s="17"/>
      <c r="D1001" s="17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</row>
    <row r="1002" spans="1:15" s="299" customFormat="1">
      <c r="A1002" s="15"/>
      <c r="B1002" s="290"/>
      <c r="C1002" s="17"/>
      <c r="D1002" s="17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</row>
    <row r="1003" spans="1:15" s="299" customFormat="1">
      <c r="A1003" s="15"/>
      <c r="B1003" s="290"/>
      <c r="C1003" s="17"/>
      <c r="D1003" s="17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</row>
    <row r="1004" spans="1:15" s="299" customFormat="1">
      <c r="A1004" s="15"/>
      <c r="B1004" s="290"/>
      <c r="C1004" s="17"/>
      <c r="D1004" s="17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</row>
    <row r="1005" spans="1:15" s="299" customFormat="1">
      <c r="A1005" s="15"/>
      <c r="B1005" s="290"/>
      <c r="C1005" s="17"/>
      <c r="D1005" s="17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</row>
    <row r="1006" spans="1:15" s="299" customFormat="1">
      <c r="A1006" s="15"/>
      <c r="B1006" s="290"/>
      <c r="C1006" s="17"/>
      <c r="D1006" s="17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</row>
    <row r="1007" spans="1:15" s="299" customFormat="1">
      <c r="A1007" s="15"/>
      <c r="B1007" s="290"/>
      <c r="C1007" s="17"/>
      <c r="D1007" s="17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</row>
    <row r="1008" spans="1:15" s="299" customFormat="1">
      <c r="A1008" s="15"/>
      <c r="B1008" s="290"/>
      <c r="C1008" s="17"/>
      <c r="D1008" s="17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</row>
    <row r="1009" spans="1:15" s="299" customFormat="1">
      <c r="A1009" s="15"/>
      <c r="B1009" s="290"/>
      <c r="C1009" s="17"/>
      <c r="D1009" s="17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</row>
    <row r="1010" spans="1:15" s="299" customFormat="1">
      <c r="A1010" s="15"/>
      <c r="B1010" s="290"/>
      <c r="C1010" s="17"/>
      <c r="D1010" s="17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</row>
    <row r="1011" spans="1:15" s="299" customFormat="1">
      <c r="A1011" s="15"/>
      <c r="B1011" s="290"/>
      <c r="C1011" s="17"/>
      <c r="D1011" s="17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</row>
    <row r="1012" spans="1:15" s="299" customFormat="1">
      <c r="A1012" s="15"/>
      <c r="B1012" s="290"/>
      <c r="C1012" s="17"/>
      <c r="D1012" s="17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</row>
    <row r="1013" spans="1:15" s="299" customFormat="1">
      <c r="A1013" s="15"/>
      <c r="B1013" s="290"/>
      <c r="C1013" s="17"/>
      <c r="D1013" s="17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</row>
    <row r="1014" spans="1:15" s="299" customFormat="1">
      <c r="A1014" s="15"/>
      <c r="B1014" s="290"/>
      <c r="C1014" s="17"/>
      <c r="D1014" s="17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</row>
    <row r="1015" spans="1:15" s="299" customFormat="1">
      <c r="A1015" s="15"/>
      <c r="B1015" s="290"/>
      <c r="C1015" s="17"/>
      <c r="D1015" s="17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</row>
    <row r="1016" spans="1:15" s="299" customFormat="1">
      <c r="A1016" s="15"/>
      <c r="B1016" s="290"/>
      <c r="C1016" s="17"/>
      <c r="D1016" s="17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</row>
    <row r="1017" spans="1:15" s="299" customFormat="1">
      <c r="A1017" s="15"/>
      <c r="B1017" s="290"/>
      <c r="C1017" s="17"/>
      <c r="D1017" s="17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</row>
    <row r="1018" spans="1:15" s="299" customFormat="1">
      <c r="A1018" s="15"/>
      <c r="B1018" s="290"/>
      <c r="C1018" s="17"/>
      <c r="D1018" s="17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</row>
    <row r="1019" spans="1:15" s="299" customFormat="1">
      <c r="A1019" s="15"/>
      <c r="B1019" s="290"/>
      <c r="C1019" s="17"/>
      <c r="D1019" s="17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</row>
    <row r="1020" spans="1:15" s="299" customFormat="1">
      <c r="A1020" s="15"/>
      <c r="B1020" s="290"/>
      <c r="C1020" s="17"/>
      <c r="D1020" s="17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</row>
    <row r="1021" spans="1:15" s="299" customFormat="1">
      <c r="A1021" s="15"/>
      <c r="B1021" s="290"/>
      <c r="C1021" s="17"/>
      <c r="D1021" s="17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</row>
    <row r="1022" spans="1:15" s="299" customFormat="1">
      <c r="A1022" s="15"/>
      <c r="B1022" s="290"/>
      <c r="C1022" s="17"/>
      <c r="D1022" s="17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</row>
    <row r="1023" spans="1:15" s="299" customFormat="1">
      <c r="A1023" s="15"/>
      <c r="B1023" s="290"/>
      <c r="C1023" s="17"/>
      <c r="D1023" s="17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</row>
    <row r="1024" spans="1:15" s="299" customFormat="1">
      <c r="A1024" s="15"/>
      <c r="B1024" s="290"/>
      <c r="C1024" s="17"/>
      <c r="D1024" s="17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</row>
    <row r="1025" spans="1:15" s="299" customFormat="1">
      <c r="A1025" s="15"/>
      <c r="B1025" s="290"/>
      <c r="C1025" s="17"/>
      <c r="D1025" s="17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</row>
    <row r="1026" spans="1:15" s="299" customFormat="1">
      <c r="A1026" s="15"/>
      <c r="B1026" s="290"/>
      <c r="C1026" s="17"/>
      <c r="D1026" s="17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</row>
    <row r="1027" spans="1:15" s="299" customFormat="1">
      <c r="A1027" s="15"/>
      <c r="B1027" s="290"/>
      <c r="C1027" s="17"/>
      <c r="D1027" s="17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</row>
    <row r="1028" spans="1:15" s="299" customFormat="1">
      <c r="A1028" s="15"/>
      <c r="B1028" s="290"/>
      <c r="C1028" s="17"/>
      <c r="D1028" s="17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</row>
    <row r="1029" spans="1:15" s="299" customFormat="1">
      <c r="A1029" s="15"/>
      <c r="B1029" s="290"/>
      <c r="C1029" s="17"/>
      <c r="D1029" s="17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</row>
    <row r="1030" spans="1:15" s="299" customFormat="1">
      <c r="A1030" s="15"/>
      <c r="B1030" s="290"/>
      <c r="C1030" s="17"/>
      <c r="D1030" s="17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</row>
    <row r="1031" spans="1:15" s="299" customFormat="1">
      <c r="A1031" s="15"/>
      <c r="B1031" s="290"/>
      <c r="C1031" s="17"/>
      <c r="D1031" s="17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</row>
    <row r="1032" spans="1:15" s="299" customFormat="1">
      <c r="A1032" s="15"/>
      <c r="B1032" s="290"/>
      <c r="C1032" s="17"/>
      <c r="D1032" s="17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</row>
    <row r="1033" spans="1:15" s="299" customFormat="1">
      <c r="A1033" s="15"/>
      <c r="B1033" s="290"/>
      <c r="C1033" s="17"/>
      <c r="D1033" s="17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</row>
    <row r="1034" spans="1:15" s="299" customFormat="1">
      <c r="A1034" s="15"/>
      <c r="B1034" s="290"/>
      <c r="C1034" s="17"/>
      <c r="D1034" s="17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</row>
    <row r="1035" spans="1:15" s="299" customFormat="1">
      <c r="A1035" s="15"/>
      <c r="B1035" s="290"/>
      <c r="C1035" s="17"/>
      <c r="D1035" s="17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</row>
    <row r="1036" spans="1:15" s="299" customFormat="1">
      <c r="A1036" s="15"/>
      <c r="B1036" s="290"/>
      <c r="C1036" s="17"/>
      <c r="D1036" s="17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</row>
    <row r="1037" spans="1:15" s="299" customFormat="1">
      <c r="A1037" s="15"/>
      <c r="B1037" s="290"/>
      <c r="C1037" s="17"/>
      <c r="D1037" s="17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</row>
    <row r="1038" spans="1:15" s="299" customFormat="1">
      <c r="A1038" s="15"/>
      <c r="B1038" s="290"/>
      <c r="C1038" s="17"/>
      <c r="D1038" s="17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</row>
    <row r="1039" spans="1:15" s="299" customFormat="1">
      <c r="A1039" s="15"/>
      <c r="B1039" s="290"/>
      <c r="C1039" s="17"/>
      <c r="D1039" s="17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</row>
    <row r="1040" spans="1:15" s="299" customFormat="1">
      <c r="A1040" s="15"/>
      <c r="B1040" s="290"/>
      <c r="C1040" s="17"/>
      <c r="D1040" s="17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</row>
    <row r="1041" spans="1:15" s="299" customFormat="1">
      <c r="A1041" s="15"/>
      <c r="B1041" s="290"/>
      <c r="C1041" s="17"/>
      <c r="D1041" s="17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</row>
    <row r="1042" spans="1:15" s="299" customFormat="1">
      <c r="A1042" s="15"/>
      <c r="B1042" s="290"/>
      <c r="C1042" s="17"/>
      <c r="D1042" s="17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</row>
    <row r="1043" spans="1:15" s="299" customFormat="1">
      <c r="A1043" s="15"/>
      <c r="B1043" s="290"/>
      <c r="C1043" s="17"/>
      <c r="D1043" s="17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</row>
    <row r="1044" spans="1:15" s="299" customFormat="1">
      <c r="A1044" s="15"/>
      <c r="B1044" s="290"/>
      <c r="C1044" s="17"/>
      <c r="D1044" s="17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</row>
    <row r="1045" spans="1:15" s="299" customFormat="1">
      <c r="A1045" s="15"/>
      <c r="B1045" s="290"/>
      <c r="C1045" s="17"/>
      <c r="D1045" s="17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</row>
    <row r="1046" spans="1:15" s="299" customFormat="1">
      <c r="A1046" s="15"/>
      <c r="B1046" s="290"/>
      <c r="C1046" s="17"/>
      <c r="D1046" s="17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</row>
    <row r="1047" spans="1:15" s="299" customFormat="1">
      <c r="A1047" s="15"/>
      <c r="B1047" s="290"/>
      <c r="C1047" s="17"/>
      <c r="D1047" s="17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</row>
    <row r="1048" spans="1:15" s="299" customFormat="1">
      <c r="A1048" s="15"/>
      <c r="B1048" s="290"/>
      <c r="C1048" s="17"/>
      <c r="D1048" s="17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</row>
    <row r="1049" spans="1:15" s="299" customFormat="1">
      <c r="A1049" s="15"/>
      <c r="B1049" s="290"/>
      <c r="C1049" s="17"/>
      <c r="D1049" s="17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</row>
    <row r="1050" spans="1:15" s="299" customFormat="1">
      <c r="A1050" s="15"/>
      <c r="B1050" s="290"/>
      <c r="C1050" s="17"/>
      <c r="D1050" s="17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</row>
    <row r="1051" spans="1:15" s="299" customFormat="1">
      <c r="A1051" s="15"/>
      <c r="B1051" s="290"/>
      <c r="C1051" s="17"/>
      <c r="D1051" s="17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</row>
    <row r="1052" spans="1:15" s="299" customFormat="1">
      <c r="A1052" s="15"/>
      <c r="B1052" s="290"/>
      <c r="C1052" s="17"/>
      <c r="D1052" s="17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</row>
    <row r="1053" spans="1:15" s="299" customFormat="1">
      <c r="A1053" s="15"/>
      <c r="B1053" s="290"/>
      <c r="C1053" s="17"/>
      <c r="D1053" s="17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</row>
    <row r="1054" spans="1:15" s="299" customFormat="1">
      <c r="A1054" s="15"/>
      <c r="B1054" s="290"/>
      <c r="C1054" s="17"/>
      <c r="D1054" s="17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</row>
    <row r="1055" spans="1:15" s="299" customFormat="1">
      <c r="A1055" s="15"/>
      <c r="B1055" s="290"/>
      <c r="C1055" s="17"/>
      <c r="D1055" s="17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</row>
    <row r="1056" spans="1:15" s="299" customFormat="1">
      <c r="A1056" s="15"/>
      <c r="B1056" s="290"/>
      <c r="C1056" s="17"/>
      <c r="D1056" s="17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</row>
    <row r="1057" spans="1:15" s="299" customFormat="1">
      <c r="A1057" s="15"/>
      <c r="B1057" s="290"/>
      <c r="C1057" s="17"/>
      <c r="D1057" s="17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</row>
    <row r="1058" spans="1:15" s="299" customFormat="1">
      <c r="A1058" s="15"/>
      <c r="B1058" s="290"/>
      <c r="C1058" s="17"/>
      <c r="D1058" s="17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</row>
    <row r="1059" spans="1:15" s="299" customFormat="1">
      <c r="A1059" s="15"/>
      <c r="B1059" s="290"/>
      <c r="C1059" s="17"/>
      <c r="D1059" s="17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</row>
    <row r="1060" spans="1:15" s="299" customFormat="1">
      <c r="A1060" s="15"/>
      <c r="B1060" s="290"/>
      <c r="C1060" s="17"/>
      <c r="D1060" s="17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</row>
    <row r="1061" spans="1:15" s="299" customFormat="1">
      <c r="A1061" s="15"/>
      <c r="B1061" s="290"/>
      <c r="C1061" s="17"/>
      <c r="D1061" s="17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</row>
    <row r="1062" spans="1:15" s="299" customFormat="1">
      <c r="A1062" s="15"/>
      <c r="B1062" s="290"/>
      <c r="C1062" s="17"/>
      <c r="D1062" s="17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</row>
    <row r="1063" spans="1:15" s="299" customFormat="1">
      <c r="A1063" s="15"/>
      <c r="B1063" s="290"/>
      <c r="C1063" s="17"/>
      <c r="D1063" s="17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</row>
    <row r="1064" spans="1:15" s="299" customFormat="1">
      <c r="A1064" s="15"/>
      <c r="B1064" s="290"/>
      <c r="C1064" s="17"/>
      <c r="D1064" s="17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</row>
    <row r="1065" spans="1:15" s="299" customFormat="1">
      <c r="A1065" s="15"/>
      <c r="B1065" s="290"/>
      <c r="C1065" s="17"/>
      <c r="D1065" s="17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</row>
    <row r="1066" spans="1:15" s="299" customFormat="1">
      <c r="A1066" s="15"/>
      <c r="B1066" s="290"/>
      <c r="C1066" s="17"/>
      <c r="D1066" s="17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</row>
    <row r="1067" spans="1:15" s="299" customFormat="1">
      <c r="A1067" s="15"/>
      <c r="B1067" s="290"/>
      <c r="C1067" s="17"/>
      <c r="D1067" s="17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</row>
    <row r="1068" spans="1:15" s="299" customFormat="1">
      <c r="A1068" s="15"/>
      <c r="B1068" s="290"/>
      <c r="C1068" s="17"/>
      <c r="D1068" s="17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</row>
    <row r="1069" spans="1:15" s="299" customFormat="1">
      <c r="A1069" s="15"/>
      <c r="B1069" s="290"/>
      <c r="C1069" s="17"/>
      <c r="D1069" s="17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</row>
    <row r="1070" spans="1:15" s="299" customFormat="1">
      <c r="A1070" s="15"/>
      <c r="B1070" s="290"/>
      <c r="C1070" s="17"/>
      <c r="D1070" s="17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</row>
    <row r="1071" spans="1:15" s="299" customFormat="1">
      <c r="A1071" s="15"/>
      <c r="B1071" s="290"/>
      <c r="C1071" s="17"/>
      <c r="D1071" s="17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</row>
    <row r="1072" spans="1:15" s="299" customFormat="1">
      <c r="A1072" s="15"/>
      <c r="B1072" s="290"/>
      <c r="C1072" s="17"/>
      <c r="D1072" s="17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</row>
    <row r="1073" spans="1:15" s="299" customFormat="1">
      <c r="A1073" s="15"/>
      <c r="B1073" s="290"/>
      <c r="C1073" s="17"/>
      <c r="D1073" s="17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</row>
    <row r="1074" spans="1:15" s="299" customFormat="1">
      <c r="A1074" s="15"/>
      <c r="B1074" s="290"/>
      <c r="C1074" s="17"/>
      <c r="D1074" s="17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</row>
    <row r="1075" spans="1:15" s="299" customFormat="1">
      <c r="A1075" s="15"/>
      <c r="B1075" s="290"/>
      <c r="C1075" s="17"/>
      <c r="D1075" s="17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</row>
    <row r="1076" spans="1:15" s="299" customFormat="1">
      <c r="A1076" s="15"/>
      <c r="B1076" s="290"/>
      <c r="C1076" s="17"/>
      <c r="D1076" s="17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</row>
    <row r="1077" spans="1:15" s="299" customFormat="1">
      <c r="A1077" s="15"/>
      <c r="B1077" s="290"/>
      <c r="C1077" s="17"/>
      <c r="D1077" s="17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</row>
    <row r="1078" spans="1:15" s="299" customFormat="1">
      <c r="A1078" s="15"/>
      <c r="B1078" s="290"/>
      <c r="C1078" s="17"/>
      <c r="D1078" s="17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</row>
    <row r="1079" spans="1:15" s="299" customFormat="1">
      <c r="A1079" s="15"/>
      <c r="B1079" s="290"/>
      <c r="C1079" s="17"/>
      <c r="D1079" s="17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</row>
    <row r="1080" spans="1:15" s="299" customFormat="1">
      <c r="A1080" s="15"/>
      <c r="B1080" s="290"/>
      <c r="C1080" s="17"/>
      <c r="D1080" s="17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</row>
    <row r="1081" spans="1:15" s="299" customFormat="1">
      <c r="A1081" s="15"/>
      <c r="B1081" s="290"/>
      <c r="C1081" s="17"/>
      <c r="D1081" s="17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</row>
    <row r="1082" spans="1:15" s="299" customFormat="1">
      <c r="A1082" s="15"/>
      <c r="B1082" s="290"/>
      <c r="C1082" s="17"/>
      <c r="D1082" s="17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</row>
    <row r="1083" spans="1:15" s="299" customFormat="1">
      <c r="A1083" s="15"/>
      <c r="B1083" s="290"/>
      <c r="C1083" s="17"/>
      <c r="D1083" s="17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</row>
    <row r="1084" spans="1:15" s="299" customFormat="1">
      <c r="A1084" s="15"/>
      <c r="B1084" s="290"/>
      <c r="C1084" s="17"/>
      <c r="D1084" s="17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</row>
    <row r="1085" spans="1:15" s="299" customFormat="1">
      <c r="A1085" s="15"/>
      <c r="B1085" s="290"/>
      <c r="C1085" s="17"/>
      <c r="D1085" s="17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</row>
    <row r="1086" spans="1:15" s="299" customFormat="1">
      <c r="A1086" s="15"/>
      <c r="B1086" s="290"/>
      <c r="C1086" s="17"/>
      <c r="D1086" s="17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</row>
    <row r="1087" spans="1:15" s="299" customFormat="1">
      <c r="A1087" s="15"/>
      <c r="B1087" s="290"/>
      <c r="C1087" s="17"/>
      <c r="D1087" s="17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</row>
    <row r="1088" spans="1:15" s="299" customFormat="1">
      <c r="A1088" s="15"/>
      <c r="B1088" s="290"/>
      <c r="C1088" s="17"/>
      <c r="D1088" s="17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</row>
    <row r="1089" spans="1:15" s="299" customFormat="1">
      <c r="A1089" s="15"/>
      <c r="B1089" s="290"/>
      <c r="C1089" s="17"/>
      <c r="D1089" s="17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</row>
    <row r="1090" spans="1:15" s="299" customFormat="1">
      <c r="A1090" s="15"/>
      <c r="B1090" s="290"/>
      <c r="C1090" s="17"/>
      <c r="D1090" s="17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</row>
    <row r="1091" spans="1:15" s="299" customFormat="1">
      <c r="A1091" s="15"/>
      <c r="B1091" s="290"/>
      <c r="C1091" s="17"/>
      <c r="D1091" s="17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</row>
    <row r="1092" spans="1:15" s="299" customFormat="1">
      <c r="A1092" s="15"/>
      <c r="B1092" s="290"/>
      <c r="C1092" s="17"/>
      <c r="D1092" s="17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</row>
    <row r="1093" spans="1:15" s="299" customFormat="1">
      <c r="A1093" s="15"/>
      <c r="B1093" s="290"/>
      <c r="C1093" s="17"/>
      <c r="D1093" s="17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</row>
    <row r="1094" spans="1:15" s="299" customFormat="1">
      <c r="A1094" s="15"/>
      <c r="B1094" s="290"/>
      <c r="C1094" s="17"/>
      <c r="D1094" s="17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</row>
    <row r="1095" spans="1:15" s="299" customFormat="1">
      <c r="A1095" s="15"/>
      <c r="B1095" s="290"/>
      <c r="C1095" s="17"/>
      <c r="D1095" s="17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</row>
    <row r="1096" spans="1:15" s="299" customFormat="1">
      <c r="A1096" s="15"/>
      <c r="B1096" s="290"/>
      <c r="C1096" s="17"/>
      <c r="D1096" s="17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</row>
    <row r="1097" spans="1:15" s="299" customFormat="1">
      <c r="A1097" s="15"/>
      <c r="B1097" s="290"/>
      <c r="C1097" s="17"/>
      <c r="D1097" s="17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</row>
    <row r="1098" spans="1:15" s="299" customFormat="1">
      <c r="A1098" s="15"/>
      <c r="B1098" s="290"/>
      <c r="C1098" s="17"/>
      <c r="D1098" s="17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</row>
    <row r="1099" spans="1:15" s="299" customFormat="1">
      <c r="A1099" s="15"/>
      <c r="B1099" s="290"/>
      <c r="C1099" s="17"/>
      <c r="D1099" s="17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</row>
    <row r="1100" spans="1:15" s="299" customFormat="1">
      <c r="A1100" s="15"/>
      <c r="B1100" s="290"/>
      <c r="C1100" s="17"/>
      <c r="D1100" s="17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</row>
    <row r="1101" spans="1:15" s="299" customFormat="1">
      <c r="A1101" s="15"/>
      <c r="B1101" s="290"/>
      <c r="C1101" s="17"/>
      <c r="D1101" s="17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</row>
    <row r="1102" spans="1:15" s="299" customFormat="1">
      <c r="A1102" s="15"/>
      <c r="B1102" s="290"/>
      <c r="C1102" s="17"/>
      <c r="D1102" s="17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</row>
    <row r="1103" spans="1:15" s="299" customFormat="1">
      <c r="A1103" s="15"/>
      <c r="B1103" s="290"/>
      <c r="C1103" s="17"/>
      <c r="D1103" s="17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</row>
    <row r="1104" spans="1:15" s="299" customFormat="1">
      <c r="A1104" s="15"/>
      <c r="B1104" s="290"/>
      <c r="C1104" s="17"/>
      <c r="D1104" s="17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</row>
    <row r="1105" spans="1:15" s="299" customFormat="1">
      <c r="A1105" s="15"/>
      <c r="B1105" s="290"/>
      <c r="C1105" s="17"/>
      <c r="D1105" s="17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</row>
    <row r="1106" spans="1:15" s="299" customFormat="1">
      <c r="A1106" s="15"/>
      <c r="B1106" s="290"/>
      <c r="C1106" s="17"/>
      <c r="D1106" s="17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</row>
    <row r="1107" spans="1:15" s="299" customFormat="1">
      <c r="A1107" s="15"/>
      <c r="B1107" s="290"/>
      <c r="C1107" s="17"/>
      <c r="D1107" s="17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</row>
    <row r="1108" spans="1:15" s="299" customFormat="1">
      <c r="A1108" s="15"/>
      <c r="B1108" s="290"/>
      <c r="C1108" s="17"/>
      <c r="D1108" s="17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</row>
    <row r="1109" spans="1:15" s="299" customFormat="1">
      <c r="A1109" s="15"/>
      <c r="B1109" s="290"/>
      <c r="C1109" s="17"/>
      <c r="D1109" s="17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</row>
    <row r="1110" spans="1:15" s="299" customFormat="1">
      <c r="A1110" s="15"/>
      <c r="B1110" s="290"/>
      <c r="C1110" s="17"/>
      <c r="D1110" s="17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</row>
    <row r="1111" spans="1:15" s="299" customFormat="1">
      <c r="A1111" s="15"/>
      <c r="B1111" s="290"/>
      <c r="C1111" s="17"/>
      <c r="D1111" s="17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</row>
    <row r="1112" spans="1:15" s="299" customFormat="1">
      <c r="A1112" s="15"/>
      <c r="B1112" s="290"/>
      <c r="C1112" s="17"/>
      <c r="D1112" s="17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</row>
    <row r="1113" spans="1:15" s="299" customFormat="1">
      <c r="A1113" s="15"/>
      <c r="B1113" s="290"/>
      <c r="C1113" s="17"/>
      <c r="D1113" s="17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</row>
    <row r="1114" spans="1:15" s="299" customFormat="1">
      <c r="A1114" s="15"/>
      <c r="B1114" s="290"/>
      <c r="C1114" s="17"/>
      <c r="D1114" s="17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</row>
    <row r="1115" spans="1:15" s="299" customFormat="1">
      <c r="A1115" s="15"/>
      <c r="B1115" s="290"/>
      <c r="C1115" s="17"/>
      <c r="D1115" s="17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</row>
    <row r="1116" spans="1:15" s="299" customFormat="1">
      <c r="A1116" s="15"/>
      <c r="B1116" s="290"/>
      <c r="C1116" s="17"/>
      <c r="D1116" s="17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</row>
    <row r="1117" spans="1:15" s="299" customFormat="1">
      <c r="A1117" s="15"/>
      <c r="B1117" s="290"/>
      <c r="C1117" s="17"/>
      <c r="D1117" s="17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</row>
    <row r="1118" spans="1:15" s="299" customFormat="1">
      <c r="A1118" s="15"/>
      <c r="B1118" s="290"/>
      <c r="C1118" s="17"/>
      <c r="D1118" s="17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</row>
    <row r="1119" spans="1:15" s="299" customFormat="1">
      <c r="A1119" s="15"/>
      <c r="B1119" s="290"/>
      <c r="C1119" s="17"/>
      <c r="D1119" s="17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</row>
    <row r="1120" spans="1:15" s="299" customFormat="1">
      <c r="A1120" s="15"/>
      <c r="B1120" s="290"/>
      <c r="C1120" s="17"/>
      <c r="D1120" s="17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</row>
    <row r="1121" spans="1:15" s="299" customFormat="1">
      <c r="A1121" s="15"/>
      <c r="B1121" s="290"/>
      <c r="C1121" s="17"/>
      <c r="D1121" s="17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</row>
    <row r="1122" spans="1:15" s="299" customFormat="1">
      <c r="A1122" s="15"/>
      <c r="B1122" s="290"/>
      <c r="C1122" s="17"/>
      <c r="D1122" s="17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</row>
    <row r="1123" spans="1:15" s="299" customFormat="1">
      <c r="A1123" s="15"/>
      <c r="B1123" s="290"/>
      <c r="C1123" s="17"/>
      <c r="D1123" s="17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</row>
    <row r="1124" spans="1:15" s="299" customFormat="1">
      <c r="A1124" s="15"/>
      <c r="B1124" s="290"/>
      <c r="C1124" s="17"/>
      <c r="D1124" s="17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</row>
    <row r="1125" spans="1:15" s="299" customFormat="1">
      <c r="A1125" s="15"/>
      <c r="B1125" s="290"/>
      <c r="C1125" s="17"/>
      <c r="D1125" s="17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</row>
    <row r="1126" spans="1:15" s="299" customFormat="1">
      <c r="A1126" s="15"/>
      <c r="B1126" s="290"/>
      <c r="C1126" s="17"/>
      <c r="D1126" s="17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</row>
    <row r="1127" spans="1:15" s="299" customFormat="1">
      <c r="A1127" s="15"/>
      <c r="B1127" s="290"/>
      <c r="C1127" s="17"/>
      <c r="D1127" s="17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</row>
    <row r="1128" spans="1:15" s="299" customFormat="1">
      <c r="A1128" s="15"/>
      <c r="B1128" s="290"/>
      <c r="C1128" s="17"/>
      <c r="D1128" s="17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</row>
    <row r="1129" spans="1:15" s="299" customFormat="1">
      <c r="A1129" s="15"/>
      <c r="B1129" s="290"/>
      <c r="C1129" s="17"/>
      <c r="D1129" s="17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</row>
    <row r="1130" spans="1:15" s="299" customFormat="1">
      <c r="A1130" s="15"/>
      <c r="B1130" s="290"/>
      <c r="C1130" s="17"/>
      <c r="D1130" s="17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</row>
    <row r="1131" spans="1:15" s="299" customFormat="1">
      <c r="A1131" s="15"/>
      <c r="B1131" s="290"/>
      <c r="C1131" s="17"/>
      <c r="D1131" s="17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</row>
    <row r="1132" spans="1:15" s="299" customFormat="1">
      <c r="A1132" s="15"/>
      <c r="B1132" s="290"/>
      <c r="C1132" s="17"/>
      <c r="D1132" s="17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</row>
    <row r="1133" spans="1:15" s="299" customFormat="1">
      <c r="A1133" s="15"/>
      <c r="B1133" s="290"/>
      <c r="C1133" s="17"/>
      <c r="D1133" s="17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</row>
    <row r="1134" spans="1:15" s="299" customFormat="1">
      <c r="A1134" s="15"/>
      <c r="B1134" s="290"/>
      <c r="C1134" s="17"/>
      <c r="D1134" s="17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</row>
    <row r="1135" spans="1:15" s="299" customFormat="1">
      <c r="A1135" s="15"/>
      <c r="B1135" s="290"/>
      <c r="C1135" s="17"/>
      <c r="D1135" s="17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</row>
    <row r="1136" spans="1:15" s="299" customFormat="1">
      <c r="A1136" s="15"/>
      <c r="B1136" s="290"/>
      <c r="C1136" s="17"/>
      <c r="D1136" s="17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</row>
    <row r="1137" spans="1:15" s="299" customFormat="1">
      <c r="A1137" s="15"/>
      <c r="B1137" s="290"/>
      <c r="C1137" s="17"/>
      <c r="D1137" s="17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</row>
    <row r="1138" spans="1:15" s="299" customFormat="1">
      <c r="A1138" s="15"/>
      <c r="B1138" s="290"/>
      <c r="C1138" s="17"/>
      <c r="D1138" s="17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</row>
    <row r="1139" spans="1:15" s="299" customFormat="1">
      <c r="A1139" s="15"/>
      <c r="B1139" s="290"/>
      <c r="C1139" s="17"/>
      <c r="D1139" s="17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</row>
    <row r="1140" spans="1:15" s="299" customFormat="1">
      <c r="A1140" s="15"/>
      <c r="B1140" s="290"/>
      <c r="C1140" s="17"/>
      <c r="D1140" s="17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</row>
    <row r="1141" spans="1:15" s="299" customFormat="1">
      <c r="A1141" s="15"/>
      <c r="B1141" s="290"/>
      <c r="C1141" s="17"/>
      <c r="D1141" s="17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</row>
    <row r="1142" spans="1:15" s="299" customFormat="1">
      <c r="A1142" s="15"/>
      <c r="B1142" s="290"/>
      <c r="C1142" s="17"/>
      <c r="D1142" s="17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</row>
    <row r="1143" spans="1:15" s="299" customFormat="1">
      <c r="A1143" s="15"/>
      <c r="B1143" s="290"/>
      <c r="C1143" s="17"/>
      <c r="D1143" s="17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</row>
    <row r="1144" spans="1:15" s="299" customFormat="1">
      <c r="A1144" s="15"/>
      <c r="B1144" s="290"/>
      <c r="C1144" s="17"/>
      <c r="D1144" s="17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</row>
    <row r="1145" spans="1:15" s="299" customFormat="1">
      <c r="A1145" s="15"/>
      <c r="B1145" s="290"/>
      <c r="C1145" s="17"/>
      <c r="D1145" s="17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</row>
    <row r="1146" spans="1:15" s="299" customFormat="1">
      <c r="A1146" s="15"/>
      <c r="B1146" s="290"/>
      <c r="C1146" s="17"/>
      <c r="D1146" s="17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</row>
    <row r="1147" spans="1:15" s="299" customFormat="1">
      <c r="A1147" s="15"/>
      <c r="B1147" s="290"/>
      <c r="C1147" s="17"/>
      <c r="D1147" s="17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</row>
    <row r="1148" spans="1:15" s="299" customFormat="1">
      <c r="A1148" s="15"/>
      <c r="B1148" s="290"/>
      <c r="C1148" s="17"/>
      <c r="D1148" s="17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</row>
    <row r="1149" spans="1:15" s="299" customFormat="1">
      <c r="A1149" s="15"/>
      <c r="B1149" s="290"/>
      <c r="C1149" s="17"/>
      <c r="D1149" s="17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</row>
    <row r="1150" spans="1:15" s="299" customFormat="1">
      <c r="A1150" s="15"/>
      <c r="B1150" s="290"/>
      <c r="C1150" s="17"/>
      <c r="D1150" s="17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</row>
    <row r="1151" spans="1:15" s="299" customFormat="1">
      <c r="A1151" s="15"/>
      <c r="B1151" s="290"/>
      <c r="C1151" s="17"/>
      <c r="D1151" s="17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</row>
    <row r="1152" spans="1:15" s="299" customFormat="1">
      <c r="A1152" s="15"/>
      <c r="B1152" s="290"/>
      <c r="C1152" s="17"/>
      <c r="D1152" s="17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</row>
    <row r="1153" spans="1:15" s="299" customFormat="1">
      <c r="A1153" s="15"/>
      <c r="B1153" s="290"/>
      <c r="C1153" s="17"/>
      <c r="D1153" s="17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</row>
    <row r="1154" spans="1:15" s="299" customFormat="1">
      <c r="A1154" s="15"/>
      <c r="B1154" s="290"/>
      <c r="C1154" s="17"/>
      <c r="D1154" s="17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</row>
    <row r="1155" spans="1:15" s="299" customFormat="1">
      <c r="A1155" s="15"/>
      <c r="B1155" s="290"/>
      <c r="C1155" s="17"/>
      <c r="D1155" s="17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</row>
    <row r="1156" spans="1:15" s="299" customFormat="1">
      <c r="A1156" s="15"/>
      <c r="B1156" s="290"/>
      <c r="C1156" s="17"/>
      <c r="D1156" s="17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</row>
    <row r="1157" spans="1:15" s="299" customFormat="1">
      <c r="A1157" s="15"/>
      <c r="B1157" s="290"/>
      <c r="C1157" s="17"/>
      <c r="D1157" s="17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</row>
    <row r="1158" spans="1:15" s="299" customFormat="1">
      <c r="A1158" s="15"/>
      <c r="B1158" s="290"/>
      <c r="C1158" s="17"/>
      <c r="D1158" s="17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</row>
    <row r="1159" spans="1:15" s="299" customFormat="1">
      <c r="A1159" s="15"/>
      <c r="B1159" s="290"/>
      <c r="C1159" s="17"/>
      <c r="D1159" s="17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</row>
    <row r="1160" spans="1:15" s="299" customFormat="1">
      <c r="A1160" s="15"/>
      <c r="B1160" s="290"/>
      <c r="C1160" s="17"/>
      <c r="D1160" s="17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</row>
    <row r="1161" spans="1:15" s="299" customFormat="1">
      <c r="A1161" s="15"/>
      <c r="B1161" s="290"/>
      <c r="C1161" s="17"/>
      <c r="D1161" s="17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</row>
    <row r="1162" spans="1:15" s="299" customFormat="1">
      <c r="A1162" s="15"/>
      <c r="B1162" s="290"/>
      <c r="C1162" s="17"/>
      <c r="D1162" s="17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</row>
    <row r="1163" spans="1:15" s="299" customFormat="1">
      <c r="A1163" s="15"/>
      <c r="B1163" s="290"/>
      <c r="C1163" s="17"/>
      <c r="D1163" s="17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</row>
    <row r="1164" spans="1:15" s="299" customFormat="1">
      <c r="A1164" s="15"/>
      <c r="B1164" s="290"/>
      <c r="C1164" s="17"/>
      <c r="D1164" s="17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</row>
    <row r="1165" spans="1:15" s="299" customFormat="1">
      <c r="A1165" s="15"/>
      <c r="B1165" s="290"/>
      <c r="C1165" s="17"/>
      <c r="D1165" s="17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</row>
    <row r="1166" spans="1:15" s="299" customFormat="1">
      <c r="A1166" s="15"/>
      <c r="B1166" s="290"/>
      <c r="C1166" s="17"/>
      <c r="D1166" s="17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</row>
    <row r="1167" spans="1:15" s="299" customFormat="1">
      <c r="A1167" s="15"/>
      <c r="B1167" s="290"/>
      <c r="C1167" s="17"/>
      <c r="D1167" s="17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</row>
    <row r="1168" spans="1:15" s="299" customFormat="1">
      <c r="A1168" s="15"/>
      <c r="B1168" s="290"/>
      <c r="C1168" s="17"/>
      <c r="D1168" s="17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</row>
    <row r="1169" spans="1:15" s="299" customFormat="1">
      <c r="A1169" s="15"/>
      <c r="B1169" s="290"/>
      <c r="C1169" s="17"/>
      <c r="D1169" s="17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</row>
    <row r="1170" spans="1:15" s="299" customFormat="1">
      <c r="A1170" s="15"/>
      <c r="B1170" s="290"/>
      <c r="C1170" s="17"/>
      <c r="D1170" s="17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</row>
    <row r="1171" spans="1:15" s="299" customFormat="1">
      <c r="A1171" s="15"/>
      <c r="B1171" s="290"/>
      <c r="C1171" s="17"/>
      <c r="D1171" s="17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</row>
    <row r="1172" spans="1:15" s="299" customFormat="1">
      <c r="A1172" s="15"/>
      <c r="B1172" s="290"/>
      <c r="C1172" s="17"/>
      <c r="D1172" s="17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</row>
    <row r="1173" spans="1:15" s="299" customFormat="1">
      <c r="A1173" s="15"/>
      <c r="B1173" s="290"/>
      <c r="C1173" s="17"/>
      <c r="D1173" s="17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</row>
    <row r="1174" spans="1:15" s="299" customFormat="1">
      <c r="A1174" s="15"/>
      <c r="B1174" s="290"/>
      <c r="C1174" s="17"/>
      <c r="D1174" s="17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</row>
    <row r="1175" spans="1:15" s="299" customFormat="1">
      <c r="A1175" s="15"/>
      <c r="B1175" s="290"/>
      <c r="C1175" s="17"/>
      <c r="D1175" s="17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</row>
    <row r="1176" spans="1:15" s="299" customFormat="1">
      <c r="A1176" s="15"/>
      <c r="B1176" s="290"/>
      <c r="C1176" s="17"/>
      <c r="D1176" s="17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</row>
    <row r="1177" spans="1:15" s="299" customFormat="1">
      <c r="A1177" s="15"/>
      <c r="B1177" s="290"/>
      <c r="C1177" s="17"/>
      <c r="D1177" s="17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</row>
    <row r="1178" spans="1:15" s="299" customFormat="1">
      <c r="A1178" s="15"/>
      <c r="B1178" s="290"/>
      <c r="C1178" s="17"/>
      <c r="D1178" s="17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</row>
    <row r="1179" spans="1:15" s="299" customFormat="1">
      <c r="A1179" s="15"/>
      <c r="B1179" s="290"/>
      <c r="C1179" s="17"/>
      <c r="D1179" s="17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</row>
    <row r="1180" spans="1:15" s="299" customFormat="1">
      <c r="A1180" s="15"/>
      <c r="B1180" s="290"/>
      <c r="C1180" s="17"/>
      <c r="D1180" s="17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</row>
    <row r="1181" spans="1:15" s="299" customFormat="1">
      <c r="A1181" s="15"/>
      <c r="B1181" s="290"/>
      <c r="C1181" s="17"/>
      <c r="D1181" s="17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</row>
    <row r="1182" spans="1:15" s="299" customFormat="1">
      <c r="A1182" s="15"/>
      <c r="B1182" s="290"/>
      <c r="C1182" s="17"/>
      <c r="D1182" s="17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</row>
    <row r="1183" spans="1:15" s="299" customFormat="1">
      <c r="A1183" s="15"/>
      <c r="B1183" s="290"/>
      <c r="C1183" s="17"/>
      <c r="D1183" s="17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</row>
    <row r="1184" spans="1:15" s="299" customFormat="1">
      <c r="A1184" s="15"/>
      <c r="B1184" s="290"/>
      <c r="C1184" s="17"/>
      <c r="D1184" s="17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</row>
    <row r="1185" spans="1:15" s="299" customFormat="1">
      <c r="A1185" s="15"/>
      <c r="B1185" s="290"/>
      <c r="C1185" s="17"/>
      <c r="D1185" s="17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</row>
    <row r="1186" spans="1:15" s="299" customFormat="1">
      <c r="A1186" s="15"/>
      <c r="B1186" s="290"/>
      <c r="C1186" s="17"/>
      <c r="D1186" s="17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</row>
    <row r="1187" spans="1:15" s="299" customFormat="1">
      <c r="A1187" s="15"/>
      <c r="B1187" s="290"/>
      <c r="C1187" s="17"/>
      <c r="D1187" s="17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</row>
    <row r="1188" spans="1:15" s="299" customFormat="1">
      <c r="A1188" s="15"/>
      <c r="B1188" s="290"/>
      <c r="C1188" s="17"/>
      <c r="D1188" s="17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</row>
    <row r="1189" spans="1:15" s="299" customFormat="1">
      <c r="A1189" s="15"/>
      <c r="B1189" s="290"/>
      <c r="C1189" s="17"/>
      <c r="D1189" s="17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</row>
    <row r="1190" spans="1:15" s="299" customFormat="1">
      <c r="A1190" s="15"/>
      <c r="B1190" s="290"/>
      <c r="C1190" s="17"/>
      <c r="D1190" s="17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</row>
    <row r="1191" spans="1:15" s="299" customFormat="1">
      <c r="A1191" s="15"/>
      <c r="B1191" s="290"/>
      <c r="C1191" s="17"/>
      <c r="D1191" s="17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</row>
    <row r="1192" spans="1:15" s="299" customFormat="1">
      <c r="A1192" s="15"/>
      <c r="B1192" s="290"/>
      <c r="C1192" s="17"/>
      <c r="D1192" s="17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</row>
    <row r="1193" spans="1:15" s="299" customFormat="1">
      <c r="A1193" s="15"/>
      <c r="B1193" s="290"/>
      <c r="C1193" s="17"/>
      <c r="D1193" s="17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</row>
    <row r="1194" spans="1:15" s="299" customFormat="1">
      <c r="A1194" s="15"/>
      <c r="B1194" s="290"/>
      <c r="C1194" s="17"/>
      <c r="D1194" s="17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</row>
    <row r="1195" spans="1:15" s="299" customFormat="1">
      <c r="A1195" s="15"/>
      <c r="B1195" s="290"/>
      <c r="C1195" s="17"/>
      <c r="D1195" s="17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</row>
    <row r="1196" spans="1:15" s="299" customFormat="1">
      <c r="A1196" s="15"/>
      <c r="B1196" s="290"/>
      <c r="C1196" s="17"/>
      <c r="D1196" s="17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</row>
    <row r="1197" spans="1:15" s="299" customFormat="1">
      <c r="A1197" s="15"/>
      <c r="B1197" s="290"/>
      <c r="C1197" s="17"/>
      <c r="D1197" s="17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</row>
    <row r="1198" spans="1:15" s="299" customFormat="1">
      <c r="A1198" s="15"/>
      <c r="B1198" s="290"/>
      <c r="C1198" s="17"/>
      <c r="D1198" s="17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</row>
    <row r="1199" spans="1:15" s="299" customFormat="1">
      <c r="A1199" s="15"/>
      <c r="B1199" s="290"/>
      <c r="C1199" s="17"/>
      <c r="D1199" s="17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</row>
    <row r="1200" spans="1:15" s="299" customFormat="1">
      <c r="A1200" s="15"/>
      <c r="B1200" s="290"/>
      <c r="C1200" s="17"/>
      <c r="D1200" s="17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</row>
    <row r="1201" spans="1:15" s="299" customFormat="1">
      <c r="A1201" s="15"/>
      <c r="B1201" s="290"/>
      <c r="C1201" s="17"/>
      <c r="D1201" s="17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</row>
    <row r="1202" spans="1:15" s="299" customFormat="1">
      <c r="A1202" s="15"/>
      <c r="B1202" s="290"/>
      <c r="C1202" s="17"/>
      <c r="D1202" s="17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</row>
    <row r="1203" spans="1:15" s="299" customFormat="1">
      <c r="A1203" s="15"/>
      <c r="B1203" s="290"/>
      <c r="C1203" s="17"/>
      <c r="D1203" s="17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</row>
    <row r="1204" spans="1:15" s="299" customFormat="1">
      <c r="A1204" s="15"/>
      <c r="B1204" s="290"/>
      <c r="C1204" s="17"/>
      <c r="D1204" s="17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</row>
    <row r="1205" spans="1:15" s="299" customFormat="1">
      <c r="A1205" s="15"/>
      <c r="B1205" s="290"/>
      <c r="C1205" s="17"/>
      <c r="D1205" s="17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</row>
    <row r="1206" spans="1:15" s="299" customFormat="1">
      <c r="A1206" s="15"/>
      <c r="B1206" s="290"/>
      <c r="C1206" s="17"/>
      <c r="D1206" s="17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</row>
    <row r="1207" spans="1:15" s="299" customFormat="1">
      <c r="A1207" s="15"/>
      <c r="B1207" s="290"/>
      <c r="C1207" s="17"/>
      <c r="D1207" s="17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</row>
    <row r="1208" spans="1:15" s="299" customFormat="1">
      <c r="A1208" s="15"/>
      <c r="B1208" s="290"/>
      <c r="C1208" s="17"/>
      <c r="D1208" s="17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</row>
    <row r="1209" spans="1:15" s="299" customFormat="1">
      <c r="A1209" s="15"/>
      <c r="B1209" s="290"/>
      <c r="C1209" s="17"/>
      <c r="D1209" s="17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</row>
    <row r="1210" spans="1:15" s="299" customFormat="1">
      <c r="A1210" s="15"/>
      <c r="B1210" s="290"/>
      <c r="C1210" s="17"/>
      <c r="D1210" s="17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</row>
    <row r="1211" spans="1:15" s="299" customFormat="1">
      <c r="A1211" s="15"/>
      <c r="B1211" s="290"/>
      <c r="C1211" s="17"/>
      <c r="D1211" s="17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</row>
    <row r="1212" spans="1:15" s="299" customFormat="1">
      <c r="A1212" s="15"/>
      <c r="B1212" s="290"/>
      <c r="C1212" s="17"/>
      <c r="D1212" s="17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</row>
    <row r="1213" spans="1:15" s="299" customFormat="1">
      <c r="A1213" s="15"/>
      <c r="B1213" s="290"/>
      <c r="C1213" s="17"/>
      <c r="D1213" s="17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</row>
    <row r="1214" spans="1:15" s="299" customFormat="1">
      <c r="A1214" s="15"/>
      <c r="B1214" s="290"/>
      <c r="C1214" s="17"/>
      <c r="D1214" s="17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</row>
    <row r="1215" spans="1:15" s="299" customFormat="1">
      <c r="A1215" s="15"/>
      <c r="B1215" s="290"/>
      <c r="C1215" s="17"/>
      <c r="D1215" s="17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</row>
    <row r="1216" spans="1:15" s="299" customFormat="1">
      <c r="A1216" s="15"/>
      <c r="B1216" s="290"/>
      <c r="C1216" s="17"/>
      <c r="D1216" s="17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</row>
    <row r="1217" spans="1:15" s="299" customFormat="1">
      <c r="A1217" s="15"/>
      <c r="B1217" s="290"/>
      <c r="C1217" s="17"/>
      <c r="D1217" s="17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</row>
    <row r="1218" spans="1:15" s="299" customFormat="1">
      <c r="A1218" s="15"/>
      <c r="B1218" s="290"/>
      <c r="C1218" s="17"/>
      <c r="D1218" s="17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</row>
    <row r="1219" spans="1:15" s="299" customFormat="1">
      <c r="A1219" s="15"/>
      <c r="B1219" s="290"/>
      <c r="C1219" s="17"/>
      <c r="D1219" s="17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</row>
    <row r="1220" spans="1:15" s="299" customFormat="1">
      <c r="A1220" s="15"/>
      <c r="B1220" s="290"/>
      <c r="C1220" s="17"/>
      <c r="D1220" s="17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</row>
    <row r="1221" spans="1:15" s="299" customFormat="1">
      <c r="A1221" s="15"/>
      <c r="B1221" s="290"/>
      <c r="C1221" s="17"/>
      <c r="D1221" s="17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</row>
    <row r="1222" spans="1:15" s="299" customFormat="1">
      <c r="A1222" s="15"/>
      <c r="B1222" s="290"/>
      <c r="C1222" s="17"/>
      <c r="D1222" s="17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</row>
    <row r="1223" spans="1:15" s="299" customFormat="1">
      <c r="A1223" s="15"/>
      <c r="B1223" s="290"/>
      <c r="C1223" s="17"/>
      <c r="D1223" s="17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</row>
    <row r="1224" spans="1:15" s="299" customFormat="1">
      <c r="A1224" s="15"/>
      <c r="B1224" s="290"/>
      <c r="C1224" s="17"/>
      <c r="D1224" s="17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</row>
    <row r="1225" spans="1:15" s="299" customFormat="1">
      <c r="A1225" s="15"/>
      <c r="B1225" s="290"/>
      <c r="C1225" s="17"/>
      <c r="D1225" s="17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</row>
    <row r="1226" spans="1:15" s="299" customFormat="1">
      <c r="A1226" s="15"/>
      <c r="B1226" s="290"/>
      <c r="C1226" s="17"/>
      <c r="D1226" s="17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</row>
    <row r="1227" spans="1:15" s="299" customFormat="1">
      <c r="A1227" s="15"/>
      <c r="B1227" s="290"/>
      <c r="C1227" s="17"/>
      <c r="D1227" s="17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</row>
    <row r="1228" spans="1:15" s="299" customFormat="1">
      <c r="A1228" s="15"/>
      <c r="B1228" s="290"/>
      <c r="C1228" s="17"/>
      <c r="D1228" s="17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</row>
    <row r="1229" spans="1:15" s="299" customFormat="1">
      <c r="A1229" s="15"/>
      <c r="B1229" s="290"/>
      <c r="C1229" s="17"/>
      <c r="D1229" s="17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</row>
    <row r="1230" spans="1:15" s="299" customFormat="1">
      <c r="A1230" s="15"/>
      <c r="B1230" s="290"/>
      <c r="C1230" s="17"/>
      <c r="D1230" s="17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</row>
    <row r="1231" spans="1:15" s="299" customFormat="1">
      <c r="A1231" s="15"/>
      <c r="B1231" s="290"/>
      <c r="C1231" s="17"/>
      <c r="D1231" s="17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</row>
    <row r="1232" spans="1:15" s="299" customFormat="1">
      <c r="A1232" s="15"/>
      <c r="B1232" s="290"/>
      <c r="C1232" s="17"/>
      <c r="D1232" s="17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</row>
    <row r="1233" spans="1:15" s="299" customFormat="1">
      <c r="A1233" s="15"/>
      <c r="B1233" s="290"/>
      <c r="C1233" s="17"/>
      <c r="D1233" s="17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</row>
    <row r="1234" spans="1:15" s="299" customFormat="1">
      <c r="A1234" s="15"/>
      <c r="B1234" s="290"/>
      <c r="C1234" s="17"/>
      <c r="D1234" s="17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</row>
    <row r="1235" spans="1:15" s="299" customFormat="1">
      <c r="A1235" s="15"/>
      <c r="B1235" s="290"/>
      <c r="C1235" s="17"/>
      <c r="D1235" s="17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</row>
    <row r="1236" spans="1:15" s="299" customFormat="1">
      <c r="A1236" s="15"/>
      <c r="B1236" s="290"/>
      <c r="C1236" s="17"/>
      <c r="D1236" s="17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</row>
    <row r="1237" spans="1:15" s="299" customFormat="1">
      <c r="A1237" s="15"/>
      <c r="B1237" s="290"/>
      <c r="C1237" s="17"/>
      <c r="D1237" s="17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</row>
    <row r="1238" spans="1:15" s="299" customFormat="1">
      <c r="A1238" s="15"/>
      <c r="B1238" s="290"/>
      <c r="C1238" s="17"/>
      <c r="D1238" s="17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</row>
    <row r="1239" spans="1:15" s="299" customFormat="1">
      <c r="A1239" s="15"/>
      <c r="B1239" s="290"/>
      <c r="C1239" s="17"/>
      <c r="D1239" s="17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</row>
    <row r="1240" spans="1:15" s="299" customFormat="1">
      <c r="A1240" s="15"/>
      <c r="B1240" s="290"/>
      <c r="C1240" s="17"/>
      <c r="D1240" s="17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</row>
    <row r="1241" spans="1:15" s="299" customFormat="1">
      <c r="A1241" s="15"/>
      <c r="B1241" s="290"/>
      <c r="C1241" s="17"/>
      <c r="D1241" s="17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</row>
    <row r="1242" spans="1:15" s="299" customFormat="1">
      <c r="A1242" s="15"/>
      <c r="B1242" s="290"/>
      <c r="C1242" s="17"/>
      <c r="D1242" s="17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</row>
    <row r="1243" spans="1:15" s="299" customFormat="1">
      <c r="A1243" s="15"/>
      <c r="B1243" s="290"/>
      <c r="C1243" s="17"/>
      <c r="D1243" s="17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</row>
    <row r="1244" spans="1:15" s="299" customFormat="1">
      <c r="A1244" s="15"/>
      <c r="B1244" s="290"/>
      <c r="C1244" s="17"/>
      <c r="D1244" s="17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</row>
    <row r="1245" spans="1:15" s="299" customFormat="1">
      <c r="A1245" s="15"/>
      <c r="B1245" s="290"/>
      <c r="C1245" s="17"/>
      <c r="D1245" s="17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</row>
    <row r="1246" spans="1:15" s="299" customFormat="1">
      <c r="A1246" s="15"/>
      <c r="B1246" s="290"/>
      <c r="C1246" s="17"/>
      <c r="D1246" s="17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</row>
    <row r="1247" spans="1:15" s="299" customFormat="1">
      <c r="A1247" s="15"/>
      <c r="B1247" s="290"/>
      <c r="C1247" s="17"/>
      <c r="D1247" s="17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</row>
    <row r="1248" spans="1:15" s="299" customFormat="1">
      <c r="A1248" s="15"/>
      <c r="B1248" s="290"/>
      <c r="C1248" s="17"/>
      <c r="D1248" s="17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</row>
    <row r="1249" spans="1:15" s="299" customFormat="1">
      <c r="A1249" s="15"/>
      <c r="B1249" s="290"/>
      <c r="C1249" s="17"/>
      <c r="D1249" s="17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</row>
    <row r="1250" spans="1:15" s="299" customFormat="1">
      <c r="A1250" s="15"/>
      <c r="B1250" s="290"/>
      <c r="C1250" s="17"/>
      <c r="D1250" s="17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</row>
    <row r="1251" spans="1:15" s="299" customFormat="1">
      <c r="A1251" s="15"/>
      <c r="B1251" s="290"/>
      <c r="C1251" s="17"/>
      <c r="D1251" s="17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</row>
    <row r="1252" spans="1:15" s="299" customFormat="1">
      <c r="A1252" s="15"/>
      <c r="B1252" s="290"/>
      <c r="C1252" s="17"/>
      <c r="D1252" s="17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</row>
    <row r="1253" spans="1:15" s="299" customFormat="1">
      <c r="A1253" s="15"/>
      <c r="B1253" s="290"/>
      <c r="C1253" s="17"/>
      <c r="D1253" s="17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</row>
    <row r="1254" spans="1:15" s="299" customFormat="1">
      <c r="A1254" s="15"/>
      <c r="B1254" s="290"/>
      <c r="C1254" s="17"/>
      <c r="D1254" s="17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</row>
    <row r="1255" spans="1:15" s="299" customFormat="1">
      <c r="A1255" s="15"/>
      <c r="B1255" s="290"/>
      <c r="C1255" s="17"/>
      <c r="D1255" s="17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</row>
    <row r="1256" spans="1:15" s="299" customFormat="1">
      <c r="A1256" s="15"/>
      <c r="B1256" s="290"/>
      <c r="C1256" s="17"/>
      <c r="D1256" s="17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</row>
    <row r="1257" spans="1:15" s="299" customFormat="1">
      <c r="A1257" s="15"/>
      <c r="B1257" s="290"/>
      <c r="C1257" s="17"/>
      <c r="D1257" s="17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</row>
    <row r="1258" spans="1:15" s="299" customFormat="1">
      <c r="A1258" s="15"/>
      <c r="B1258" s="290"/>
      <c r="C1258" s="17"/>
      <c r="D1258" s="17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</row>
    <row r="1259" spans="1:15" s="299" customFormat="1">
      <c r="A1259" s="15"/>
      <c r="B1259" s="290"/>
      <c r="C1259" s="17"/>
      <c r="D1259" s="17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</row>
    <row r="1260" spans="1:15" s="299" customFormat="1">
      <c r="A1260" s="15"/>
      <c r="B1260" s="290"/>
      <c r="C1260" s="17"/>
      <c r="D1260" s="17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</row>
    <row r="1261" spans="1:15" s="299" customFormat="1">
      <c r="A1261" s="15"/>
      <c r="B1261" s="290"/>
      <c r="C1261" s="17"/>
      <c r="D1261" s="17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</row>
    <row r="1262" spans="1:15" s="299" customFormat="1">
      <c r="A1262" s="15"/>
      <c r="B1262" s="290"/>
      <c r="C1262" s="17"/>
      <c r="D1262" s="17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</row>
    <row r="1263" spans="1:15" s="299" customFormat="1">
      <c r="A1263" s="15"/>
      <c r="B1263" s="290"/>
      <c r="C1263" s="17"/>
      <c r="D1263" s="17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</row>
    <row r="1264" spans="1:15" s="299" customFormat="1">
      <c r="A1264" s="15"/>
      <c r="B1264" s="290"/>
      <c r="C1264" s="17"/>
      <c r="D1264" s="17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</row>
    <row r="1265" spans="1:15" s="299" customFormat="1">
      <c r="A1265" s="15"/>
      <c r="B1265" s="290"/>
      <c r="C1265" s="17"/>
      <c r="D1265" s="17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</row>
    <row r="1266" spans="1:15" s="299" customFormat="1">
      <c r="A1266" s="15"/>
      <c r="B1266" s="290"/>
      <c r="C1266" s="17"/>
      <c r="D1266" s="17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</row>
    <row r="1267" spans="1:15" s="299" customFormat="1">
      <c r="A1267" s="15"/>
      <c r="B1267" s="290"/>
      <c r="C1267" s="17"/>
      <c r="D1267" s="17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</row>
    <row r="1268" spans="1:15" s="299" customFormat="1">
      <c r="A1268" s="15"/>
      <c r="B1268" s="290"/>
      <c r="C1268" s="17"/>
      <c r="D1268" s="17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</row>
    <row r="1269" spans="1:15" s="299" customFormat="1">
      <c r="A1269" s="15"/>
      <c r="B1269" s="290"/>
      <c r="C1269" s="17"/>
      <c r="D1269" s="17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</row>
    <row r="1270" spans="1:15" s="299" customFormat="1">
      <c r="A1270" s="15"/>
      <c r="B1270" s="290"/>
      <c r="C1270" s="17"/>
      <c r="D1270" s="17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</row>
    <row r="1271" spans="1:15" s="299" customFormat="1">
      <c r="A1271" s="15"/>
      <c r="B1271" s="290"/>
      <c r="C1271" s="17"/>
      <c r="D1271" s="17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</row>
    <row r="1272" spans="1:15" s="299" customFormat="1">
      <c r="A1272" s="15"/>
      <c r="B1272" s="290"/>
      <c r="C1272" s="17"/>
      <c r="D1272" s="17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</row>
    <row r="1273" spans="1:15" s="299" customFormat="1">
      <c r="A1273" s="15"/>
      <c r="B1273" s="290"/>
      <c r="C1273" s="17"/>
      <c r="D1273" s="17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</row>
    <row r="1274" spans="1:15" s="299" customFormat="1">
      <c r="A1274" s="15"/>
      <c r="B1274" s="290"/>
      <c r="C1274" s="17"/>
      <c r="D1274" s="17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</row>
    <row r="1275" spans="1:15" s="299" customFormat="1">
      <c r="A1275" s="15"/>
      <c r="B1275" s="290"/>
      <c r="C1275" s="17"/>
      <c r="D1275" s="17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</row>
    <row r="1276" spans="1:15" s="299" customFormat="1">
      <c r="A1276" s="15"/>
      <c r="B1276" s="290"/>
      <c r="C1276" s="17"/>
      <c r="D1276" s="17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</row>
    <row r="1277" spans="1:15" s="299" customFormat="1">
      <c r="A1277" s="15"/>
      <c r="B1277" s="290"/>
      <c r="C1277" s="17"/>
      <c r="D1277" s="17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</row>
    <row r="1278" spans="1:15" s="299" customFormat="1">
      <c r="A1278" s="15"/>
      <c r="B1278" s="290"/>
      <c r="C1278" s="17"/>
      <c r="D1278" s="17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</row>
    <row r="1279" spans="1:15" s="299" customFormat="1">
      <c r="A1279" s="15"/>
      <c r="B1279" s="290"/>
      <c r="C1279" s="17"/>
      <c r="D1279" s="17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</row>
    <row r="1280" spans="1:15" s="299" customFormat="1">
      <c r="A1280" s="15"/>
      <c r="B1280" s="290"/>
      <c r="C1280" s="17"/>
      <c r="D1280" s="17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</row>
    <row r="1281" spans="1:15" s="299" customFormat="1">
      <c r="A1281" s="15"/>
      <c r="B1281" s="290"/>
      <c r="C1281" s="17"/>
      <c r="D1281" s="17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</row>
    <row r="1282" spans="1:15" s="299" customFormat="1">
      <c r="A1282" s="15"/>
      <c r="B1282" s="290"/>
      <c r="C1282" s="17"/>
      <c r="D1282" s="17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</row>
    <row r="1283" spans="1:15" s="299" customFormat="1">
      <c r="A1283" s="15"/>
      <c r="B1283" s="290"/>
      <c r="C1283" s="17"/>
      <c r="D1283" s="17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</row>
    <row r="1284" spans="1:15" s="299" customFormat="1">
      <c r="A1284" s="15"/>
      <c r="B1284" s="290"/>
      <c r="C1284" s="17"/>
      <c r="D1284" s="17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</row>
    <row r="1285" spans="1:15" s="299" customFormat="1">
      <c r="A1285" s="15"/>
      <c r="B1285" s="290"/>
      <c r="C1285" s="17"/>
      <c r="D1285" s="17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</row>
    <row r="1286" spans="1:15" s="299" customFormat="1">
      <c r="A1286" s="15"/>
      <c r="B1286" s="290"/>
      <c r="C1286" s="17"/>
      <c r="D1286" s="17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</row>
    <row r="1287" spans="1:15" s="299" customFormat="1">
      <c r="A1287" s="15"/>
      <c r="B1287" s="290"/>
      <c r="C1287" s="17"/>
      <c r="D1287" s="17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</row>
    <row r="1288" spans="1:15" s="299" customFormat="1">
      <c r="A1288" s="15"/>
      <c r="B1288" s="290"/>
      <c r="C1288" s="17"/>
      <c r="D1288" s="17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</row>
    <row r="1289" spans="1:15" s="299" customFormat="1">
      <c r="A1289" s="15"/>
      <c r="B1289" s="290"/>
      <c r="C1289" s="17"/>
      <c r="D1289" s="17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</row>
    <row r="1290" spans="1:15" s="299" customFormat="1">
      <c r="A1290" s="15"/>
      <c r="B1290" s="290"/>
      <c r="C1290" s="17"/>
      <c r="D1290" s="17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</row>
    <row r="1291" spans="1:15" s="299" customFormat="1">
      <c r="A1291" s="15"/>
      <c r="B1291" s="290"/>
      <c r="C1291" s="17"/>
      <c r="D1291" s="17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</row>
    <row r="1292" spans="1:15" s="299" customFormat="1">
      <c r="A1292" s="15"/>
      <c r="B1292" s="290"/>
      <c r="C1292" s="17"/>
      <c r="D1292" s="17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</row>
    <row r="1293" spans="1:15" s="299" customFormat="1">
      <c r="A1293" s="15"/>
      <c r="B1293" s="290"/>
      <c r="C1293" s="17"/>
      <c r="D1293" s="17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</row>
    <row r="1294" spans="1:15" s="299" customFormat="1">
      <c r="A1294" s="15"/>
      <c r="B1294" s="290"/>
      <c r="C1294" s="17"/>
      <c r="D1294" s="17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</row>
    <row r="1295" spans="1:15" s="299" customFormat="1">
      <c r="A1295" s="15"/>
      <c r="B1295" s="290"/>
      <c r="C1295" s="17"/>
      <c r="D1295" s="17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</row>
    <row r="1296" spans="1:15" s="299" customFormat="1">
      <c r="A1296" s="15"/>
      <c r="B1296" s="290"/>
      <c r="C1296" s="17"/>
      <c r="D1296" s="17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</row>
    <row r="1297" spans="1:15" s="299" customFormat="1">
      <c r="A1297" s="15"/>
      <c r="B1297" s="290"/>
      <c r="C1297" s="17"/>
      <c r="D1297" s="17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</row>
    <row r="1298" spans="1:15" s="299" customFormat="1">
      <c r="A1298" s="15"/>
      <c r="B1298" s="290"/>
      <c r="C1298" s="17"/>
      <c r="D1298" s="17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</row>
    <row r="1299" spans="1:15" s="299" customFormat="1">
      <c r="A1299" s="15"/>
      <c r="B1299" s="290"/>
      <c r="C1299" s="17"/>
      <c r="D1299" s="17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</row>
    <row r="1300" spans="1:15" s="299" customFormat="1">
      <c r="A1300" s="15"/>
      <c r="B1300" s="290"/>
      <c r="C1300" s="17"/>
      <c r="D1300" s="17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</row>
    <row r="1301" spans="1:15" s="299" customFormat="1">
      <c r="A1301" s="15"/>
      <c r="B1301" s="290"/>
      <c r="C1301" s="17"/>
      <c r="D1301" s="17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</row>
    <row r="1302" spans="1:15" s="299" customFormat="1">
      <c r="A1302" s="15"/>
      <c r="B1302" s="290"/>
      <c r="C1302" s="17"/>
      <c r="D1302" s="17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</row>
    <row r="1303" spans="1:15" s="299" customFormat="1">
      <c r="A1303" s="15"/>
      <c r="B1303" s="290"/>
      <c r="C1303" s="17"/>
      <c r="D1303" s="17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</row>
    <row r="1304" spans="1:15" s="299" customFormat="1">
      <c r="A1304" s="15"/>
      <c r="B1304" s="290"/>
      <c r="C1304" s="17"/>
      <c r="D1304" s="17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</row>
    <row r="1305" spans="1:15" s="299" customFormat="1">
      <c r="A1305" s="15"/>
      <c r="B1305" s="290"/>
      <c r="C1305" s="17"/>
      <c r="D1305" s="17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</row>
    <row r="1306" spans="1:15" s="299" customFormat="1">
      <c r="A1306" s="15"/>
      <c r="B1306" s="290"/>
      <c r="C1306" s="17"/>
      <c r="D1306" s="17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</row>
    <row r="1307" spans="1:15" s="299" customFormat="1">
      <c r="A1307" s="15"/>
      <c r="B1307" s="290"/>
      <c r="C1307" s="17"/>
      <c r="D1307" s="17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</row>
    <row r="1308" spans="1:15" s="299" customFormat="1">
      <c r="A1308" s="15"/>
      <c r="B1308" s="290"/>
      <c r="C1308" s="17"/>
      <c r="D1308" s="17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</row>
    <row r="1309" spans="1:15" s="299" customFormat="1">
      <c r="A1309" s="15"/>
      <c r="B1309" s="290"/>
      <c r="C1309" s="17"/>
      <c r="D1309" s="17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</row>
    <row r="1310" spans="1:15" s="299" customFormat="1">
      <c r="A1310" s="15"/>
      <c r="B1310" s="290"/>
      <c r="C1310" s="17"/>
      <c r="D1310" s="17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</row>
    <row r="1311" spans="1:15" s="299" customFormat="1">
      <c r="A1311" s="15"/>
      <c r="B1311" s="290"/>
      <c r="C1311" s="17"/>
      <c r="D1311" s="17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</row>
    <row r="1312" spans="1:15" s="299" customFormat="1">
      <c r="A1312" s="15"/>
      <c r="B1312" s="290"/>
      <c r="C1312" s="17"/>
      <c r="D1312" s="17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</row>
    <row r="1313" spans="1:15" s="299" customFormat="1">
      <c r="A1313" s="15"/>
      <c r="B1313" s="290"/>
      <c r="C1313" s="17"/>
      <c r="D1313" s="17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</row>
    <row r="1314" spans="1:15" s="299" customFormat="1">
      <c r="A1314" s="15"/>
      <c r="B1314" s="290"/>
      <c r="C1314" s="17"/>
      <c r="D1314" s="17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</row>
    <row r="1315" spans="1:15" s="299" customFormat="1">
      <c r="A1315" s="15"/>
      <c r="B1315" s="290"/>
      <c r="C1315" s="17"/>
      <c r="D1315" s="17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</row>
    <row r="1316" spans="1:15" s="299" customFormat="1">
      <c r="A1316" s="15"/>
      <c r="B1316" s="290"/>
      <c r="C1316" s="17"/>
      <c r="D1316" s="17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</row>
    <row r="1317" spans="1:15" s="299" customFormat="1">
      <c r="A1317" s="15"/>
      <c r="B1317" s="290"/>
      <c r="C1317" s="17"/>
      <c r="D1317" s="17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</row>
    <row r="1318" spans="1:15" s="299" customFormat="1">
      <c r="A1318" s="15"/>
      <c r="B1318" s="290"/>
      <c r="C1318" s="17"/>
      <c r="D1318" s="17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</row>
    <row r="1319" spans="1:15" s="299" customFormat="1">
      <c r="A1319" s="15"/>
      <c r="B1319" s="290"/>
      <c r="C1319" s="17"/>
      <c r="D1319" s="17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</row>
    <row r="1320" spans="1:15" s="299" customFormat="1">
      <c r="A1320" s="15"/>
      <c r="B1320" s="290"/>
      <c r="C1320" s="17"/>
      <c r="D1320" s="17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</row>
    <row r="1321" spans="1:15" s="299" customFormat="1">
      <c r="A1321" s="15"/>
      <c r="B1321" s="290"/>
      <c r="C1321" s="17"/>
      <c r="D1321" s="17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</row>
    <row r="1322" spans="1:15" s="299" customFormat="1">
      <c r="A1322" s="15"/>
      <c r="B1322" s="290"/>
      <c r="C1322" s="17"/>
      <c r="D1322" s="17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</row>
    <row r="1323" spans="1:15" s="299" customFormat="1">
      <c r="A1323" s="15"/>
      <c r="B1323" s="290"/>
      <c r="C1323" s="17"/>
      <c r="D1323" s="17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</row>
    <row r="1324" spans="1:15" s="299" customFormat="1">
      <c r="A1324" s="15"/>
      <c r="B1324" s="290"/>
      <c r="C1324" s="17"/>
      <c r="D1324" s="17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</row>
    <row r="1325" spans="1:15" s="299" customFormat="1">
      <c r="A1325" s="15"/>
      <c r="B1325" s="290"/>
      <c r="C1325" s="17"/>
      <c r="D1325" s="17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</row>
    <row r="1326" spans="1:15" s="299" customFormat="1">
      <c r="A1326" s="15"/>
      <c r="B1326" s="290"/>
      <c r="C1326" s="17"/>
      <c r="D1326" s="17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</row>
    <row r="1327" spans="1:15" s="299" customFormat="1">
      <c r="A1327" s="15"/>
      <c r="B1327" s="290"/>
      <c r="C1327" s="17"/>
      <c r="D1327" s="17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</row>
    <row r="1328" spans="1:15" s="299" customFormat="1">
      <c r="A1328" s="15"/>
      <c r="B1328" s="290"/>
      <c r="C1328" s="17"/>
      <c r="D1328" s="17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</row>
    <row r="1329" spans="1:15" s="299" customFormat="1">
      <c r="A1329" s="15"/>
      <c r="B1329" s="290"/>
      <c r="C1329" s="17"/>
      <c r="D1329" s="17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</row>
    <row r="1330" spans="1:15" s="299" customFormat="1">
      <c r="A1330" s="15"/>
      <c r="B1330" s="290"/>
      <c r="C1330" s="17"/>
      <c r="D1330" s="17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</row>
    <row r="1331" spans="1:15" s="299" customFormat="1">
      <c r="A1331" s="15"/>
      <c r="B1331" s="290"/>
      <c r="C1331" s="17"/>
      <c r="D1331" s="17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</row>
    <row r="1332" spans="1:15" s="299" customFormat="1">
      <c r="A1332" s="15"/>
      <c r="B1332" s="290"/>
      <c r="C1332" s="17"/>
      <c r="D1332" s="17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</row>
    <row r="1333" spans="1:15" s="299" customFormat="1">
      <c r="A1333" s="15"/>
      <c r="B1333" s="290"/>
      <c r="C1333" s="17"/>
      <c r="D1333" s="17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</row>
    <row r="1334" spans="1:15" s="299" customFormat="1">
      <c r="A1334" s="15"/>
      <c r="B1334" s="290"/>
      <c r="C1334" s="17"/>
      <c r="D1334" s="17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</row>
    <row r="1335" spans="1:15" s="299" customFormat="1">
      <c r="A1335" s="15"/>
      <c r="B1335" s="290"/>
      <c r="C1335" s="17"/>
      <c r="D1335" s="17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</row>
    <row r="1336" spans="1:15" s="299" customFormat="1">
      <c r="A1336" s="15"/>
      <c r="B1336" s="290"/>
      <c r="C1336" s="17"/>
      <c r="D1336" s="17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</row>
    <row r="1337" spans="1:15" s="299" customFormat="1">
      <c r="A1337" s="15"/>
      <c r="B1337" s="290"/>
      <c r="C1337" s="17"/>
      <c r="D1337" s="17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</row>
    <row r="1338" spans="1:15" s="299" customFormat="1">
      <c r="A1338" s="15"/>
      <c r="B1338" s="290"/>
      <c r="C1338" s="17"/>
      <c r="D1338" s="17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</row>
    <row r="1339" spans="1:15" s="299" customFormat="1">
      <c r="A1339" s="15"/>
      <c r="B1339" s="290"/>
      <c r="C1339" s="17"/>
      <c r="D1339" s="17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</row>
    <row r="1340" spans="1:15" s="299" customFormat="1">
      <c r="A1340" s="15"/>
      <c r="B1340" s="290"/>
      <c r="C1340" s="17"/>
      <c r="D1340" s="17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</row>
    <row r="1341" spans="1:15" s="299" customFormat="1">
      <c r="A1341" s="15"/>
      <c r="B1341" s="290"/>
      <c r="C1341" s="17"/>
      <c r="D1341" s="17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</row>
    <row r="1342" spans="1:15" s="299" customFormat="1">
      <c r="A1342" s="15"/>
      <c r="B1342" s="290"/>
      <c r="C1342" s="17"/>
      <c r="D1342" s="17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</row>
    <row r="1343" spans="1:15" s="299" customFormat="1">
      <c r="A1343" s="15"/>
      <c r="B1343" s="290"/>
      <c r="C1343" s="17"/>
      <c r="D1343" s="17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</row>
    <row r="1344" spans="1:15" s="299" customFormat="1">
      <c r="A1344" s="15"/>
      <c r="B1344" s="290"/>
      <c r="C1344" s="17"/>
      <c r="D1344" s="17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</row>
    <row r="1345" spans="1:15" s="299" customFormat="1">
      <c r="A1345" s="15"/>
      <c r="B1345" s="290"/>
      <c r="C1345" s="17"/>
      <c r="D1345" s="17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</row>
    <row r="1346" spans="1:15" s="299" customFormat="1">
      <c r="A1346" s="15"/>
      <c r="B1346" s="290"/>
      <c r="C1346" s="17"/>
      <c r="D1346" s="17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</row>
    <row r="1347" spans="1:15" s="299" customFormat="1">
      <c r="A1347" s="15"/>
      <c r="B1347" s="290"/>
      <c r="C1347" s="17"/>
      <c r="D1347" s="17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</row>
    <row r="1348" spans="1:15" s="299" customFormat="1">
      <c r="A1348" s="15"/>
      <c r="B1348" s="290"/>
      <c r="C1348" s="17"/>
      <c r="D1348" s="17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</row>
    <row r="1349" spans="1:15" s="299" customFormat="1">
      <c r="A1349" s="15"/>
      <c r="B1349" s="290"/>
      <c r="C1349" s="17"/>
      <c r="D1349" s="17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</row>
    <row r="1350" spans="1:15" s="299" customFormat="1">
      <c r="A1350" s="15"/>
      <c r="B1350" s="290"/>
      <c r="C1350" s="17"/>
      <c r="D1350" s="17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</row>
    <row r="1351" spans="1:15" s="299" customFormat="1">
      <c r="A1351" s="15"/>
      <c r="B1351" s="290"/>
      <c r="C1351" s="17"/>
      <c r="D1351" s="17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</row>
    <row r="1352" spans="1:15" s="299" customFormat="1">
      <c r="A1352" s="15"/>
      <c r="B1352" s="290"/>
      <c r="C1352" s="17"/>
      <c r="D1352" s="17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</row>
    <row r="1353" spans="1:15" s="299" customFormat="1">
      <c r="A1353" s="15"/>
      <c r="B1353" s="290"/>
      <c r="C1353" s="17"/>
      <c r="D1353" s="17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</row>
    <row r="1354" spans="1:15" s="299" customFormat="1">
      <c r="A1354" s="15"/>
      <c r="B1354" s="290"/>
      <c r="C1354" s="17"/>
      <c r="D1354" s="17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</row>
    <row r="1355" spans="1:15" s="299" customFormat="1">
      <c r="A1355" s="15"/>
      <c r="B1355" s="290"/>
      <c r="C1355" s="17"/>
      <c r="D1355" s="17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</row>
    <row r="1356" spans="1:15" s="299" customFormat="1">
      <c r="A1356" s="15"/>
      <c r="B1356" s="290"/>
      <c r="C1356" s="17"/>
      <c r="D1356" s="17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</row>
    <row r="1357" spans="1:15" s="299" customFormat="1">
      <c r="A1357" s="15"/>
      <c r="B1357" s="290"/>
      <c r="C1357" s="17"/>
      <c r="D1357" s="17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</row>
    <row r="1358" spans="1:15" s="299" customFormat="1">
      <c r="A1358" s="15"/>
      <c r="B1358" s="290"/>
      <c r="C1358" s="17"/>
      <c r="D1358" s="17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</row>
    <row r="1359" spans="1:15" s="299" customFormat="1">
      <c r="A1359" s="15"/>
      <c r="B1359" s="290"/>
      <c r="C1359" s="17"/>
      <c r="D1359" s="17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</row>
    <row r="1360" spans="1:15" s="299" customFormat="1">
      <c r="A1360" s="15"/>
      <c r="B1360" s="290"/>
      <c r="C1360" s="17"/>
      <c r="D1360" s="17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</row>
    <row r="1361" spans="1:15" s="299" customFormat="1">
      <c r="A1361" s="15"/>
      <c r="B1361" s="290"/>
      <c r="C1361" s="17"/>
      <c r="D1361" s="17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</row>
    <row r="1362" spans="1:15" s="299" customFormat="1">
      <c r="A1362" s="15"/>
      <c r="B1362" s="290"/>
      <c r="C1362" s="17"/>
      <c r="D1362" s="17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</row>
    <row r="1363" spans="1:15" s="299" customFormat="1">
      <c r="A1363" s="15"/>
      <c r="B1363" s="290"/>
      <c r="C1363" s="17"/>
      <c r="D1363" s="17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</row>
    <row r="1364" spans="1:15" s="299" customFormat="1">
      <c r="A1364" s="15"/>
      <c r="B1364" s="290"/>
      <c r="C1364" s="17"/>
      <c r="D1364" s="17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</row>
    <row r="1365" spans="1:15" s="299" customFormat="1">
      <c r="A1365" s="15"/>
      <c r="B1365" s="290"/>
      <c r="C1365" s="17"/>
      <c r="D1365" s="17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</row>
    <row r="1366" spans="1:15" s="299" customFormat="1">
      <c r="A1366" s="15"/>
      <c r="B1366" s="290"/>
      <c r="C1366" s="17"/>
      <c r="D1366" s="17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</row>
    <row r="1367" spans="1:15" s="299" customFormat="1">
      <c r="A1367" s="15"/>
      <c r="B1367" s="290"/>
      <c r="C1367" s="17"/>
      <c r="D1367" s="17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</row>
    <row r="1368" spans="1:15" s="299" customFormat="1">
      <c r="A1368" s="15"/>
      <c r="B1368" s="290"/>
      <c r="C1368" s="17"/>
      <c r="D1368" s="17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</row>
    <row r="1369" spans="1:15" s="299" customFormat="1">
      <c r="A1369" s="15"/>
      <c r="B1369" s="290"/>
      <c r="C1369" s="17"/>
      <c r="D1369" s="17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</row>
    <row r="1370" spans="1:15" s="299" customFormat="1">
      <c r="A1370" s="15"/>
      <c r="B1370" s="290"/>
      <c r="C1370" s="17"/>
      <c r="D1370" s="17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</row>
    <row r="1371" spans="1:15" s="299" customFormat="1">
      <c r="A1371" s="15"/>
      <c r="B1371" s="290"/>
      <c r="C1371" s="17"/>
      <c r="D1371" s="17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</row>
    <row r="1372" spans="1:15" s="299" customFormat="1">
      <c r="A1372" s="15"/>
      <c r="B1372" s="290"/>
      <c r="C1372" s="17"/>
      <c r="D1372" s="17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</row>
    <row r="1373" spans="1:15" s="299" customFormat="1">
      <c r="A1373" s="15"/>
      <c r="B1373" s="290"/>
      <c r="C1373" s="17"/>
      <c r="D1373" s="17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</row>
    <row r="1374" spans="1:15" s="299" customFormat="1">
      <c r="A1374" s="15"/>
      <c r="B1374" s="290"/>
      <c r="C1374" s="17"/>
      <c r="D1374" s="17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</row>
    <row r="1375" spans="1:15" s="299" customFormat="1">
      <c r="A1375" s="15"/>
      <c r="B1375" s="290"/>
      <c r="C1375" s="17"/>
      <c r="D1375" s="17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</row>
    <row r="1376" spans="1:15" s="299" customFormat="1">
      <c r="A1376" s="15"/>
      <c r="B1376" s="290"/>
      <c r="C1376" s="17"/>
      <c r="D1376" s="17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</row>
    <row r="1377" spans="1:15" s="299" customFormat="1">
      <c r="A1377" s="15"/>
      <c r="B1377" s="290"/>
      <c r="C1377" s="17"/>
      <c r="D1377" s="17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</row>
    <row r="1378" spans="1:15" s="299" customFormat="1">
      <c r="A1378" s="15"/>
      <c r="B1378" s="290"/>
      <c r="C1378" s="17"/>
      <c r="D1378" s="17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</row>
    <row r="1379" spans="1:15" s="299" customFormat="1">
      <c r="A1379" s="15"/>
      <c r="B1379" s="290"/>
      <c r="C1379" s="17"/>
      <c r="D1379" s="17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</row>
    <row r="1380" spans="1:15" s="299" customFormat="1">
      <c r="A1380" s="15"/>
      <c r="B1380" s="290"/>
      <c r="C1380" s="17"/>
      <c r="D1380" s="17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</row>
    <row r="1381" spans="1:15" s="299" customFormat="1">
      <c r="A1381" s="15"/>
      <c r="B1381" s="290"/>
      <c r="C1381" s="17"/>
      <c r="D1381" s="17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</row>
    <row r="1382" spans="1:15" s="299" customFormat="1">
      <c r="A1382" s="15"/>
      <c r="B1382" s="290"/>
      <c r="C1382" s="17"/>
      <c r="D1382" s="17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</row>
    <row r="1383" spans="1:15" s="299" customFormat="1">
      <c r="A1383" s="15"/>
      <c r="B1383" s="290"/>
      <c r="C1383" s="17"/>
      <c r="D1383" s="17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</row>
    <row r="1384" spans="1:15" s="299" customFormat="1">
      <c r="A1384" s="15"/>
      <c r="B1384" s="290"/>
      <c r="C1384" s="17"/>
      <c r="D1384" s="17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</row>
    <row r="1385" spans="1:15" s="299" customFormat="1">
      <c r="A1385" s="15"/>
      <c r="B1385" s="290"/>
      <c r="C1385" s="17"/>
      <c r="D1385" s="17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</row>
    <row r="1386" spans="1:15" s="299" customFormat="1">
      <c r="A1386" s="15"/>
      <c r="B1386" s="290"/>
      <c r="C1386" s="17"/>
      <c r="D1386" s="17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</row>
    <row r="1387" spans="1:15" s="299" customFormat="1">
      <c r="A1387" s="15"/>
      <c r="B1387" s="290"/>
      <c r="C1387" s="17"/>
      <c r="D1387" s="17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</row>
    <row r="1388" spans="1:15" s="299" customFormat="1">
      <c r="A1388" s="15"/>
      <c r="B1388" s="290"/>
      <c r="C1388" s="17"/>
      <c r="D1388" s="17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</row>
    <row r="1389" spans="1:15" s="299" customFormat="1">
      <c r="A1389" s="15"/>
      <c r="B1389" s="290"/>
      <c r="C1389" s="17"/>
      <c r="D1389" s="17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</row>
    <row r="1390" spans="1:15" s="299" customFormat="1">
      <c r="A1390" s="15"/>
      <c r="B1390" s="290"/>
      <c r="C1390" s="17"/>
      <c r="D1390" s="17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</row>
    <row r="1391" spans="1:15" s="299" customFormat="1">
      <c r="A1391" s="15"/>
      <c r="B1391" s="290"/>
      <c r="C1391" s="17"/>
      <c r="D1391" s="17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</row>
    <row r="1392" spans="1:15" s="299" customFormat="1">
      <c r="A1392" s="15"/>
      <c r="B1392" s="290"/>
      <c r="C1392" s="17"/>
      <c r="D1392" s="17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</row>
    <row r="1393" spans="1:15" s="299" customFormat="1">
      <c r="A1393" s="15"/>
      <c r="B1393" s="290"/>
      <c r="C1393" s="17"/>
      <c r="D1393" s="17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</row>
    <row r="1394" spans="1:15" s="299" customFormat="1">
      <c r="A1394" s="15"/>
      <c r="B1394" s="290"/>
      <c r="C1394" s="17"/>
      <c r="D1394" s="17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</row>
    <row r="1395" spans="1:15" s="299" customFormat="1">
      <c r="A1395" s="15"/>
      <c r="B1395" s="290"/>
      <c r="C1395" s="17"/>
      <c r="D1395" s="17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</row>
    <row r="1396" spans="1:15" s="299" customFormat="1">
      <c r="A1396" s="15"/>
      <c r="B1396" s="290"/>
      <c r="C1396" s="17"/>
      <c r="D1396" s="17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</row>
    <row r="1397" spans="1:15" s="299" customFormat="1">
      <c r="A1397" s="15"/>
      <c r="B1397" s="290"/>
      <c r="C1397" s="17"/>
      <c r="D1397" s="17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</row>
    <row r="1398" spans="1:15" s="299" customFormat="1">
      <c r="A1398" s="15"/>
      <c r="B1398" s="290"/>
      <c r="C1398" s="17"/>
      <c r="D1398" s="17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</row>
    <row r="1399" spans="1:15" s="299" customFormat="1">
      <c r="A1399" s="15"/>
      <c r="B1399" s="290"/>
      <c r="C1399" s="17"/>
      <c r="D1399" s="17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</row>
    <row r="1400" spans="1:15" s="299" customFormat="1">
      <c r="A1400" s="15"/>
      <c r="B1400" s="290"/>
      <c r="C1400" s="17"/>
      <c r="D1400" s="17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</row>
    <row r="1401" spans="1:15" s="299" customFormat="1">
      <c r="A1401" s="15"/>
      <c r="B1401" s="290"/>
      <c r="C1401" s="17"/>
      <c r="D1401" s="17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</row>
    <row r="1402" spans="1:15" s="299" customFormat="1">
      <c r="A1402" s="15"/>
      <c r="B1402" s="290"/>
      <c r="C1402" s="17"/>
      <c r="D1402" s="17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</row>
    <row r="1403" spans="1:15" s="299" customFormat="1">
      <c r="A1403" s="15"/>
      <c r="B1403" s="290"/>
      <c r="C1403" s="17"/>
      <c r="D1403" s="17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</row>
    <row r="1404" spans="1:15" s="299" customFormat="1">
      <c r="A1404" s="15"/>
      <c r="B1404" s="290"/>
      <c r="C1404" s="17"/>
      <c r="D1404" s="17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</row>
    <row r="1405" spans="1:15" s="299" customFormat="1">
      <c r="A1405" s="15"/>
      <c r="B1405" s="290"/>
      <c r="C1405" s="17"/>
      <c r="D1405" s="17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</row>
    <row r="1406" spans="1:15" s="299" customFormat="1">
      <c r="A1406" s="15"/>
      <c r="B1406" s="290"/>
      <c r="C1406" s="17"/>
      <c r="D1406" s="17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</row>
    <row r="1407" spans="1:15" s="299" customFormat="1">
      <c r="A1407" s="15"/>
      <c r="B1407" s="290"/>
      <c r="C1407" s="17"/>
      <c r="D1407" s="17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</row>
    <row r="1408" spans="1:15" s="299" customFormat="1">
      <c r="A1408" s="15"/>
      <c r="B1408" s="290"/>
      <c r="C1408" s="17"/>
      <c r="D1408" s="17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</row>
    <row r="1409" spans="1:15" s="299" customFormat="1">
      <c r="A1409" s="15"/>
      <c r="B1409" s="290"/>
      <c r="C1409" s="17"/>
      <c r="D1409" s="17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</row>
    <row r="1410" spans="1:15" s="299" customFormat="1">
      <c r="A1410" s="15"/>
      <c r="B1410" s="290"/>
      <c r="C1410" s="17"/>
      <c r="D1410" s="17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</row>
    <row r="1411" spans="1:15" s="299" customFormat="1">
      <c r="A1411" s="15"/>
      <c r="B1411" s="290"/>
      <c r="C1411" s="17"/>
      <c r="D1411" s="17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</row>
    <row r="1412" spans="1:15" s="299" customFormat="1">
      <c r="A1412" s="15"/>
      <c r="B1412" s="290"/>
      <c r="C1412" s="17"/>
      <c r="D1412" s="17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</row>
    <row r="1413" spans="1:15" s="299" customFormat="1">
      <c r="A1413" s="15"/>
      <c r="B1413" s="290"/>
      <c r="C1413" s="17"/>
      <c r="D1413" s="17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</row>
    <row r="1414" spans="1:15" s="299" customFormat="1">
      <c r="A1414" s="15"/>
      <c r="B1414" s="290"/>
      <c r="C1414" s="17"/>
      <c r="D1414" s="17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</row>
    <row r="1415" spans="1:15" s="299" customFormat="1">
      <c r="A1415" s="15"/>
      <c r="B1415" s="290"/>
      <c r="C1415" s="17"/>
      <c r="D1415" s="17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</row>
    <row r="1416" spans="1:15" s="299" customFormat="1">
      <c r="A1416" s="15"/>
      <c r="B1416" s="290"/>
      <c r="C1416" s="17"/>
      <c r="D1416" s="17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</row>
    <row r="1417" spans="1:15" s="299" customFormat="1">
      <c r="A1417" s="15"/>
      <c r="B1417" s="290"/>
      <c r="C1417" s="17"/>
      <c r="D1417" s="17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</row>
    <row r="1418" spans="1:15" s="299" customFormat="1">
      <c r="A1418" s="15"/>
      <c r="B1418" s="290"/>
      <c r="C1418" s="17"/>
      <c r="D1418" s="17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</row>
    <row r="1419" spans="1:15" s="299" customFormat="1">
      <c r="A1419" s="15"/>
      <c r="B1419" s="290"/>
      <c r="C1419" s="17"/>
      <c r="D1419" s="17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</row>
    <row r="1420" spans="1:15" s="299" customFormat="1">
      <c r="A1420" s="15"/>
      <c r="B1420" s="290"/>
      <c r="C1420" s="17"/>
      <c r="D1420" s="17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</row>
    <row r="1421" spans="1:15" s="299" customFormat="1">
      <c r="A1421" s="15"/>
      <c r="B1421" s="290"/>
      <c r="C1421" s="17"/>
      <c r="D1421" s="17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</row>
    <row r="1422" spans="1:15" s="299" customFormat="1">
      <c r="A1422" s="15"/>
      <c r="B1422" s="290"/>
      <c r="C1422" s="17"/>
      <c r="D1422" s="17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</row>
    <row r="1423" spans="1:15" s="299" customFormat="1">
      <c r="A1423" s="15"/>
      <c r="B1423" s="290"/>
      <c r="C1423" s="17"/>
      <c r="D1423" s="17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</row>
    <row r="1424" spans="1:15" s="299" customFormat="1">
      <c r="A1424" s="15"/>
      <c r="B1424" s="290"/>
      <c r="C1424" s="17"/>
      <c r="D1424" s="17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</row>
    <row r="1425" spans="1:15" s="299" customFormat="1">
      <c r="A1425" s="15"/>
      <c r="B1425" s="290"/>
      <c r="C1425" s="17"/>
      <c r="D1425" s="17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</row>
    <row r="1426" spans="1:15" s="299" customFormat="1">
      <c r="A1426" s="15"/>
      <c r="B1426" s="290"/>
      <c r="C1426" s="17"/>
      <c r="D1426" s="17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</row>
    <row r="1427" spans="1:15" s="299" customFormat="1">
      <c r="A1427" s="15"/>
      <c r="B1427" s="290"/>
      <c r="C1427" s="17"/>
      <c r="D1427" s="17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</row>
    <row r="1428" spans="1:15" s="299" customFormat="1">
      <c r="A1428" s="15"/>
      <c r="B1428" s="290"/>
      <c r="C1428" s="17"/>
      <c r="D1428" s="17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</row>
    <row r="1429" spans="1:15" s="299" customFormat="1">
      <c r="A1429" s="15"/>
      <c r="B1429" s="290"/>
      <c r="C1429" s="17"/>
      <c r="D1429" s="17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</row>
    <row r="1430" spans="1:15" s="299" customFormat="1">
      <c r="A1430" s="15"/>
      <c r="B1430" s="290"/>
      <c r="C1430" s="17"/>
      <c r="D1430" s="17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</row>
    <row r="1431" spans="1:15" s="299" customFormat="1">
      <c r="A1431" s="15"/>
      <c r="B1431" s="290"/>
      <c r="C1431" s="17"/>
      <c r="D1431" s="17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</row>
    <row r="1432" spans="1:15" s="299" customFormat="1">
      <c r="A1432" s="15"/>
      <c r="B1432" s="290"/>
      <c r="C1432" s="17"/>
      <c r="D1432" s="17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</row>
    <row r="1433" spans="1:15" s="299" customFormat="1">
      <c r="A1433" s="15"/>
      <c r="B1433" s="290"/>
      <c r="C1433" s="17"/>
      <c r="D1433" s="17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</row>
    <row r="1434" spans="1:15" s="299" customFormat="1">
      <c r="A1434" s="15"/>
      <c r="B1434" s="290"/>
      <c r="C1434" s="17"/>
      <c r="D1434" s="17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</row>
    <row r="1435" spans="1:15" s="299" customFormat="1">
      <c r="A1435" s="15"/>
      <c r="B1435" s="290"/>
      <c r="C1435" s="17"/>
      <c r="D1435" s="17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</row>
    <row r="1436" spans="1:15" s="299" customFormat="1">
      <c r="A1436" s="15"/>
      <c r="B1436" s="290"/>
      <c r="C1436" s="17"/>
      <c r="D1436" s="17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</row>
    <row r="1437" spans="1:15" s="299" customFormat="1">
      <c r="A1437" s="15"/>
      <c r="B1437" s="290"/>
      <c r="C1437" s="17"/>
      <c r="D1437" s="17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</row>
    <row r="1438" spans="1:15" s="299" customFormat="1">
      <c r="A1438" s="15"/>
      <c r="B1438" s="290"/>
      <c r="C1438" s="17"/>
      <c r="D1438" s="17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</row>
    <row r="1439" spans="1:15" s="299" customFormat="1">
      <c r="A1439" s="15"/>
      <c r="B1439" s="290"/>
      <c r="C1439" s="17"/>
      <c r="D1439" s="17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</row>
    <row r="1440" spans="1:15" s="299" customFormat="1">
      <c r="A1440" s="15"/>
      <c r="B1440" s="290"/>
      <c r="C1440" s="17"/>
      <c r="D1440" s="17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</row>
    <row r="1441" spans="1:15" s="299" customFormat="1">
      <c r="A1441" s="15"/>
      <c r="B1441" s="290"/>
      <c r="C1441" s="17"/>
      <c r="D1441" s="17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</row>
    <row r="1442" spans="1:15" s="299" customFormat="1">
      <c r="A1442" s="15"/>
      <c r="B1442" s="290"/>
      <c r="C1442" s="17"/>
      <c r="D1442" s="17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</row>
    <row r="1443" spans="1:15" s="299" customFormat="1">
      <c r="A1443" s="15"/>
      <c r="B1443" s="290"/>
      <c r="C1443" s="17"/>
      <c r="D1443" s="17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</row>
    <row r="1444" spans="1:15" s="299" customFormat="1">
      <c r="A1444" s="15"/>
      <c r="B1444" s="290"/>
      <c r="C1444" s="17"/>
      <c r="D1444" s="17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</row>
    <row r="1445" spans="1:15" s="299" customFormat="1">
      <c r="A1445" s="15"/>
      <c r="B1445" s="290"/>
      <c r="C1445" s="17"/>
      <c r="D1445" s="17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</row>
    <row r="1446" spans="1:15" s="299" customFormat="1">
      <c r="A1446" s="15"/>
      <c r="B1446" s="290"/>
      <c r="C1446" s="17"/>
      <c r="D1446" s="17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</row>
    <row r="1447" spans="1:15" s="299" customFormat="1">
      <c r="A1447" s="15"/>
      <c r="B1447" s="290"/>
      <c r="C1447" s="17"/>
      <c r="D1447" s="17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</row>
    <row r="1448" spans="1:15" s="299" customFormat="1">
      <c r="A1448" s="15"/>
      <c r="B1448" s="290"/>
      <c r="C1448" s="17"/>
      <c r="D1448" s="17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</row>
    <row r="1449" spans="1:15" s="299" customFormat="1">
      <c r="A1449" s="15"/>
      <c r="B1449" s="290"/>
      <c r="C1449" s="17"/>
      <c r="D1449" s="17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</row>
    <row r="1450" spans="1:15" s="299" customFormat="1">
      <c r="A1450" s="15"/>
      <c r="B1450" s="290"/>
      <c r="C1450" s="17"/>
      <c r="D1450" s="17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</row>
    <row r="1451" spans="1:15" s="299" customFormat="1">
      <c r="A1451" s="15"/>
      <c r="B1451" s="290"/>
      <c r="C1451" s="17"/>
      <c r="D1451" s="17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</row>
    <row r="1452" spans="1:15" s="299" customFormat="1">
      <c r="A1452" s="15"/>
      <c r="B1452" s="290"/>
      <c r="C1452" s="17"/>
      <c r="D1452" s="17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</row>
    <row r="1453" spans="1:15" s="299" customFormat="1">
      <c r="A1453" s="15"/>
      <c r="B1453" s="290"/>
      <c r="C1453" s="17"/>
      <c r="D1453" s="17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</row>
    <row r="1454" spans="1:15" s="299" customFormat="1">
      <c r="A1454" s="15"/>
      <c r="B1454" s="290"/>
      <c r="C1454" s="17"/>
      <c r="D1454" s="17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</row>
    <row r="1455" spans="1:15" s="299" customFormat="1">
      <c r="A1455" s="15"/>
      <c r="B1455" s="290"/>
      <c r="C1455" s="17"/>
      <c r="D1455" s="17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</row>
    <row r="1456" spans="1:15" s="299" customFormat="1">
      <c r="A1456" s="15"/>
      <c r="B1456" s="290"/>
      <c r="C1456" s="17"/>
      <c r="D1456" s="17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</row>
    <row r="1457" spans="1:15" s="299" customFormat="1">
      <c r="A1457" s="15"/>
      <c r="B1457" s="290"/>
      <c r="C1457" s="17"/>
      <c r="D1457" s="17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</row>
    <row r="1458" spans="1:15" s="299" customFormat="1">
      <c r="A1458" s="15"/>
      <c r="B1458" s="290"/>
      <c r="C1458" s="17"/>
      <c r="D1458" s="17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</row>
    <row r="1459" spans="1:15" s="299" customFormat="1">
      <c r="A1459" s="15"/>
      <c r="B1459" s="290"/>
      <c r="C1459" s="17"/>
      <c r="D1459" s="17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</row>
    <row r="1460" spans="1:15" s="299" customFormat="1">
      <c r="A1460" s="15"/>
      <c r="B1460" s="290"/>
      <c r="C1460" s="17"/>
      <c r="D1460" s="17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</row>
    <row r="1461" spans="1:15" s="299" customFormat="1">
      <c r="A1461" s="15"/>
      <c r="B1461" s="290"/>
      <c r="C1461" s="17"/>
      <c r="D1461" s="17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</row>
    <row r="1462" spans="1:15" s="299" customFormat="1">
      <c r="A1462" s="15"/>
      <c r="B1462" s="290"/>
      <c r="C1462" s="17"/>
      <c r="D1462" s="17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</row>
    <row r="1463" spans="1:15" s="299" customFormat="1">
      <c r="A1463" s="15"/>
      <c r="B1463" s="290"/>
      <c r="C1463" s="17"/>
      <c r="D1463" s="17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</row>
    <row r="1464" spans="1:15" s="299" customFormat="1">
      <c r="A1464" s="15"/>
      <c r="B1464" s="290"/>
      <c r="C1464" s="17"/>
      <c r="D1464" s="17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</row>
    <row r="1465" spans="1:15" s="299" customFormat="1">
      <c r="A1465" s="15"/>
      <c r="B1465" s="290"/>
      <c r="C1465" s="17"/>
      <c r="D1465" s="17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</row>
    <row r="1466" spans="1:15" s="299" customFormat="1">
      <c r="A1466" s="15"/>
      <c r="B1466" s="290"/>
      <c r="C1466" s="17"/>
      <c r="D1466" s="17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</row>
    <row r="1467" spans="1:15" s="299" customFormat="1">
      <c r="A1467" s="15"/>
      <c r="B1467" s="290"/>
      <c r="C1467" s="17"/>
      <c r="D1467" s="17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</row>
    <row r="1468" spans="1:15" s="299" customFormat="1">
      <c r="A1468" s="15"/>
      <c r="B1468" s="290"/>
      <c r="C1468" s="17"/>
      <c r="D1468" s="17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</row>
    <row r="1469" spans="1:15" s="299" customFormat="1">
      <c r="A1469" s="15"/>
      <c r="B1469" s="290"/>
      <c r="C1469" s="17"/>
      <c r="D1469" s="17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</row>
    <row r="1470" spans="1:15" s="299" customFormat="1">
      <c r="A1470" s="15"/>
      <c r="B1470" s="290"/>
      <c r="C1470" s="17"/>
      <c r="D1470" s="17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</row>
    <row r="1471" spans="1:15" s="299" customFormat="1">
      <c r="A1471" s="15"/>
      <c r="B1471" s="290"/>
      <c r="C1471" s="17"/>
      <c r="D1471" s="17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</row>
    <row r="1472" spans="1:15" s="299" customFormat="1">
      <c r="A1472" s="15"/>
      <c r="B1472" s="290"/>
      <c r="C1472" s="17"/>
      <c r="D1472" s="17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</row>
    <row r="1473" spans="1:15" s="299" customFormat="1">
      <c r="A1473" s="15"/>
      <c r="B1473" s="290"/>
      <c r="C1473" s="17"/>
      <c r="D1473" s="17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</row>
    <row r="1474" spans="1:15" s="299" customFormat="1">
      <c r="A1474" s="15"/>
      <c r="B1474" s="290"/>
      <c r="C1474" s="17"/>
      <c r="D1474" s="17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</row>
    <row r="1475" spans="1:15" s="299" customFormat="1">
      <c r="A1475" s="15"/>
      <c r="B1475" s="290"/>
      <c r="C1475" s="17"/>
      <c r="D1475" s="17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</row>
    <row r="1476" spans="1:15" s="299" customFormat="1">
      <c r="A1476" s="15"/>
      <c r="B1476" s="290"/>
      <c r="C1476" s="17"/>
      <c r="D1476" s="17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</row>
    <row r="1477" spans="1:15" s="299" customFormat="1">
      <c r="A1477" s="15"/>
      <c r="B1477" s="290"/>
      <c r="C1477" s="17"/>
      <c r="D1477" s="17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</row>
    <row r="1478" spans="1:15" s="299" customFormat="1">
      <c r="A1478" s="15"/>
      <c r="B1478" s="290"/>
      <c r="C1478" s="17"/>
      <c r="D1478" s="17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</row>
    <row r="1479" spans="1:15" s="299" customFormat="1">
      <c r="A1479" s="15"/>
      <c r="B1479" s="290"/>
      <c r="C1479" s="17"/>
      <c r="D1479" s="17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</row>
    <row r="1480" spans="1:15" s="299" customFormat="1">
      <c r="A1480" s="15"/>
      <c r="B1480" s="290"/>
      <c r="C1480" s="17"/>
      <c r="D1480" s="17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</row>
    <row r="1481" spans="1:15" s="299" customFormat="1">
      <c r="A1481" s="15"/>
      <c r="B1481" s="290"/>
      <c r="C1481" s="17"/>
      <c r="D1481" s="17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</row>
    <row r="1482" spans="1:15" s="299" customFormat="1">
      <c r="A1482" s="15"/>
      <c r="B1482" s="290"/>
      <c r="C1482" s="17"/>
      <c r="D1482" s="17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</row>
    <row r="1483" spans="1:15" s="299" customFormat="1">
      <c r="A1483" s="15"/>
      <c r="B1483" s="290"/>
      <c r="C1483" s="17"/>
      <c r="D1483" s="17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</row>
    <row r="1484" spans="1:15" s="299" customFormat="1">
      <c r="A1484" s="15"/>
      <c r="B1484" s="290"/>
      <c r="C1484" s="17"/>
      <c r="D1484" s="17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</row>
    <row r="1485" spans="1:15" s="299" customFormat="1">
      <c r="A1485" s="15"/>
      <c r="B1485" s="290"/>
      <c r="C1485" s="17"/>
      <c r="D1485" s="17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</row>
    <row r="1486" spans="1:15" s="299" customFormat="1">
      <c r="A1486" s="15"/>
      <c r="B1486" s="290"/>
      <c r="C1486" s="17"/>
      <c r="D1486" s="17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</row>
    <row r="1487" spans="1:15" s="299" customFormat="1">
      <c r="A1487" s="15"/>
      <c r="B1487" s="290"/>
      <c r="C1487" s="17"/>
      <c r="D1487" s="17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</row>
    <row r="1488" spans="1:15" s="299" customFormat="1">
      <c r="A1488" s="15"/>
      <c r="B1488" s="290"/>
      <c r="C1488" s="17"/>
      <c r="D1488" s="17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</row>
    <row r="1489" spans="1:15" s="299" customFormat="1">
      <c r="A1489" s="15"/>
      <c r="B1489" s="290"/>
      <c r="C1489" s="17"/>
      <c r="D1489" s="17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</row>
    <row r="1490" spans="1:15" s="299" customFormat="1">
      <c r="A1490" s="15"/>
      <c r="B1490" s="290"/>
      <c r="C1490" s="17"/>
      <c r="D1490" s="17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</row>
    <row r="1491" spans="1:15" s="299" customFormat="1">
      <c r="A1491" s="15"/>
      <c r="B1491" s="290"/>
      <c r="C1491" s="17"/>
      <c r="D1491" s="17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</row>
    <row r="1492" spans="1:15" s="299" customFormat="1">
      <c r="A1492" s="15"/>
      <c r="B1492" s="290"/>
      <c r="C1492" s="17"/>
      <c r="D1492" s="17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</row>
    <row r="1493" spans="1:15" s="299" customFormat="1">
      <c r="A1493" s="15"/>
      <c r="B1493" s="290"/>
      <c r="C1493" s="17"/>
      <c r="D1493" s="17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</row>
    <row r="1494" spans="1:15" s="299" customFormat="1">
      <c r="A1494" s="15"/>
      <c r="B1494" s="290"/>
      <c r="C1494" s="17"/>
      <c r="D1494" s="17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</row>
    <row r="1495" spans="1:15" s="299" customFormat="1">
      <c r="A1495" s="15"/>
      <c r="B1495" s="290"/>
      <c r="C1495" s="17"/>
      <c r="D1495" s="17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</row>
    <row r="1496" spans="1:15" s="299" customFormat="1">
      <c r="A1496" s="15"/>
      <c r="B1496" s="290"/>
      <c r="C1496" s="17"/>
      <c r="D1496" s="17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</row>
    <row r="1497" spans="1:15" s="299" customFormat="1">
      <c r="A1497" s="15"/>
      <c r="B1497" s="290"/>
      <c r="C1497" s="17"/>
      <c r="D1497" s="17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</row>
    <row r="1498" spans="1:15" s="299" customFormat="1">
      <c r="A1498" s="15"/>
      <c r="B1498" s="290"/>
      <c r="C1498" s="17"/>
      <c r="D1498" s="17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</row>
    <row r="1499" spans="1:15" s="299" customFormat="1">
      <c r="A1499" s="15"/>
      <c r="B1499" s="290"/>
      <c r="C1499" s="17"/>
      <c r="D1499" s="17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</row>
    <row r="1500" spans="1:15" s="299" customFormat="1">
      <c r="A1500" s="15"/>
      <c r="B1500" s="290"/>
      <c r="C1500" s="17"/>
      <c r="D1500" s="17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</row>
    <row r="1501" spans="1:15" s="299" customFormat="1">
      <c r="A1501" s="15"/>
      <c r="B1501" s="290"/>
      <c r="C1501" s="17"/>
      <c r="D1501" s="17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</row>
    <row r="1502" spans="1:15" s="299" customFormat="1">
      <c r="A1502" s="15"/>
      <c r="B1502" s="290"/>
      <c r="C1502" s="17"/>
      <c r="D1502" s="17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</row>
    <row r="1503" spans="1:15" s="299" customFormat="1">
      <c r="A1503" s="15"/>
      <c r="B1503" s="290"/>
      <c r="C1503" s="17"/>
      <c r="D1503" s="17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</row>
    <row r="1504" spans="1:15" s="299" customFormat="1">
      <c r="A1504" s="15"/>
      <c r="B1504" s="290"/>
      <c r="C1504" s="17"/>
      <c r="D1504" s="17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</row>
    <row r="1505" spans="1:15" s="299" customFormat="1">
      <c r="A1505" s="15"/>
      <c r="B1505" s="290"/>
      <c r="C1505" s="17"/>
      <c r="D1505" s="17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</row>
    <row r="1506" spans="1:15" s="299" customFormat="1">
      <c r="A1506" s="15"/>
      <c r="B1506" s="290"/>
      <c r="C1506" s="17"/>
      <c r="D1506" s="17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</row>
    <row r="1507" spans="1:15" s="299" customFormat="1">
      <c r="A1507" s="15"/>
      <c r="B1507" s="290"/>
      <c r="C1507" s="17"/>
      <c r="D1507" s="17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</row>
    <row r="1508" spans="1:15" s="299" customFormat="1">
      <c r="A1508" s="15"/>
      <c r="B1508" s="290"/>
      <c r="C1508" s="17"/>
      <c r="D1508" s="17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</row>
    <row r="1509" spans="1:15" s="299" customFormat="1">
      <c r="A1509" s="15"/>
      <c r="B1509" s="290"/>
      <c r="C1509" s="17"/>
      <c r="D1509" s="17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</row>
    <row r="1510" spans="1:15" s="299" customFormat="1">
      <c r="A1510" s="15"/>
      <c r="B1510" s="290"/>
      <c r="C1510" s="17"/>
      <c r="D1510" s="17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</row>
    <row r="1511" spans="1:15" s="299" customFormat="1">
      <c r="A1511" s="15"/>
      <c r="B1511" s="290"/>
      <c r="C1511" s="17"/>
      <c r="D1511" s="17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</row>
    <row r="1512" spans="1:15" s="299" customFormat="1">
      <c r="A1512" s="15"/>
      <c r="B1512" s="290"/>
      <c r="C1512" s="17"/>
      <c r="D1512" s="17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</row>
    <row r="1513" spans="1:15" s="299" customFormat="1">
      <c r="A1513" s="15"/>
      <c r="B1513" s="290"/>
      <c r="C1513" s="17"/>
      <c r="D1513" s="17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</row>
    <row r="1514" spans="1:15" s="299" customFormat="1">
      <c r="A1514" s="15"/>
      <c r="B1514" s="290"/>
      <c r="C1514" s="17"/>
      <c r="D1514" s="17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</row>
    <row r="1515" spans="1:15" s="299" customFormat="1">
      <c r="A1515" s="15"/>
      <c r="B1515" s="290"/>
      <c r="C1515" s="17"/>
      <c r="D1515" s="17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</row>
    <row r="1516" spans="1:15" s="299" customFormat="1">
      <c r="A1516" s="15"/>
      <c r="B1516" s="290"/>
      <c r="C1516" s="17"/>
      <c r="D1516" s="17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</row>
    <row r="1517" spans="1:15" s="299" customFormat="1">
      <c r="A1517" s="15"/>
      <c r="B1517" s="290"/>
      <c r="C1517" s="17"/>
      <c r="D1517" s="17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</row>
    <row r="1518" spans="1:15" s="299" customFormat="1">
      <c r="A1518" s="15"/>
      <c r="B1518" s="290"/>
      <c r="C1518" s="17"/>
      <c r="D1518" s="17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</row>
    <row r="1519" spans="1:15" s="299" customFormat="1">
      <c r="A1519" s="15"/>
      <c r="B1519" s="290"/>
      <c r="C1519" s="17"/>
      <c r="D1519" s="17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</row>
    <row r="1520" spans="1:15" s="299" customFormat="1">
      <c r="A1520" s="15"/>
      <c r="B1520" s="290"/>
      <c r="C1520" s="17"/>
      <c r="D1520" s="17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</row>
    <row r="1521" spans="1:15" s="299" customFormat="1">
      <c r="A1521" s="15"/>
      <c r="B1521" s="290"/>
      <c r="C1521" s="17"/>
      <c r="D1521" s="17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</row>
    <row r="1522" spans="1:15" s="299" customFormat="1">
      <c r="A1522" s="15"/>
      <c r="B1522" s="290"/>
      <c r="C1522" s="17"/>
      <c r="D1522" s="17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</row>
    <row r="1523" spans="1:15" s="299" customFormat="1">
      <c r="A1523" s="15"/>
      <c r="B1523" s="290"/>
      <c r="C1523" s="17"/>
      <c r="D1523" s="17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</row>
    <row r="1524" spans="1:15" s="299" customFormat="1">
      <c r="A1524" s="15"/>
      <c r="B1524" s="290"/>
      <c r="C1524" s="17"/>
      <c r="D1524" s="17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</row>
    <row r="1525" spans="1:15" s="299" customFormat="1">
      <c r="A1525" s="15"/>
      <c r="B1525" s="290"/>
      <c r="C1525" s="17"/>
      <c r="D1525" s="17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</row>
    <row r="1526" spans="1:15" s="299" customFormat="1">
      <c r="A1526" s="15"/>
      <c r="B1526" s="290"/>
      <c r="C1526" s="17"/>
      <c r="D1526" s="17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</row>
    <row r="1527" spans="1:15" s="299" customFormat="1">
      <c r="A1527" s="15"/>
      <c r="B1527" s="290"/>
      <c r="C1527" s="17"/>
      <c r="D1527" s="17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</row>
    <row r="1528" spans="1:15" s="299" customFormat="1">
      <c r="A1528" s="15"/>
      <c r="B1528" s="290"/>
      <c r="C1528" s="17"/>
      <c r="D1528" s="17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</row>
    <row r="1529" spans="1:15" s="299" customFormat="1">
      <c r="A1529" s="15"/>
      <c r="B1529" s="290"/>
      <c r="C1529" s="17"/>
      <c r="D1529" s="17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</row>
    <row r="1530" spans="1:15" s="299" customFormat="1">
      <c r="A1530" s="15"/>
      <c r="B1530" s="290"/>
      <c r="C1530" s="17"/>
      <c r="D1530" s="17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</row>
    <row r="1531" spans="1:15" s="299" customFormat="1">
      <c r="A1531" s="15"/>
      <c r="B1531" s="290"/>
      <c r="C1531" s="17"/>
      <c r="D1531" s="17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</row>
    <row r="1532" spans="1:15" s="299" customFormat="1">
      <c r="A1532" s="15"/>
      <c r="B1532" s="290"/>
      <c r="C1532" s="17"/>
      <c r="D1532" s="17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</row>
    <row r="1533" spans="1:15" s="299" customFormat="1">
      <c r="A1533" s="15"/>
      <c r="B1533" s="290"/>
      <c r="C1533" s="17"/>
      <c r="D1533" s="17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</row>
    <row r="1534" spans="1:15" s="299" customFormat="1">
      <c r="A1534" s="15"/>
      <c r="B1534" s="290"/>
      <c r="C1534" s="17"/>
      <c r="D1534" s="17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</row>
    <row r="1535" spans="1:15" s="299" customFormat="1">
      <c r="A1535" s="15"/>
      <c r="B1535" s="290"/>
      <c r="C1535" s="17"/>
      <c r="D1535" s="17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</row>
    <row r="1536" spans="1:15" s="299" customFormat="1">
      <c r="A1536" s="15"/>
      <c r="B1536" s="290"/>
      <c r="C1536" s="17"/>
      <c r="D1536" s="17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</row>
    <row r="1537" spans="1:15" s="299" customFormat="1">
      <c r="A1537" s="15"/>
      <c r="B1537" s="290"/>
      <c r="C1537" s="17"/>
      <c r="D1537" s="17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</row>
    <row r="1538" spans="1:15" s="299" customFormat="1">
      <c r="A1538" s="15"/>
      <c r="B1538" s="290"/>
      <c r="C1538" s="17"/>
      <c r="D1538" s="17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</row>
    <row r="1539" spans="1:15" s="299" customFormat="1">
      <c r="A1539" s="15"/>
      <c r="B1539" s="290"/>
      <c r="C1539" s="17"/>
      <c r="D1539" s="17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</row>
    <row r="1540" spans="1:15" s="299" customFormat="1">
      <c r="A1540" s="15"/>
      <c r="B1540" s="290"/>
      <c r="C1540" s="17"/>
      <c r="D1540" s="17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</row>
    <row r="1541" spans="1:15" s="299" customFormat="1">
      <c r="A1541" s="15"/>
      <c r="B1541" s="290"/>
      <c r="C1541" s="17"/>
      <c r="D1541" s="17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</row>
    <row r="1542" spans="1:15" s="299" customFormat="1">
      <c r="A1542" s="15"/>
      <c r="B1542" s="290"/>
      <c r="C1542" s="17"/>
      <c r="D1542" s="17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</row>
    <row r="1543" spans="1:15" s="299" customFormat="1">
      <c r="A1543" s="15"/>
      <c r="B1543" s="290"/>
      <c r="C1543" s="17"/>
      <c r="D1543" s="17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</row>
    <row r="1544" spans="1:15" s="299" customFormat="1">
      <c r="A1544" s="15"/>
      <c r="B1544" s="290"/>
      <c r="C1544" s="17"/>
      <c r="D1544" s="17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</row>
    <row r="1545" spans="1:15" s="299" customFormat="1">
      <c r="A1545" s="15"/>
      <c r="B1545" s="290"/>
      <c r="C1545" s="17"/>
      <c r="D1545" s="17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</row>
    <row r="1546" spans="1:15" s="299" customFormat="1">
      <c r="A1546" s="15"/>
      <c r="B1546" s="290"/>
      <c r="C1546" s="17"/>
      <c r="D1546" s="17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</row>
    <row r="1547" spans="1:15" s="299" customFormat="1">
      <c r="A1547" s="15"/>
      <c r="B1547" s="290"/>
      <c r="C1547" s="17"/>
      <c r="D1547" s="17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</row>
    <row r="1548" spans="1:15" s="299" customFormat="1">
      <c r="A1548" s="15"/>
      <c r="B1548" s="290"/>
      <c r="C1548" s="17"/>
      <c r="D1548" s="17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</row>
    <row r="1549" spans="1:15" s="299" customFormat="1">
      <c r="A1549" s="15"/>
      <c r="B1549" s="290"/>
      <c r="C1549" s="17"/>
      <c r="D1549" s="17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</row>
    <row r="1550" spans="1:15" s="299" customFormat="1">
      <c r="A1550" s="15"/>
      <c r="B1550" s="290"/>
      <c r="C1550" s="17"/>
      <c r="D1550" s="17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</row>
    <row r="1551" spans="1:15" s="299" customFormat="1">
      <c r="A1551" s="15"/>
      <c r="B1551" s="290"/>
      <c r="C1551" s="17"/>
      <c r="D1551" s="17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</row>
    <row r="1552" spans="1:15" s="299" customFormat="1">
      <c r="A1552" s="15"/>
      <c r="B1552" s="290"/>
      <c r="C1552" s="17"/>
      <c r="D1552" s="17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</row>
    <row r="1553" spans="1:15" s="299" customFormat="1">
      <c r="A1553" s="15"/>
      <c r="B1553" s="290"/>
      <c r="C1553" s="17"/>
      <c r="D1553" s="17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</row>
    <row r="1554" spans="1:15" s="299" customFormat="1">
      <c r="A1554" s="15"/>
      <c r="B1554" s="290"/>
      <c r="C1554" s="17"/>
      <c r="D1554" s="17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</row>
    <row r="1555" spans="1:15" s="299" customFormat="1">
      <c r="A1555" s="15"/>
      <c r="B1555" s="290"/>
      <c r="C1555" s="17"/>
      <c r="D1555" s="17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</row>
    <row r="1556" spans="1:15" s="299" customFormat="1">
      <c r="A1556" s="15"/>
      <c r="B1556" s="290"/>
      <c r="C1556" s="17"/>
      <c r="D1556" s="17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</row>
    <row r="1557" spans="1:15" s="299" customFormat="1">
      <c r="A1557" s="15"/>
      <c r="B1557" s="290"/>
      <c r="C1557" s="17"/>
      <c r="D1557" s="17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</row>
    <row r="1558" spans="1:15" s="299" customFormat="1">
      <c r="A1558" s="15"/>
      <c r="B1558" s="290"/>
      <c r="C1558" s="17"/>
      <c r="D1558" s="17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</row>
    <row r="1559" spans="1:15" s="299" customFormat="1">
      <c r="A1559" s="15"/>
      <c r="B1559" s="290"/>
      <c r="C1559" s="17"/>
      <c r="D1559" s="17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</row>
    <row r="1560" spans="1:15" s="299" customFormat="1">
      <c r="A1560" s="15"/>
      <c r="B1560" s="290"/>
      <c r="C1560" s="17"/>
      <c r="D1560" s="17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</row>
    <row r="1561" spans="1:15" s="299" customFormat="1">
      <c r="A1561" s="15"/>
      <c r="B1561" s="290"/>
      <c r="C1561" s="17"/>
      <c r="D1561" s="17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</row>
    <row r="1562" spans="1:15" s="299" customFormat="1">
      <c r="A1562" s="15"/>
      <c r="B1562" s="290"/>
      <c r="C1562" s="17"/>
      <c r="D1562" s="17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</row>
    <row r="1563" spans="1:15" s="299" customFormat="1">
      <c r="A1563" s="15"/>
      <c r="B1563" s="290"/>
      <c r="C1563" s="17"/>
      <c r="D1563" s="17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</row>
    <row r="1564" spans="1:15" s="299" customFormat="1">
      <c r="A1564" s="15"/>
      <c r="B1564" s="290"/>
      <c r="C1564" s="17"/>
      <c r="D1564" s="17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</row>
    <row r="1565" spans="1:15" s="299" customFormat="1">
      <c r="A1565" s="15"/>
      <c r="B1565" s="290"/>
      <c r="C1565" s="17"/>
      <c r="D1565" s="17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</row>
    <row r="1566" spans="1:15" s="299" customFormat="1">
      <c r="A1566" s="15"/>
      <c r="B1566" s="290"/>
      <c r="C1566" s="17"/>
      <c r="D1566" s="17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</row>
    <row r="1567" spans="1:15" s="299" customFormat="1">
      <c r="A1567" s="15"/>
      <c r="B1567" s="290"/>
      <c r="C1567" s="17"/>
      <c r="D1567" s="17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</row>
    <row r="1568" spans="1:15" s="299" customFormat="1">
      <c r="A1568" s="15"/>
      <c r="B1568" s="290"/>
      <c r="C1568" s="17"/>
      <c r="D1568" s="17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</row>
    <row r="1569" spans="1:15" s="299" customFormat="1">
      <c r="A1569" s="15"/>
      <c r="B1569" s="290"/>
      <c r="C1569" s="17"/>
      <c r="D1569" s="17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</row>
    <row r="1570" spans="1:15" s="299" customFormat="1">
      <c r="A1570" s="15"/>
      <c r="B1570" s="290"/>
      <c r="C1570" s="17"/>
      <c r="D1570" s="17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</row>
    <row r="1571" spans="1:15" s="299" customFormat="1">
      <c r="A1571" s="15"/>
      <c r="B1571" s="290"/>
      <c r="C1571" s="17"/>
      <c r="D1571" s="17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</row>
    <row r="1572" spans="1:15" s="299" customFormat="1">
      <c r="A1572" s="15"/>
      <c r="B1572" s="290"/>
      <c r="C1572" s="17"/>
      <c r="D1572" s="17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</row>
    <row r="1573" spans="1:15" s="299" customFormat="1">
      <c r="A1573" s="15"/>
      <c r="B1573" s="290"/>
      <c r="C1573" s="17"/>
      <c r="D1573" s="17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</row>
    <row r="1574" spans="1:15" s="299" customFormat="1">
      <c r="A1574" s="15"/>
      <c r="B1574" s="290"/>
      <c r="C1574" s="17"/>
      <c r="D1574" s="17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</row>
    <row r="1575" spans="1:15" s="299" customFormat="1">
      <c r="A1575" s="15"/>
      <c r="B1575" s="290"/>
      <c r="C1575" s="17"/>
      <c r="D1575" s="17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</row>
    <row r="1576" spans="1:15" s="299" customFormat="1">
      <c r="A1576" s="15"/>
      <c r="B1576" s="290"/>
      <c r="C1576" s="17"/>
      <c r="D1576" s="17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</row>
    <row r="1577" spans="1:15" s="299" customFormat="1">
      <c r="A1577" s="15"/>
      <c r="B1577" s="290"/>
      <c r="C1577" s="17"/>
      <c r="D1577" s="17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</row>
    <row r="1578" spans="1:15" s="299" customFormat="1">
      <c r="A1578" s="15"/>
      <c r="B1578" s="290"/>
      <c r="C1578" s="17"/>
      <c r="D1578" s="17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</row>
    <row r="1579" spans="1:15" s="299" customFormat="1">
      <c r="A1579" s="15"/>
      <c r="B1579" s="290"/>
      <c r="C1579" s="17"/>
      <c r="D1579" s="17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</row>
    <row r="1580" spans="1:15" s="299" customFormat="1">
      <c r="A1580" s="15"/>
      <c r="B1580" s="290"/>
      <c r="C1580" s="17"/>
      <c r="D1580" s="17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</row>
    <row r="1581" spans="1:15" s="299" customFormat="1">
      <c r="A1581" s="15"/>
      <c r="B1581" s="290"/>
      <c r="C1581" s="17"/>
      <c r="D1581" s="17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</row>
    <row r="1582" spans="1:15" s="299" customFormat="1">
      <c r="A1582" s="15"/>
      <c r="B1582" s="290"/>
      <c r="C1582" s="17"/>
      <c r="D1582" s="17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</row>
    <row r="1583" spans="1:15" s="299" customFormat="1">
      <c r="A1583" s="15"/>
      <c r="B1583" s="290"/>
      <c r="C1583" s="17"/>
      <c r="D1583" s="17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</row>
    <row r="1584" spans="1:15" s="299" customFormat="1">
      <c r="A1584" s="15"/>
      <c r="B1584" s="290"/>
      <c r="C1584" s="17"/>
      <c r="D1584" s="17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</row>
    <row r="1585" spans="1:15" s="299" customFormat="1">
      <c r="A1585" s="15"/>
      <c r="B1585" s="290"/>
      <c r="C1585" s="17"/>
      <c r="D1585" s="17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</row>
    <row r="1586" spans="1:15" s="299" customFormat="1">
      <c r="A1586" s="15"/>
      <c r="B1586" s="290"/>
      <c r="C1586" s="17"/>
      <c r="D1586" s="17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</row>
    <row r="1587" spans="1:15" s="299" customFormat="1">
      <c r="A1587" s="15"/>
      <c r="B1587" s="290"/>
      <c r="C1587" s="17"/>
      <c r="D1587" s="17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</row>
    <row r="1588" spans="1:15" s="299" customFormat="1">
      <c r="A1588" s="15"/>
      <c r="B1588" s="290"/>
      <c r="C1588" s="17"/>
      <c r="D1588" s="17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</row>
    <row r="1589" spans="1:15" s="299" customFormat="1">
      <c r="A1589" s="15"/>
      <c r="B1589" s="290"/>
      <c r="C1589" s="17"/>
      <c r="D1589" s="17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</row>
    <row r="1590" spans="1:15" s="299" customFormat="1">
      <c r="A1590" s="15"/>
      <c r="B1590" s="290"/>
      <c r="C1590" s="17"/>
      <c r="D1590" s="17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</row>
    <row r="1591" spans="1:15" s="299" customFormat="1">
      <c r="A1591" s="15"/>
      <c r="B1591" s="290"/>
      <c r="C1591" s="17"/>
      <c r="D1591" s="17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</row>
    <row r="1592" spans="1:15" s="299" customFormat="1">
      <c r="A1592" s="15"/>
      <c r="B1592" s="290"/>
      <c r="C1592" s="17"/>
      <c r="D1592" s="17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</row>
    <row r="1593" spans="1:15" s="299" customFormat="1">
      <c r="A1593" s="15"/>
      <c r="B1593" s="290"/>
      <c r="C1593" s="17"/>
      <c r="D1593" s="17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</row>
    <row r="1594" spans="1:15" s="299" customFormat="1">
      <c r="A1594" s="15"/>
      <c r="B1594" s="290"/>
      <c r="C1594" s="17"/>
      <c r="D1594" s="17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</row>
    <row r="1595" spans="1:15" s="299" customFormat="1">
      <c r="A1595" s="15"/>
      <c r="B1595" s="290"/>
      <c r="C1595" s="17"/>
      <c r="D1595" s="17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</row>
    <row r="1596" spans="1:15" s="299" customFormat="1">
      <c r="A1596" s="15"/>
      <c r="B1596" s="290"/>
      <c r="C1596" s="17"/>
      <c r="D1596" s="17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</row>
    <row r="1597" spans="1:15" s="299" customFormat="1">
      <c r="A1597" s="15"/>
      <c r="B1597" s="290"/>
      <c r="C1597" s="17"/>
      <c r="D1597" s="17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</row>
    <row r="1598" spans="1:15" s="299" customFormat="1">
      <c r="A1598" s="15"/>
      <c r="B1598" s="290"/>
      <c r="C1598" s="17"/>
      <c r="D1598" s="17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</row>
    <row r="1599" spans="1:15" s="299" customFormat="1">
      <c r="A1599" s="15"/>
      <c r="B1599" s="290"/>
      <c r="C1599" s="17"/>
      <c r="D1599" s="17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</row>
    <row r="1600" spans="1:15" s="299" customFormat="1">
      <c r="A1600" s="15"/>
      <c r="B1600" s="290"/>
      <c r="C1600" s="17"/>
      <c r="D1600" s="17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</row>
    <row r="1601" spans="1:15" s="299" customFormat="1">
      <c r="A1601" s="15"/>
      <c r="B1601" s="290"/>
      <c r="C1601" s="17"/>
      <c r="D1601" s="17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</row>
    <row r="1602" spans="1:15" s="299" customFormat="1">
      <c r="A1602" s="15"/>
      <c r="B1602" s="290"/>
      <c r="C1602" s="17"/>
      <c r="D1602" s="17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</row>
    <row r="1603" spans="1:15" s="299" customFormat="1">
      <c r="A1603" s="15"/>
      <c r="B1603" s="290"/>
      <c r="C1603" s="17"/>
      <c r="D1603" s="17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</row>
    <row r="1604" spans="1:15" s="299" customFormat="1">
      <c r="A1604" s="15"/>
      <c r="B1604" s="290"/>
      <c r="C1604" s="17"/>
      <c r="D1604" s="17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</row>
    <row r="1605" spans="1:15" s="299" customFormat="1">
      <c r="A1605" s="15"/>
      <c r="B1605" s="290"/>
      <c r="C1605" s="17"/>
      <c r="D1605" s="17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</row>
    <row r="1606" spans="1:15" s="299" customFormat="1">
      <c r="A1606" s="15"/>
      <c r="B1606" s="290"/>
      <c r="C1606" s="17"/>
      <c r="D1606" s="17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</row>
    <row r="1607" spans="1:15" s="299" customFormat="1">
      <c r="A1607" s="15"/>
      <c r="B1607" s="290"/>
      <c r="C1607" s="17"/>
      <c r="D1607" s="17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</row>
    <row r="1608" spans="1:15" s="299" customFormat="1">
      <c r="A1608" s="15"/>
      <c r="B1608" s="290"/>
      <c r="C1608" s="17"/>
      <c r="D1608" s="17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</row>
    <row r="1609" spans="1:15" s="299" customFormat="1">
      <c r="A1609" s="15"/>
      <c r="B1609" s="290"/>
      <c r="C1609" s="17"/>
      <c r="D1609" s="17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</row>
    <row r="1610" spans="1:15" s="299" customFormat="1">
      <c r="A1610" s="15"/>
      <c r="B1610" s="290"/>
      <c r="C1610" s="17"/>
      <c r="D1610" s="17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</row>
    <row r="1611" spans="1:15" s="299" customFormat="1">
      <c r="A1611" s="15"/>
      <c r="B1611" s="290"/>
      <c r="C1611" s="17"/>
      <c r="D1611" s="17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</row>
    <row r="1612" spans="1:15" s="299" customFormat="1">
      <c r="A1612" s="15"/>
      <c r="B1612" s="290"/>
      <c r="C1612" s="17"/>
      <c r="D1612" s="17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</row>
    <row r="1613" spans="1:15" s="299" customFormat="1">
      <c r="A1613" s="15"/>
      <c r="B1613" s="290"/>
      <c r="C1613" s="17"/>
      <c r="D1613" s="17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</row>
    <row r="1614" spans="1:15" s="299" customFormat="1">
      <c r="A1614" s="15"/>
      <c r="B1614" s="290"/>
      <c r="C1614" s="17"/>
      <c r="D1614" s="17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</row>
    <row r="1615" spans="1:15" s="299" customFormat="1">
      <c r="A1615" s="15"/>
      <c r="B1615" s="290"/>
      <c r="C1615" s="17"/>
      <c r="D1615" s="17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</row>
    <row r="1616" spans="1:15" s="299" customFormat="1">
      <c r="A1616" s="15"/>
      <c r="B1616" s="290"/>
      <c r="C1616" s="17"/>
      <c r="D1616" s="17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</row>
    <row r="1617" spans="1:15" s="299" customFormat="1">
      <c r="A1617" s="15"/>
      <c r="B1617" s="290"/>
      <c r="C1617" s="17"/>
      <c r="D1617" s="17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</row>
    <row r="1618" spans="1:15" s="299" customFormat="1">
      <c r="A1618" s="15"/>
      <c r="B1618" s="290"/>
      <c r="C1618" s="17"/>
      <c r="D1618" s="17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</row>
    <row r="1619" spans="1:15" s="299" customFormat="1">
      <c r="A1619" s="15"/>
      <c r="B1619" s="290"/>
      <c r="C1619" s="17"/>
      <c r="D1619" s="17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</row>
    <row r="1620" spans="1:15" s="299" customFormat="1">
      <c r="A1620" s="15"/>
      <c r="B1620" s="290"/>
      <c r="C1620" s="17"/>
      <c r="D1620" s="17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</row>
    <row r="1621" spans="1:15" s="299" customFormat="1">
      <c r="A1621" s="15"/>
      <c r="B1621" s="290"/>
      <c r="C1621" s="17"/>
      <c r="D1621" s="17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</row>
    <row r="1622" spans="1:15" s="299" customFormat="1">
      <c r="A1622" s="15"/>
      <c r="B1622" s="290"/>
      <c r="C1622" s="17"/>
      <c r="D1622" s="17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</row>
    <row r="1623" spans="1:15" s="299" customFormat="1">
      <c r="A1623" s="15"/>
      <c r="B1623" s="290"/>
      <c r="C1623" s="17"/>
      <c r="D1623" s="17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</row>
    <row r="1624" spans="1:15" s="299" customFormat="1">
      <c r="A1624" s="15"/>
      <c r="B1624" s="290"/>
      <c r="C1624" s="17"/>
      <c r="D1624" s="17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</row>
    <row r="1625" spans="1:15" s="299" customFormat="1">
      <c r="A1625" s="15"/>
      <c r="B1625" s="290"/>
      <c r="C1625" s="17"/>
      <c r="D1625" s="17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</row>
    <row r="1626" spans="1:15" s="299" customFormat="1">
      <c r="A1626" s="15"/>
      <c r="B1626" s="290"/>
      <c r="C1626" s="17"/>
      <c r="D1626" s="17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</row>
    <row r="1627" spans="1:15" s="299" customFormat="1">
      <c r="A1627" s="15"/>
      <c r="B1627" s="290"/>
      <c r="C1627" s="17"/>
      <c r="D1627" s="17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</row>
    <row r="1628" spans="1:15" s="299" customFormat="1">
      <c r="A1628" s="15"/>
      <c r="B1628" s="290"/>
      <c r="C1628" s="17"/>
      <c r="D1628" s="17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</row>
    <row r="1629" spans="1:15" s="299" customFormat="1">
      <c r="A1629" s="15"/>
      <c r="B1629" s="290"/>
      <c r="C1629" s="17"/>
      <c r="D1629" s="17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</row>
    <row r="1630" spans="1:15" s="299" customFormat="1">
      <c r="A1630" s="15"/>
      <c r="B1630" s="290"/>
      <c r="C1630" s="17"/>
      <c r="D1630" s="17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</row>
    <row r="1631" spans="1:15" s="299" customFormat="1">
      <c r="A1631" s="15"/>
      <c r="B1631" s="290"/>
      <c r="C1631" s="17"/>
      <c r="D1631" s="17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</row>
    <row r="1632" spans="1:15" s="299" customFormat="1">
      <c r="A1632" s="15"/>
      <c r="B1632" s="290"/>
      <c r="C1632" s="17"/>
      <c r="D1632" s="17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</row>
    <row r="1633" spans="1:15" s="299" customFormat="1">
      <c r="A1633" s="15"/>
      <c r="B1633" s="290"/>
      <c r="C1633" s="17"/>
      <c r="D1633" s="17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</row>
    <row r="1634" spans="1:15" s="299" customFormat="1">
      <c r="A1634" s="15"/>
      <c r="B1634" s="290"/>
      <c r="C1634" s="17"/>
      <c r="D1634" s="17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</row>
    <row r="1635" spans="1:15" s="299" customFormat="1">
      <c r="A1635" s="15"/>
      <c r="B1635" s="290"/>
      <c r="C1635" s="17"/>
      <c r="D1635" s="17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</row>
    <row r="1636" spans="1:15" s="299" customFormat="1">
      <c r="A1636" s="15"/>
      <c r="B1636" s="290"/>
      <c r="C1636" s="17"/>
      <c r="D1636" s="17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</row>
    <row r="1637" spans="1:15" s="299" customFormat="1">
      <c r="A1637" s="15"/>
      <c r="B1637" s="290"/>
      <c r="C1637" s="17"/>
      <c r="D1637" s="17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</row>
    <row r="1638" spans="1:15" s="299" customFormat="1">
      <c r="A1638" s="15"/>
      <c r="B1638" s="290"/>
      <c r="C1638" s="17"/>
      <c r="D1638" s="17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</row>
    <row r="1639" spans="1:15" s="299" customFormat="1">
      <c r="A1639" s="15"/>
      <c r="B1639" s="290"/>
      <c r="C1639" s="17"/>
      <c r="D1639" s="17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</row>
    <row r="1640" spans="1:15" s="299" customFormat="1">
      <c r="A1640" s="15"/>
      <c r="B1640" s="290"/>
      <c r="C1640" s="17"/>
      <c r="D1640" s="17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</row>
    <row r="1641" spans="1:15" s="299" customFormat="1">
      <c r="A1641" s="15"/>
      <c r="B1641" s="290"/>
      <c r="C1641" s="17"/>
      <c r="D1641" s="17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</row>
    <row r="1642" spans="1:15" s="299" customFormat="1">
      <c r="A1642" s="15"/>
      <c r="B1642" s="290"/>
      <c r="C1642" s="17"/>
      <c r="D1642" s="17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</row>
    <row r="1643" spans="1:15" s="299" customFormat="1">
      <c r="A1643" s="15"/>
      <c r="B1643" s="290"/>
      <c r="C1643" s="17"/>
      <c r="D1643" s="17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</row>
    <row r="1644" spans="1:15" s="299" customFormat="1">
      <c r="A1644" s="15"/>
      <c r="B1644" s="290"/>
      <c r="C1644" s="17"/>
      <c r="D1644" s="17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</row>
    <row r="1645" spans="1:15" s="299" customFormat="1">
      <c r="A1645" s="15"/>
      <c r="B1645" s="290"/>
      <c r="C1645" s="17"/>
      <c r="D1645" s="17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</row>
    <row r="1646" spans="1:15" s="299" customFormat="1">
      <c r="A1646" s="15"/>
      <c r="B1646" s="290"/>
      <c r="C1646" s="17"/>
      <c r="D1646" s="17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</row>
    <row r="1647" spans="1:15" s="299" customFormat="1">
      <c r="A1647" s="15"/>
      <c r="B1647" s="290"/>
      <c r="C1647" s="17"/>
      <c r="D1647" s="17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</row>
    <row r="1648" spans="1:15" s="299" customFormat="1">
      <c r="A1648" s="15"/>
      <c r="B1648" s="290"/>
      <c r="C1648" s="17"/>
      <c r="D1648" s="17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</row>
    <row r="1649" spans="1:15" s="299" customFormat="1">
      <c r="A1649" s="15"/>
      <c r="B1649" s="290"/>
      <c r="C1649" s="17"/>
      <c r="D1649" s="17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</row>
    <row r="1650" spans="1:15" s="299" customFormat="1">
      <c r="A1650" s="15"/>
      <c r="B1650" s="290"/>
      <c r="C1650" s="17"/>
      <c r="D1650" s="17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</row>
    <row r="1651" spans="1:15" s="299" customFormat="1">
      <c r="A1651" s="15"/>
      <c r="B1651" s="290"/>
      <c r="C1651" s="17"/>
      <c r="D1651" s="17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</row>
    <row r="1652" spans="1:15" s="299" customFormat="1">
      <c r="A1652" s="15"/>
      <c r="B1652" s="290"/>
      <c r="C1652" s="17"/>
      <c r="D1652" s="17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</row>
    <row r="1653" spans="1:15" s="299" customFormat="1">
      <c r="A1653" s="15"/>
      <c r="B1653" s="290"/>
      <c r="C1653" s="17"/>
      <c r="D1653" s="17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</row>
    <row r="1654" spans="1:15" s="299" customFormat="1">
      <c r="A1654" s="15"/>
      <c r="B1654" s="290"/>
      <c r="C1654" s="17"/>
      <c r="D1654" s="17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</row>
    <row r="1655" spans="1:15" s="299" customFormat="1">
      <c r="A1655" s="15"/>
      <c r="B1655" s="290"/>
      <c r="C1655" s="17"/>
      <c r="D1655" s="17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</row>
    <row r="1656" spans="1:15" s="299" customFormat="1">
      <c r="A1656" s="15"/>
      <c r="B1656" s="290"/>
      <c r="C1656" s="17"/>
      <c r="D1656" s="17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</row>
    <row r="1657" spans="1:15" s="299" customFormat="1">
      <c r="A1657" s="15"/>
      <c r="B1657" s="290"/>
      <c r="C1657" s="17"/>
      <c r="D1657" s="17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</row>
    <row r="1658" spans="1:15" s="299" customFormat="1">
      <c r="A1658" s="15"/>
      <c r="B1658" s="290"/>
      <c r="C1658" s="17"/>
      <c r="D1658" s="17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</row>
    <row r="1659" spans="1:15" s="299" customFormat="1">
      <c r="A1659" s="15"/>
      <c r="B1659" s="290"/>
      <c r="C1659" s="17"/>
      <c r="D1659" s="17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</row>
    <row r="1660" spans="1:15" s="299" customFormat="1">
      <c r="A1660" s="15"/>
      <c r="B1660" s="290"/>
      <c r="C1660" s="17"/>
      <c r="D1660" s="17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</row>
    <row r="1661" spans="1:15" s="299" customFormat="1">
      <c r="A1661" s="15"/>
      <c r="B1661" s="290"/>
      <c r="C1661" s="17"/>
      <c r="D1661" s="17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</row>
    <row r="1662" spans="1:15" s="299" customFormat="1">
      <c r="A1662" s="15"/>
      <c r="B1662" s="290"/>
      <c r="C1662" s="17"/>
      <c r="D1662" s="17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</row>
    <row r="1663" spans="1:15" s="299" customFormat="1">
      <c r="A1663" s="15"/>
      <c r="B1663" s="290"/>
      <c r="C1663" s="17"/>
      <c r="D1663" s="17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</row>
    <row r="1664" spans="1:15" s="299" customFormat="1">
      <c r="A1664" s="15"/>
      <c r="B1664" s="290"/>
      <c r="C1664" s="17"/>
      <c r="D1664" s="17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</row>
    <row r="1665" spans="1:15" s="299" customFormat="1">
      <c r="A1665" s="15"/>
      <c r="B1665" s="290"/>
      <c r="C1665" s="17"/>
      <c r="D1665" s="17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</row>
    <row r="1666" spans="1:15" s="299" customFormat="1">
      <c r="A1666" s="15"/>
      <c r="B1666" s="290"/>
      <c r="C1666" s="17"/>
      <c r="D1666" s="17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</row>
    <row r="1667" spans="1:15" s="299" customFormat="1">
      <c r="A1667" s="15"/>
      <c r="B1667" s="290"/>
      <c r="C1667" s="17"/>
      <c r="D1667" s="17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</row>
    <row r="1668" spans="1:15" s="299" customFormat="1">
      <c r="A1668" s="15"/>
      <c r="B1668" s="290"/>
      <c r="C1668" s="17"/>
      <c r="D1668" s="17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</row>
    <row r="1669" spans="1:15" s="299" customFormat="1">
      <c r="A1669" s="15"/>
      <c r="B1669" s="290"/>
      <c r="C1669" s="17"/>
      <c r="D1669" s="17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</row>
    <row r="1670" spans="1:15" s="299" customFormat="1">
      <c r="A1670" s="15"/>
      <c r="B1670" s="290"/>
      <c r="C1670" s="17"/>
      <c r="D1670" s="17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</row>
    <row r="1671" spans="1:15" s="299" customFormat="1">
      <c r="A1671" s="15"/>
      <c r="B1671" s="290"/>
      <c r="C1671" s="17"/>
      <c r="D1671" s="17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</row>
    <row r="1672" spans="1:15" s="299" customFormat="1">
      <c r="A1672" s="15"/>
      <c r="B1672" s="290"/>
      <c r="C1672" s="17"/>
      <c r="D1672" s="17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</row>
    <row r="1673" spans="1:15" s="299" customFormat="1">
      <c r="A1673" s="15"/>
      <c r="B1673" s="290"/>
      <c r="C1673" s="17"/>
      <c r="D1673" s="17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</row>
    <row r="1674" spans="1:15" s="299" customFormat="1">
      <c r="A1674" s="15"/>
      <c r="B1674" s="290"/>
      <c r="C1674" s="17"/>
      <c r="D1674" s="17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</row>
    <row r="1675" spans="1:15" s="299" customFormat="1">
      <c r="A1675" s="15"/>
      <c r="B1675" s="290"/>
      <c r="C1675" s="17"/>
      <c r="D1675" s="17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</row>
    <row r="1676" spans="1:15" s="299" customFormat="1">
      <c r="A1676" s="15"/>
      <c r="B1676" s="290"/>
      <c r="C1676" s="17"/>
      <c r="D1676" s="17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</row>
    <row r="1677" spans="1:15" s="299" customFormat="1">
      <c r="A1677" s="15"/>
      <c r="B1677" s="290"/>
      <c r="C1677" s="17"/>
      <c r="D1677" s="17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</row>
    <row r="1678" spans="1:15" s="299" customFormat="1">
      <c r="A1678" s="15"/>
      <c r="B1678" s="290"/>
      <c r="C1678" s="17"/>
      <c r="D1678" s="17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</row>
    <row r="1679" spans="1:15" s="299" customFormat="1">
      <c r="A1679" s="15"/>
      <c r="B1679" s="290"/>
      <c r="C1679" s="17"/>
      <c r="D1679" s="17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</row>
    <row r="1680" spans="1:15" s="299" customFormat="1">
      <c r="A1680" s="15"/>
      <c r="B1680" s="290"/>
      <c r="C1680" s="17"/>
      <c r="D1680" s="17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</row>
    <row r="1681" spans="1:15" s="299" customFormat="1">
      <c r="A1681" s="15"/>
      <c r="B1681" s="290"/>
      <c r="C1681" s="17"/>
      <c r="D1681" s="17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</row>
    <row r="1682" spans="1:15" s="299" customFormat="1">
      <c r="A1682" s="15"/>
      <c r="B1682" s="290"/>
      <c r="C1682" s="17"/>
      <c r="D1682" s="17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</row>
    <row r="1683" spans="1:15" s="299" customFormat="1">
      <c r="A1683" s="15"/>
      <c r="B1683" s="290"/>
      <c r="C1683" s="17"/>
      <c r="D1683" s="17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</row>
    <row r="1684" spans="1:15" s="299" customFormat="1">
      <c r="A1684" s="15"/>
      <c r="B1684" s="290"/>
      <c r="C1684" s="17"/>
      <c r="D1684" s="17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</row>
    <row r="1685" spans="1:15" s="299" customFormat="1">
      <c r="A1685" s="15"/>
      <c r="B1685" s="290"/>
      <c r="C1685" s="17"/>
      <c r="D1685" s="17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</row>
    <row r="1686" spans="1:15" s="299" customFormat="1">
      <c r="A1686" s="15"/>
      <c r="B1686" s="290"/>
      <c r="C1686" s="17"/>
      <c r="D1686" s="17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</row>
    <row r="1687" spans="1:15" s="299" customFormat="1">
      <c r="A1687" s="15"/>
      <c r="B1687" s="290"/>
      <c r="C1687" s="17"/>
      <c r="D1687" s="17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</row>
    <row r="1688" spans="1:15" s="299" customFormat="1">
      <c r="A1688" s="15"/>
      <c r="B1688" s="290"/>
      <c r="C1688" s="17"/>
      <c r="D1688" s="17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</row>
    <row r="1689" spans="1:15" s="299" customFormat="1">
      <c r="A1689" s="15"/>
      <c r="B1689" s="290"/>
      <c r="C1689" s="17"/>
      <c r="D1689" s="17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</row>
    <row r="1690" spans="1:15" s="299" customFormat="1">
      <c r="A1690" s="15"/>
      <c r="B1690" s="290"/>
      <c r="C1690" s="17"/>
      <c r="D1690" s="17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</row>
    <row r="1691" spans="1:15" s="299" customFormat="1">
      <c r="A1691" s="15"/>
      <c r="B1691" s="290"/>
      <c r="C1691" s="17"/>
      <c r="D1691" s="17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</row>
    <row r="1692" spans="1:15" s="299" customFormat="1">
      <c r="A1692" s="15"/>
      <c r="B1692" s="290"/>
      <c r="C1692" s="17"/>
      <c r="D1692" s="17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</row>
    <row r="1693" spans="1:15" s="299" customFormat="1">
      <c r="A1693" s="15"/>
      <c r="B1693" s="290"/>
      <c r="C1693" s="17"/>
      <c r="D1693" s="17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</row>
    <row r="1694" spans="1:15" s="299" customFormat="1">
      <c r="A1694" s="15"/>
      <c r="B1694" s="290"/>
      <c r="C1694" s="17"/>
      <c r="D1694" s="17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</row>
    <row r="1695" spans="1:15" s="299" customFormat="1">
      <c r="A1695" s="15"/>
      <c r="B1695" s="290"/>
      <c r="C1695" s="17"/>
      <c r="D1695" s="17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s="299" customFormat="1">
      <c r="A1696" s="15"/>
      <c r="B1696" s="290"/>
      <c r="C1696" s="17"/>
      <c r="D1696" s="17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</row>
    <row r="1697" spans="1:15" s="299" customFormat="1">
      <c r="A1697" s="15"/>
      <c r="B1697" s="290"/>
      <c r="C1697" s="17"/>
      <c r="D1697" s="17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</row>
    <row r="1698" spans="1:15" s="299" customFormat="1">
      <c r="A1698" s="15"/>
      <c r="B1698" s="290"/>
      <c r="C1698" s="17"/>
      <c r="D1698" s="17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</row>
    <row r="1699" spans="1:15" s="299" customFormat="1">
      <c r="A1699" s="15"/>
      <c r="B1699" s="290"/>
      <c r="C1699" s="17"/>
      <c r="D1699" s="17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</row>
    <row r="1700" spans="1:15" s="299" customFormat="1">
      <c r="A1700" s="15"/>
      <c r="B1700" s="290"/>
      <c r="C1700" s="17"/>
      <c r="D1700" s="17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</row>
    <row r="1701" spans="1:15" s="299" customFormat="1">
      <c r="A1701" s="15"/>
      <c r="B1701" s="290"/>
      <c r="C1701" s="17"/>
      <c r="D1701" s="17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</row>
    <row r="1702" spans="1:15" s="299" customFormat="1">
      <c r="A1702" s="15"/>
      <c r="B1702" s="290"/>
      <c r="C1702" s="17"/>
      <c r="D1702" s="17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</row>
    <row r="1703" spans="1:15" s="299" customFormat="1">
      <c r="A1703" s="15"/>
      <c r="B1703" s="290"/>
      <c r="C1703" s="17"/>
      <c r="D1703" s="17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</row>
    <row r="1704" spans="1:15" s="299" customFormat="1">
      <c r="A1704" s="15"/>
      <c r="B1704" s="290"/>
      <c r="C1704" s="17"/>
      <c r="D1704" s="17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</row>
    <row r="1705" spans="1:15" s="299" customFormat="1">
      <c r="A1705" s="15"/>
      <c r="B1705" s="290"/>
      <c r="C1705" s="17"/>
      <c r="D1705" s="17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</row>
    <row r="1706" spans="1:15" s="299" customFormat="1">
      <c r="A1706" s="15"/>
      <c r="B1706" s="290"/>
      <c r="C1706" s="17"/>
      <c r="D1706" s="17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</row>
    <row r="1707" spans="1:15" s="299" customFormat="1">
      <c r="A1707" s="15"/>
      <c r="B1707" s="290"/>
      <c r="C1707" s="17"/>
      <c r="D1707" s="17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</row>
    <row r="1708" spans="1:15" s="299" customFormat="1">
      <c r="A1708" s="15"/>
      <c r="B1708" s="290"/>
      <c r="C1708" s="17"/>
      <c r="D1708" s="17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</row>
    <row r="1709" spans="1:15" s="299" customFormat="1">
      <c r="A1709" s="15"/>
      <c r="B1709" s="290"/>
      <c r="C1709" s="17"/>
      <c r="D1709" s="17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</row>
    <row r="1710" spans="1:15" s="299" customFormat="1">
      <c r="A1710" s="15"/>
      <c r="B1710" s="290"/>
      <c r="C1710" s="17"/>
      <c r="D1710" s="17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</row>
    <row r="1711" spans="1:15" s="299" customFormat="1">
      <c r="A1711" s="15"/>
      <c r="B1711" s="290"/>
      <c r="C1711" s="17"/>
      <c r="D1711" s="17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</row>
    <row r="1712" spans="1:15" s="299" customFormat="1">
      <c r="A1712" s="15"/>
      <c r="B1712" s="290"/>
      <c r="C1712" s="17"/>
      <c r="D1712" s="17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</row>
    <row r="1713" spans="1:15" s="299" customFormat="1">
      <c r="A1713" s="15"/>
      <c r="B1713" s="290"/>
      <c r="C1713" s="17"/>
      <c r="D1713" s="17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</row>
    <row r="1714" spans="1:15" s="299" customFormat="1">
      <c r="A1714" s="15"/>
      <c r="B1714" s="290"/>
      <c r="C1714" s="17"/>
      <c r="D1714" s="17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</row>
    <row r="1715" spans="1:15" s="299" customFormat="1">
      <c r="A1715" s="15"/>
      <c r="B1715" s="290"/>
      <c r="C1715" s="17"/>
      <c r="D1715" s="17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</row>
    <row r="1716" spans="1:15" s="299" customFormat="1">
      <c r="A1716" s="15"/>
      <c r="B1716" s="290"/>
      <c r="C1716" s="17"/>
      <c r="D1716" s="17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</row>
    <row r="1717" spans="1:15" s="299" customFormat="1">
      <c r="A1717" s="15"/>
      <c r="B1717" s="290"/>
      <c r="C1717" s="17"/>
      <c r="D1717" s="17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</row>
    <row r="1718" spans="1:15" s="299" customFormat="1">
      <c r="A1718" s="15"/>
      <c r="B1718" s="290"/>
      <c r="C1718" s="17"/>
      <c r="D1718" s="17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</row>
    <row r="1719" spans="1:15" s="299" customFormat="1">
      <c r="A1719" s="15"/>
      <c r="B1719" s="290"/>
      <c r="C1719" s="17"/>
      <c r="D1719" s="17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</row>
    <row r="1720" spans="1:15" s="299" customFormat="1">
      <c r="A1720" s="15"/>
      <c r="B1720" s="290"/>
      <c r="C1720" s="17"/>
      <c r="D1720" s="17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</row>
    <row r="1721" spans="1:15" s="299" customFormat="1">
      <c r="A1721" s="15"/>
      <c r="B1721" s="290"/>
      <c r="C1721" s="17"/>
      <c r="D1721" s="17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</row>
    <row r="1722" spans="1:15" s="299" customFormat="1">
      <c r="A1722" s="15"/>
      <c r="B1722" s="290"/>
      <c r="C1722" s="17"/>
      <c r="D1722" s="17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</row>
    <row r="1723" spans="1:15" s="299" customFormat="1">
      <c r="A1723" s="15"/>
      <c r="B1723" s="290"/>
      <c r="C1723" s="17"/>
      <c r="D1723" s="17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</row>
    <row r="1724" spans="1:15" s="299" customFormat="1">
      <c r="A1724" s="15"/>
      <c r="B1724" s="290"/>
      <c r="C1724" s="17"/>
      <c r="D1724" s="17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</row>
    <row r="1725" spans="1:15" s="299" customFormat="1">
      <c r="A1725" s="15"/>
      <c r="B1725" s="290"/>
      <c r="C1725" s="17"/>
      <c r="D1725" s="17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</row>
    <row r="1726" spans="1:15" s="299" customFormat="1">
      <c r="A1726" s="15"/>
      <c r="B1726" s="290"/>
      <c r="C1726" s="17"/>
      <c r="D1726" s="17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</row>
    <row r="1727" spans="1:15" s="299" customFormat="1">
      <c r="A1727" s="15"/>
      <c r="B1727" s="290"/>
      <c r="C1727" s="17"/>
      <c r="D1727" s="17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</row>
    <row r="1728" spans="1:15" s="299" customFormat="1">
      <c r="A1728" s="15"/>
      <c r="B1728" s="290"/>
      <c r="C1728" s="17"/>
      <c r="D1728" s="17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</row>
    <row r="1729" spans="1:15" s="299" customFormat="1">
      <c r="A1729" s="15"/>
      <c r="B1729" s="290"/>
      <c r="C1729" s="17"/>
      <c r="D1729" s="17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</row>
    <row r="1730" spans="1:15" s="299" customFormat="1">
      <c r="A1730" s="15"/>
      <c r="B1730" s="290"/>
      <c r="C1730" s="17"/>
      <c r="D1730" s="17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</row>
    <row r="1731" spans="1:15" s="299" customFormat="1">
      <c r="A1731" s="15"/>
      <c r="B1731" s="290"/>
      <c r="C1731" s="17"/>
      <c r="D1731" s="17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</row>
    <row r="1732" spans="1:15" s="299" customFormat="1">
      <c r="A1732" s="15"/>
      <c r="B1732" s="290"/>
      <c r="C1732" s="17"/>
      <c r="D1732" s="17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</row>
    <row r="1733" spans="1:15" s="299" customFormat="1">
      <c r="A1733" s="15"/>
      <c r="B1733" s="290"/>
      <c r="C1733" s="17"/>
      <c r="D1733" s="17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</row>
    <row r="1734" spans="1:15" s="299" customFormat="1">
      <c r="A1734" s="15"/>
      <c r="B1734" s="290"/>
      <c r="C1734" s="17"/>
      <c r="D1734" s="17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</row>
    <row r="1735" spans="1:15" s="299" customFormat="1">
      <c r="A1735" s="15"/>
      <c r="B1735" s="290"/>
      <c r="C1735" s="17"/>
      <c r="D1735" s="17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</row>
    <row r="1736" spans="1:15" s="299" customFormat="1">
      <c r="A1736" s="15"/>
      <c r="B1736" s="290"/>
      <c r="C1736" s="17"/>
      <c r="D1736" s="17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</row>
    <row r="1737" spans="1:15" s="299" customFormat="1">
      <c r="A1737" s="15"/>
      <c r="B1737" s="290"/>
      <c r="C1737" s="17"/>
      <c r="D1737" s="17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</row>
    <row r="1738" spans="1:15" s="299" customFormat="1">
      <c r="A1738" s="15"/>
      <c r="B1738" s="290"/>
      <c r="C1738" s="17"/>
      <c r="D1738" s="17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</row>
    <row r="1739" spans="1:15" s="299" customFormat="1">
      <c r="A1739" s="15"/>
      <c r="B1739" s="290"/>
      <c r="C1739" s="17"/>
      <c r="D1739" s="17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</row>
    <row r="1740" spans="1:15" s="299" customFormat="1">
      <c r="A1740" s="15"/>
      <c r="B1740" s="290"/>
      <c r="C1740" s="17"/>
      <c r="D1740" s="17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</row>
    <row r="1741" spans="1:15" s="299" customFormat="1">
      <c r="A1741" s="15"/>
      <c r="B1741" s="290"/>
      <c r="C1741" s="17"/>
      <c r="D1741" s="17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</row>
    <row r="1742" spans="1:15" s="299" customFormat="1">
      <c r="A1742" s="15"/>
      <c r="B1742" s="290"/>
      <c r="C1742" s="17"/>
      <c r="D1742" s="17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</row>
    <row r="1743" spans="1:15" s="299" customFormat="1">
      <c r="A1743" s="15"/>
      <c r="B1743" s="290"/>
      <c r="C1743" s="17"/>
      <c r="D1743" s="17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</row>
    <row r="1744" spans="1:15" s="299" customFormat="1">
      <c r="A1744" s="15"/>
      <c r="B1744" s="290"/>
      <c r="C1744" s="17"/>
      <c r="D1744" s="17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</row>
    <row r="1745" spans="1:15" s="299" customFormat="1">
      <c r="A1745" s="15"/>
      <c r="B1745" s="290"/>
      <c r="C1745" s="17"/>
      <c r="D1745" s="17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</row>
    <row r="1746" spans="1:15" s="299" customFormat="1">
      <c r="A1746" s="15"/>
      <c r="B1746" s="290"/>
      <c r="C1746" s="17"/>
      <c r="D1746" s="17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</row>
    <row r="1747" spans="1:15" s="299" customFormat="1">
      <c r="A1747" s="15"/>
      <c r="B1747" s="290"/>
      <c r="C1747" s="17"/>
      <c r="D1747" s="17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</row>
    <row r="1748" spans="1:15" s="299" customFormat="1">
      <c r="A1748" s="15"/>
      <c r="B1748" s="290"/>
      <c r="C1748" s="17"/>
      <c r="D1748" s="17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</row>
    <row r="1749" spans="1:15" s="299" customFormat="1">
      <c r="A1749" s="15"/>
      <c r="B1749" s="290"/>
      <c r="C1749" s="17"/>
      <c r="D1749" s="17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</row>
    <row r="1750" spans="1:15" s="299" customFormat="1">
      <c r="A1750" s="15"/>
      <c r="B1750" s="290"/>
      <c r="C1750" s="17"/>
      <c r="D1750" s="17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</row>
    <row r="1751" spans="1:15" s="299" customFormat="1">
      <c r="A1751" s="15"/>
      <c r="B1751" s="290"/>
      <c r="C1751" s="17"/>
      <c r="D1751" s="17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</row>
    <row r="1752" spans="1:15" s="299" customFormat="1">
      <c r="A1752" s="15"/>
      <c r="B1752" s="290"/>
      <c r="C1752" s="17"/>
      <c r="D1752" s="17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</row>
    <row r="1753" spans="1:15" s="299" customFormat="1">
      <c r="A1753" s="15"/>
      <c r="B1753" s="290"/>
      <c r="C1753" s="17"/>
      <c r="D1753" s="17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</row>
    <row r="1754" spans="1:15" s="299" customFormat="1">
      <c r="A1754" s="15"/>
      <c r="B1754" s="290"/>
      <c r="C1754" s="17"/>
      <c r="D1754" s="17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</row>
    <row r="1755" spans="1:15" s="299" customFormat="1">
      <c r="A1755" s="15"/>
      <c r="B1755" s="290"/>
      <c r="C1755" s="17"/>
      <c r="D1755" s="17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</row>
    <row r="1756" spans="1:15" s="299" customFormat="1">
      <c r="A1756" s="15"/>
      <c r="B1756" s="290"/>
      <c r="C1756" s="17"/>
      <c r="D1756" s="17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</row>
    <row r="1757" spans="1:15" s="299" customFormat="1">
      <c r="A1757" s="15"/>
      <c r="B1757" s="290"/>
      <c r="C1757" s="17"/>
      <c r="D1757" s="17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</row>
    <row r="1758" spans="1:15" s="299" customFormat="1">
      <c r="A1758" s="15"/>
      <c r="B1758" s="290"/>
      <c r="C1758" s="17"/>
      <c r="D1758" s="17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</row>
    <row r="1759" spans="1:15" s="299" customFormat="1">
      <c r="A1759" s="15"/>
      <c r="B1759" s="290"/>
      <c r="C1759" s="17"/>
      <c r="D1759" s="17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</row>
    <row r="1760" spans="1:15" s="299" customFormat="1">
      <c r="A1760" s="15"/>
      <c r="B1760" s="290"/>
      <c r="C1760" s="17"/>
      <c r="D1760" s="17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</row>
    <row r="1761" spans="1:15" s="299" customFormat="1">
      <c r="A1761" s="15"/>
      <c r="B1761" s="290"/>
      <c r="C1761" s="17"/>
      <c r="D1761" s="17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</row>
    <row r="1762" spans="1:15" s="299" customFormat="1">
      <c r="A1762" s="15"/>
      <c r="B1762" s="290"/>
      <c r="C1762" s="17"/>
      <c r="D1762" s="17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</row>
    <row r="1763" spans="1:15" s="299" customFormat="1">
      <c r="A1763" s="15"/>
      <c r="B1763" s="290"/>
      <c r="C1763" s="17"/>
      <c r="D1763" s="17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</row>
    <row r="1764" spans="1:15" s="299" customFormat="1">
      <c r="A1764" s="15"/>
      <c r="B1764" s="290"/>
      <c r="C1764" s="17"/>
      <c r="D1764" s="17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</row>
    <row r="1765" spans="1:15" s="299" customFormat="1">
      <c r="A1765" s="15"/>
      <c r="B1765" s="290"/>
      <c r="C1765" s="17"/>
      <c r="D1765" s="17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</row>
    <row r="1766" spans="1:15" s="299" customFormat="1">
      <c r="A1766" s="15"/>
      <c r="B1766" s="290"/>
      <c r="C1766" s="17"/>
      <c r="D1766" s="17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</row>
    <row r="1767" spans="1:15" s="299" customFormat="1">
      <c r="A1767" s="15"/>
      <c r="B1767" s="290"/>
      <c r="C1767" s="17"/>
      <c r="D1767" s="17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</row>
    <row r="1768" spans="1:15" s="299" customFormat="1">
      <c r="A1768" s="15"/>
      <c r="B1768" s="290"/>
      <c r="C1768" s="17"/>
      <c r="D1768" s="17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</row>
    <row r="1769" spans="1:15" s="299" customFormat="1">
      <c r="A1769" s="15"/>
      <c r="B1769" s="290"/>
      <c r="C1769" s="17"/>
      <c r="D1769" s="17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</row>
    <row r="1770" spans="1:15" s="299" customFormat="1">
      <c r="A1770" s="15"/>
      <c r="B1770" s="290"/>
      <c r="C1770" s="17"/>
      <c r="D1770" s="17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</row>
    <row r="1771" spans="1:15" s="299" customFormat="1">
      <c r="A1771" s="15"/>
      <c r="B1771" s="290"/>
      <c r="C1771" s="17"/>
      <c r="D1771" s="17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</row>
    <row r="1772" spans="1:15" s="299" customFormat="1">
      <c r="A1772" s="15"/>
      <c r="B1772" s="290"/>
      <c r="C1772" s="17"/>
      <c r="D1772" s="17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</row>
    <row r="1773" spans="1:15" s="299" customFormat="1">
      <c r="A1773" s="15"/>
      <c r="B1773" s="290"/>
      <c r="C1773" s="17"/>
      <c r="D1773" s="17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</row>
    <row r="1774" spans="1:15" s="299" customFormat="1">
      <c r="A1774" s="15"/>
      <c r="B1774" s="290"/>
      <c r="C1774" s="17"/>
      <c r="D1774" s="17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</row>
    <row r="1775" spans="1:15" s="299" customFormat="1">
      <c r="A1775" s="15"/>
      <c r="B1775" s="290"/>
      <c r="C1775" s="17"/>
      <c r="D1775" s="17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</row>
    <row r="1776" spans="1:15" s="299" customFormat="1">
      <c r="A1776" s="15"/>
      <c r="B1776" s="290"/>
      <c r="C1776" s="17"/>
      <c r="D1776" s="17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</row>
    <row r="1777" spans="1:15" s="299" customFormat="1">
      <c r="A1777" s="15"/>
      <c r="B1777" s="290"/>
      <c r="C1777" s="17"/>
      <c r="D1777" s="17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</row>
    <row r="1778" spans="1:15" s="299" customFormat="1">
      <c r="A1778" s="15"/>
      <c r="B1778" s="290"/>
      <c r="C1778" s="17"/>
      <c r="D1778" s="17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</row>
    <row r="1779" spans="1:15" s="299" customFormat="1">
      <c r="A1779" s="15"/>
      <c r="B1779" s="290"/>
      <c r="C1779" s="17"/>
      <c r="D1779" s="17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</row>
    <row r="1780" spans="1:15" s="299" customFormat="1">
      <c r="A1780" s="15"/>
      <c r="B1780" s="290"/>
      <c r="C1780" s="17"/>
      <c r="D1780" s="17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</row>
    <row r="1781" spans="1:15" s="299" customFormat="1">
      <c r="A1781" s="15"/>
      <c r="B1781" s="290"/>
      <c r="C1781" s="17"/>
      <c r="D1781" s="17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</row>
    <row r="1782" spans="1:15" s="299" customFormat="1">
      <c r="A1782" s="15"/>
      <c r="B1782" s="290"/>
      <c r="C1782" s="17"/>
      <c r="D1782" s="17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</row>
    <row r="1783" spans="1:15" s="299" customFormat="1">
      <c r="A1783" s="15"/>
      <c r="B1783" s="290"/>
      <c r="C1783" s="17"/>
      <c r="D1783" s="17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</row>
    <row r="1784" spans="1:15" s="299" customFormat="1">
      <c r="A1784" s="15"/>
      <c r="B1784" s="290"/>
      <c r="C1784" s="17"/>
      <c r="D1784" s="17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</row>
    <row r="1785" spans="1:15" s="299" customFormat="1">
      <c r="A1785" s="15"/>
      <c r="B1785" s="290"/>
      <c r="C1785" s="17"/>
      <c r="D1785" s="17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</row>
    <row r="1786" spans="1:15" s="299" customFormat="1">
      <c r="A1786" s="15"/>
      <c r="B1786" s="290"/>
      <c r="C1786" s="17"/>
      <c r="D1786" s="17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</row>
    <row r="1787" spans="1:15" s="299" customFormat="1">
      <c r="A1787" s="15"/>
      <c r="B1787" s="290"/>
      <c r="C1787" s="17"/>
      <c r="D1787" s="17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</row>
    <row r="1788" spans="1:15" s="299" customFormat="1">
      <c r="A1788" s="15"/>
      <c r="B1788" s="290"/>
      <c r="C1788" s="17"/>
      <c r="D1788" s="17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</row>
    <row r="1789" spans="1:15" s="299" customFormat="1">
      <c r="A1789" s="15"/>
      <c r="B1789" s="290"/>
      <c r="C1789" s="17"/>
      <c r="D1789" s="17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</row>
    <row r="1790" spans="1:15" s="299" customFormat="1">
      <c r="A1790" s="15"/>
      <c r="B1790" s="290"/>
      <c r="C1790" s="17"/>
      <c r="D1790" s="17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</row>
    <row r="1791" spans="1:15" s="299" customFormat="1">
      <c r="A1791" s="15"/>
      <c r="B1791" s="290"/>
      <c r="C1791" s="17"/>
      <c r="D1791" s="17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</row>
    <row r="1792" spans="1:15" s="299" customFormat="1">
      <c r="A1792" s="15"/>
      <c r="B1792" s="290"/>
      <c r="C1792" s="17"/>
      <c r="D1792" s="17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</row>
    <row r="1793" spans="1:15" s="299" customFormat="1">
      <c r="A1793" s="15"/>
      <c r="B1793" s="290"/>
      <c r="C1793" s="17"/>
      <c r="D1793" s="17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</row>
    <row r="1794" spans="1:15" s="299" customFormat="1">
      <c r="A1794" s="15"/>
      <c r="B1794" s="290"/>
      <c r="C1794" s="17"/>
      <c r="D1794" s="17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</row>
    <row r="1795" spans="1:15" s="299" customFormat="1">
      <c r="A1795" s="15"/>
      <c r="B1795" s="290"/>
      <c r="C1795" s="17"/>
      <c r="D1795" s="17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</row>
    <row r="1796" spans="1:15" s="299" customFormat="1">
      <c r="A1796" s="15"/>
      <c r="B1796" s="290"/>
      <c r="C1796" s="17"/>
      <c r="D1796" s="17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</row>
    <row r="1797" spans="1:15" s="299" customFormat="1">
      <c r="A1797" s="15"/>
      <c r="B1797" s="290"/>
      <c r="C1797" s="17"/>
      <c r="D1797" s="17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</row>
    <row r="1798" spans="1:15" s="299" customFormat="1">
      <c r="A1798" s="15"/>
      <c r="B1798" s="290"/>
      <c r="C1798" s="17"/>
      <c r="D1798" s="17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</row>
    <row r="1799" spans="1:15" s="299" customFormat="1">
      <c r="A1799" s="15"/>
      <c r="B1799" s="290"/>
      <c r="C1799" s="17"/>
      <c r="D1799" s="17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</row>
    <row r="1800" spans="1:15" s="299" customFormat="1">
      <c r="A1800" s="15"/>
      <c r="B1800" s="290"/>
      <c r="C1800" s="17"/>
      <c r="D1800" s="17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</row>
    <row r="1801" spans="1:15" s="299" customFormat="1">
      <c r="A1801" s="15"/>
      <c r="B1801" s="290"/>
      <c r="C1801" s="17"/>
      <c r="D1801" s="17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</row>
    <row r="1802" spans="1:15" s="299" customFormat="1">
      <c r="A1802" s="15"/>
      <c r="B1802" s="290"/>
      <c r="C1802" s="17"/>
      <c r="D1802" s="17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</row>
    <row r="1803" spans="1:15" s="299" customFormat="1">
      <c r="A1803" s="15"/>
      <c r="B1803" s="290"/>
      <c r="C1803" s="17"/>
      <c r="D1803" s="17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</row>
    <row r="1804" spans="1:15" s="299" customFormat="1">
      <c r="A1804" s="15"/>
      <c r="B1804" s="290"/>
      <c r="C1804" s="17"/>
      <c r="D1804" s="17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</row>
    <row r="1805" spans="1:15" s="299" customFormat="1">
      <c r="A1805" s="15"/>
      <c r="B1805" s="290"/>
      <c r="C1805" s="17"/>
      <c r="D1805" s="17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</row>
    <row r="1806" spans="1:15" s="299" customFormat="1">
      <c r="A1806" s="15"/>
      <c r="B1806" s="290"/>
      <c r="C1806" s="17"/>
      <c r="D1806" s="17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</row>
    <row r="1807" spans="1:15" s="299" customFormat="1">
      <c r="A1807" s="15"/>
      <c r="B1807" s="290"/>
      <c r="C1807" s="17"/>
      <c r="D1807" s="17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</row>
    <row r="1808" spans="1:15" s="299" customFormat="1">
      <c r="A1808" s="15"/>
      <c r="B1808" s="290"/>
      <c r="C1808" s="17"/>
      <c r="D1808" s="17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</row>
    <row r="1809" spans="1:15" s="299" customFormat="1">
      <c r="A1809" s="15"/>
      <c r="B1809" s="290"/>
      <c r="C1809" s="17"/>
      <c r="D1809" s="17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</row>
    <row r="1810" spans="1:15" s="299" customFormat="1">
      <c r="A1810" s="15"/>
      <c r="B1810" s="290"/>
      <c r="C1810" s="17"/>
      <c r="D1810" s="17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</row>
    <row r="1811" spans="1:15" s="299" customFormat="1">
      <c r="A1811" s="15"/>
      <c r="B1811" s="290"/>
      <c r="C1811" s="17"/>
      <c r="D1811" s="17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</row>
    <row r="1812" spans="1:15" s="299" customFormat="1">
      <c r="A1812" s="15"/>
      <c r="B1812" s="290"/>
      <c r="C1812" s="17"/>
      <c r="D1812" s="17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</row>
    <row r="1813" spans="1:15" s="299" customFormat="1">
      <c r="A1813" s="15"/>
      <c r="B1813" s="290"/>
      <c r="C1813" s="17"/>
      <c r="D1813" s="17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</row>
    <row r="1814" spans="1:15" s="299" customFormat="1">
      <c r="A1814" s="15"/>
      <c r="B1814" s="290"/>
      <c r="C1814" s="17"/>
      <c r="D1814" s="17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</row>
    <row r="1815" spans="1:15" s="299" customFormat="1">
      <c r="A1815" s="15"/>
      <c r="B1815" s="290"/>
      <c r="C1815" s="17"/>
      <c r="D1815" s="17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</row>
    <row r="1816" spans="1:15" s="299" customFormat="1">
      <c r="A1816" s="15"/>
      <c r="B1816" s="290"/>
      <c r="C1816" s="17"/>
      <c r="D1816" s="17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</row>
    <row r="1817" spans="1:15" s="299" customFormat="1">
      <c r="A1817" s="15"/>
      <c r="B1817" s="290"/>
      <c r="C1817" s="17"/>
      <c r="D1817" s="17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</row>
    <row r="1818" spans="1:15" s="299" customFormat="1">
      <c r="A1818" s="15"/>
      <c r="B1818" s="290"/>
      <c r="C1818" s="17"/>
      <c r="D1818" s="17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</row>
    <row r="1819" spans="1:15" s="299" customFormat="1">
      <c r="A1819" s="15"/>
      <c r="B1819" s="290"/>
      <c r="C1819" s="17"/>
      <c r="D1819" s="17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</row>
    <row r="1820" spans="1:15" s="299" customFormat="1">
      <c r="A1820" s="15"/>
      <c r="B1820" s="290"/>
      <c r="C1820" s="17"/>
      <c r="D1820" s="17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</row>
    <row r="1821" spans="1:15" s="299" customFormat="1">
      <c r="A1821" s="15"/>
      <c r="B1821" s="290"/>
      <c r="C1821" s="17"/>
      <c r="D1821" s="17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</row>
    <row r="1822" spans="1:15" s="299" customFormat="1">
      <c r="A1822" s="15"/>
      <c r="B1822" s="290"/>
      <c r="C1822" s="17"/>
      <c r="D1822" s="17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</row>
    <row r="1823" spans="1:15" s="299" customFormat="1">
      <c r="A1823" s="15"/>
      <c r="B1823" s="290"/>
      <c r="C1823" s="17"/>
      <c r="D1823" s="17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</row>
    <row r="1824" spans="1:15" s="299" customFormat="1">
      <c r="A1824" s="15"/>
      <c r="B1824" s="290"/>
      <c r="C1824" s="17"/>
      <c r="D1824" s="17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</row>
    <row r="1825" spans="1:15" s="299" customFormat="1">
      <c r="A1825" s="15"/>
      <c r="B1825" s="290"/>
      <c r="C1825" s="17"/>
      <c r="D1825" s="17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</row>
    <row r="1826" spans="1:15" s="299" customFormat="1">
      <c r="A1826" s="15"/>
      <c r="B1826" s="290"/>
      <c r="C1826" s="17"/>
      <c r="D1826" s="17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</row>
    <row r="1827" spans="1:15" s="299" customFormat="1">
      <c r="A1827" s="15"/>
      <c r="B1827" s="290"/>
      <c r="C1827" s="17"/>
      <c r="D1827" s="17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</row>
    <row r="1828" spans="1:15" s="299" customFormat="1">
      <c r="A1828" s="15"/>
      <c r="B1828" s="290"/>
      <c r="C1828" s="17"/>
      <c r="D1828" s="17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</row>
    <row r="1829" spans="1:15" s="299" customFormat="1">
      <c r="A1829" s="15"/>
      <c r="B1829" s="290"/>
      <c r="C1829" s="17"/>
      <c r="D1829" s="17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</row>
    <row r="1830" spans="1:15" s="299" customFormat="1">
      <c r="A1830" s="15"/>
      <c r="B1830" s="290"/>
      <c r="C1830" s="17"/>
      <c r="D1830" s="17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</row>
    <row r="1831" spans="1:15" s="299" customFormat="1">
      <c r="A1831" s="15"/>
      <c r="B1831" s="290"/>
      <c r="C1831" s="17"/>
      <c r="D1831" s="17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</row>
    <row r="1832" spans="1:15" s="299" customFormat="1">
      <c r="A1832" s="15"/>
      <c r="B1832" s="290"/>
      <c r="C1832" s="17"/>
      <c r="D1832" s="17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</row>
    <row r="1833" spans="1:15" s="299" customFormat="1">
      <c r="A1833" s="15"/>
      <c r="B1833" s="290"/>
      <c r="C1833" s="17"/>
      <c r="D1833" s="17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</row>
    <row r="1834" spans="1:15" s="299" customFormat="1">
      <c r="A1834" s="15"/>
      <c r="B1834" s="290"/>
      <c r="C1834" s="17"/>
      <c r="D1834" s="17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</row>
    <row r="1835" spans="1:15" s="299" customFormat="1">
      <c r="A1835" s="15"/>
      <c r="B1835" s="290"/>
      <c r="C1835" s="17"/>
      <c r="D1835" s="17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</row>
    <row r="1836" spans="1:15" s="299" customFormat="1">
      <c r="A1836" s="15"/>
      <c r="B1836" s="290"/>
      <c r="C1836" s="17"/>
      <c r="D1836" s="17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</row>
    <row r="1837" spans="1:15" s="299" customFormat="1">
      <c r="A1837" s="15"/>
      <c r="B1837" s="290"/>
      <c r="C1837" s="17"/>
      <c r="D1837" s="17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</row>
    <row r="1838" spans="1:15" s="299" customFormat="1">
      <c r="A1838" s="15"/>
      <c r="B1838" s="290"/>
      <c r="C1838" s="17"/>
      <c r="D1838" s="17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</row>
    <row r="1839" spans="1:15" s="299" customFormat="1">
      <c r="A1839" s="15"/>
      <c r="B1839" s="290"/>
      <c r="C1839" s="17"/>
      <c r="D1839" s="17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</row>
    <row r="1840" spans="1:15" s="299" customFormat="1">
      <c r="A1840" s="15"/>
      <c r="B1840" s="290"/>
      <c r="C1840" s="17"/>
      <c r="D1840" s="17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</row>
    <row r="1841" spans="1:15" s="299" customFormat="1">
      <c r="A1841" s="15"/>
      <c r="B1841" s="290"/>
      <c r="C1841" s="17"/>
      <c r="D1841" s="17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</row>
    <row r="1842" spans="1:15" s="299" customFormat="1">
      <c r="A1842" s="15"/>
      <c r="B1842" s="290"/>
      <c r="C1842" s="17"/>
      <c r="D1842" s="17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</row>
    <row r="1843" spans="1:15" s="299" customFormat="1">
      <c r="A1843" s="15"/>
      <c r="B1843" s="290"/>
      <c r="C1843" s="17"/>
      <c r="D1843" s="17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</row>
    <row r="1844" spans="1:15" s="299" customFormat="1">
      <c r="A1844" s="15"/>
      <c r="B1844" s="290"/>
      <c r="C1844" s="17"/>
      <c r="D1844" s="17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</row>
    <row r="1845" spans="1:15" s="299" customFormat="1">
      <c r="A1845" s="15"/>
      <c r="B1845" s="290"/>
      <c r="C1845" s="17"/>
      <c r="D1845" s="17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</row>
    <row r="1846" spans="1:15" s="299" customFormat="1">
      <c r="A1846" s="15"/>
      <c r="B1846" s="290"/>
      <c r="C1846" s="17"/>
      <c r="D1846" s="17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</row>
    <row r="1847" spans="1:15" s="299" customFormat="1">
      <c r="A1847" s="15"/>
      <c r="B1847" s="290"/>
      <c r="C1847" s="17"/>
      <c r="D1847" s="17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</row>
    <row r="1848" spans="1:15" s="299" customFormat="1">
      <c r="A1848" s="15"/>
      <c r="B1848" s="290"/>
      <c r="C1848" s="17"/>
      <c r="D1848" s="17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</row>
    <row r="1849" spans="1:15" s="299" customFormat="1">
      <c r="A1849" s="15"/>
      <c r="B1849" s="290"/>
      <c r="C1849" s="17"/>
      <c r="D1849" s="17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</row>
    <row r="1850" spans="1:15" s="299" customFormat="1">
      <c r="A1850" s="15"/>
      <c r="B1850" s="290"/>
      <c r="C1850" s="17"/>
      <c r="D1850" s="17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</row>
    <row r="1851" spans="1:15" s="299" customFormat="1">
      <c r="A1851" s="15"/>
      <c r="B1851" s="290"/>
      <c r="C1851" s="17"/>
      <c r="D1851" s="17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</row>
    <row r="1852" spans="1:15" s="299" customFormat="1">
      <c r="A1852" s="15"/>
      <c r="B1852" s="290"/>
      <c r="C1852" s="17"/>
      <c r="D1852" s="17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</row>
    <row r="1853" spans="1:15" s="299" customFormat="1">
      <c r="A1853" s="15"/>
      <c r="B1853" s="290"/>
      <c r="C1853" s="17"/>
      <c r="D1853" s="17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</row>
    <row r="1854" spans="1:15" s="299" customFormat="1">
      <c r="A1854" s="15"/>
      <c r="B1854" s="290"/>
      <c r="C1854" s="17"/>
      <c r="D1854" s="17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</row>
    <row r="1855" spans="1:15" s="299" customFormat="1">
      <c r="A1855" s="15"/>
      <c r="B1855" s="290"/>
      <c r="C1855" s="17"/>
      <c r="D1855" s="17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</row>
    <row r="1856" spans="1:15" s="299" customFormat="1">
      <c r="A1856" s="15"/>
      <c r="B1856" s="290"/>
      <c r="C1856" s="17"/>
      <c r="D1856" s="17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</row>
    <row r="1857" spans="1:15" s="299" customFormat="1">
      <c r="A1857" s="15"/>
      <c r="B1857" s="290"/>
      <c r="C1857" s="17"/>
      <c r="D1857" s="17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</row>
    <row r="1858" spans="1:15" s="299" customFormat="1">
      <c r="A1858" s="15"/>
      <c r="B1858" s="290"/>
      <c r="C1858" s="17"/>
      <c r="D1858" s="17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</row>
    <row r="1859" spans="1:15" s="299" customFormat="1">
      <c r="A1859" s="15"/>
      <c r="B1859" s="290"/>
      <c r="C1859" s="17"/>
      <c r="D1859" s="17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</row>
    <row r="1860" spans="1:15" s="299" customFormat="1">
      <c r="A1860" s="15"/>
      <c r="B1860" s="290"/>
      <c r="C1860" s="17"/>
      <c r="D1860" s="17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</row>
    <row r="1861" spans="1:15" s="299" customFormat="1">
      <c r="A1861" s="15"/>
      <c r="B1861" s="290"/>
      <c r="C1861" s="17"/>
      <c r="D1861" s="17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</row>
    <row r="1862" spans="1:15" s="299" customFormat="1">
      <c r="A1862" s="15"/>
      <c r="B1862" s="290"/>
      <c r="C1862" s="17"/>
      <c r="D1862" s="17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</row>
    <row r="1863" spans="1:15" s="299" customFormat="1">
      <c r="A1863" s="15"/>
      <c r="B1863" s="290"/>
      <c r="C1863" s="17"/>
      <c r="D1863" s="17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</row>
    <row r="1864" spans="1:15" s="299" customFormat="1">
      <c r="A1864" s="15"/>
      <c r="B1864" s="290"/>
      <c r="C1864" s="17"/>
      <c r="D1864" s="17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</row>
    <row r="1865" spans="1:15" s="299" customFormat="1">
      <c r="A1865" s="15"/>
      <c r="B1865" s="290"/>
      <c r="C1865" s="17"/>
      <c r="D1865" s="17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</row>
    <row r="1866" spans="1:15" s="299" customFormat="1">
      <c r="A1866" s="15"/>
      <c r="B1866" s="290"/>
      <c r="C1866" s="17"/>
      <c r="D1866" s="17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</row>
    <row r="1867" spans="1:15" s="299" customFormat="1">
      <c r="A1867" s="15"/>
      <c r="B1867" s="290"/>
      <c r="C1867" s="17"/>
      <c r="D1867" s="17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</row>
    <row r="1868" spans="1:15" s="299" customFormat="1">
      <c r="A1868" s="15"/>
      <c r="B1868" s="290"/>
      <c r="C1868" s="17"/>
      <c r="D1868" s="17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</row>
    <row r="1869" spans="1:15" s="299" customFormat="1">
      <c r="A1869" s="15"/>
      <c r="B1869" s="290"/>
      <c r="C1869" s="17"/>
      <c r="D1869" s="17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</row>
    <row r="1870" spans="1:15" s="299" customFormat="1">
      <c r="A1870" s="15"/>
      <c r="B1870" s="290"/>
      <c r="C1870" s="17"/>
      <c r="D1870" s="17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</row>
    <row r="1871" spans="1:15" s="299" customFormat="1">
      <c r="A1871" s="15"/>
      <c r="B1871" s="290"/>
      <c r="C1871" s="17"/>
      <c r="D1871" s="17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</row>
    <row r="1872" spans="1:15" s="299" customFormat="1">
      <c r="A1872" s="15"/>
      <c r="B1872" s="290"/>
      <c r="C1872" s="17"/>
      <c r="D1872" s="17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</row>
    <row r="1873" spans="1:15" s="299" customFormat="1">
      <c r="A1873" s="15"/>
      <c r="B1873" s="290"/>
      <c r="C1873" s="17"/>
      <c r="D1873" s="17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</row>
    <row r="1874" spans="1:15" s="299" customFormat="1">
      <c r="A1874" s="15"/>
      <c r="B1874" s="290"/>
      <c r="C1874" s="17"/>
      <c r="D1874" s="17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</row>
    <row r="1875" spans="1:15" s="299" customFormat="1">
      <c r="A1875" s="15"/>
      <c r="B1875" s="290"/>
      <c r="C1875" s="17"/>
      <c r="D1875" s="17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</row>
    <row r="1876" spans="1:15" s="299" customFormat="1">
      <c r="A1876" s="15"/>
      <c r="B1876" s="290"/>
      <c r="C1876" s="17"/>
      <c r="D1876" s="17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</row>
    <row r="1877" spans="1:15" s="299" customFormat="1">
      <c r="A1877" s="15"/>
      <c r="B1877" s="290"/>
      <c r="C1877" s="17"/>
      <c r="D1877" s="17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</row>
    <row r="1878" spans="1:15" s="299" customFormat="1">
      <c r="A1878" s="15"/>
      <c r="B1878" s="290"/>
      <c r="C1878" s="17"/>
      <c r="D1878" s="17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</row>
    <row r="1879" spans="1:15" s="299" customFormat="1">
      <c r="A1879" s="15"/>
      <c r="B1879" s="290"/>
      <c r="C1879" s="17"/>
      <c r="D1879" s="17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</row>
    <row r="1880" spans="1:15" s="299" customFormat="1">
      <c r="A1880" s="15"/>
      <c r="B1880" s="290"/>
      <c r="C1880" s="17"/>
      <c r="D1880" s="17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</row>
    <row r="1881" spans="1:15" s="299" customFormat="1">
      <c r="A1881" s="15"/>
      <c r="B1881" s="290"/>
      <c r="C1881" s="17"/>
      <c r="D1881" s="17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</row>
    <row r="1882" spans="1:15" s="299" customFormat="1">
      <c r="A1882" s="15"/>
      <c r="B1882" s="290"/>
      <c r="C1882" s="17"/>
      <c r="D1882" s="17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</row>
    <row r="1883" spans="1:15" s="299" customFormat="1">
      <c r="A1883" s="15"/>
      <c r="B1883" s="290"/>
      <c r="C1883" s="17"/>
      <c r="D1883" s="17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</row>
    <row r="1884" spans="1:15" s="299" customFormat="1">
      <c r="A1884" s="15"/>
      <c r="B1884" s="290"/>
      <c r="C1884" s="17"/>
      <c r="D1884" s="17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</row>
    <row r="1885" spans="1:15" s="299" customFormat="1">
      <c r="A1885" s="15"/>
      <c r="B1885" s="290"/>
      <c r="C1885" s="17"/>
      <c r="D1885" s="17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</row>
    <row r="1886" spans="1:15" s="299" customFormat="1">
      <c r="A1886" s="15"/>
      <c r="B1886" s="290"/>
      <c r="C1886" s="17"/>
      <c r="D1886" s="17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</row>
    <row r="1887" spans="1:15" s="299" customFormat="1">
      <c r="A1887" s="15"/>
      <c r="B1887" s="290"/>
      <c r="C1887" s="17"/>
      <c r="D1887" s="17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</row>
    <row r="1888" spans="1:15" s="299" customFormat="1">
      <c r="A1888" s="15"/>
      <c r="B1888" s="290"/>
      <c r="C1888" s="17"/>
      <c r="D1888" s="17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</row>
    <row r="1889" spans="1:15" s="299" customFormat="1">
      <c r="A1889" s="15"/>
      <c r="B1889" s="290"/>
      <c r="C1889" s="17"/>
      <c r="D1889" s="17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</row>
    <row r="1890" spans="1:15" s="299" customFormat="1">
      <c r="A1890" s="15"/>
      <c r="B1890" s="290"/>
      <c r="C1890" s="17"/>
      <c r="D1890" s="17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</row>
    <row r="1891" spans="1:15" s="299" customFormat="1">
      <c r="A1891" s="15"/>
      <c r="B1891" s="290"/>
      <c r="C1891" s="17"/>
      <c r="D1891" s="17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</row>
    <row r="1892" spans="1:15" s="299" customFormat="1">
      <c r="A1892" s="15"/>
      <c r="B1892" s="290"/>
      <c r="C1892" s="17"/>
      <c r="D1892" s="17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</row>
    <row r="1893" spans="1:15" s="299" customFormat="1">
      <c r="A1893" s="15"/>
      <c r="B1893" s="290"/>
      <c r="C1893" s="17"/>
      <c r="D1893" s="17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</row>
    <row r="1894" spans="1:15" s="299" customFormat="1">
      <c r="A1894" s="15"/>
      <c r="B1894" s="290"/>
      <c r="C1894" s="17"/>
      <c r="D1894" s="17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</row>
    <row r="1895" spans="1:15" s="299" customFormat="1">
      <c r="A1895" s="15"/>
      <c r="B1895" s="290"/>
      <c r="C1895" s="17"/>
      <c r="D1895" s="17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</row>
    <row r="1896" spans="1:15" s="299" customFormat="1">
      <c r="A1896" s="15"/>
      <c r="B1896" s="290"/>
      <c r="C1896" s="17"/>
      <c r="D1896" s="17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</row>
    <row r="1897" spans="1:15" s="299" customFormat="1">
      <c r="A1897" s="15"/>
      <c r="B1897" s="290"/>
      <c r="C1897" s="17"/>
      <c r="D1897" s="17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</row>
    <row r="1898" spans="1:15" s="299" customFormat="1">
      <c r="A1898" s="15"/>
      <c r="B1898" s="290"/>
      <c r="C1898" s="17"/>
      <c r="D1898" s="17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</row>
    <row r="1899" spans="1:15" s="299" customFormat="1">
      <c r="A1899" s="15"/>
      <c r="B1899" s="290"/>
      <c r="C1899" s="17"/>
      <c r="D1899" s="17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</row>
    <row r="1900" spans="1:15" s="299" customFormat="1">
      <c r="A1900" s="15"/>
      <c r="B1900" s="290"/>
      <c r="C1900" s="17"/>
      <c r="D1900" s="17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</row>
    <row r="1901" spans="1:15" s="299" customFormat="1">
      <c r="A1901" s="15"/>
      <c r="B1901" s="290"/>
      <c r="C1901" s="17"/>
      <c r="D1901" s="17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</row>
    <row r="1902" spans="1:15" s="299" customFormat="1">
      <c r="A1902" s="15"/>
      <c r="B1902" s="290"/>
      <c r="C1902" s="17"/>
      <c r="D1902" s="17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</row>
    <row r="1903" spans="1:15" s="299" customFormat="1">
      <c r="A1903" s="15"/>
      <c r="B1903" s="290"/>
      <c r="C1903" s="17"/>
      <c r="D1903" s="17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</row>
    <row r="1904" spans="1:15" s="299" customFormat="1">
      <c r="A1904" s="15"/>
      <c r="B1904" s="290"/>
      <c r="C1904" s="17"/>
      <c r="D1904" s="17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</row>
    <row r="1905" spans="1:15" s="299" customFormat="1">
      <c r="A1905" s="15"/>
      <c r="B1905" s="290"/>
      <c r="C1905" s="17"/>
      <c r="D1905" s="17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</row>
    <row r="1906" spans="1:15" s="299" customFormat="1">
      <c r="A1906" s="15"/>
      <c r="B1906" s="290"/>
      <c r="C1906" s="17"/>
      <c r="D1906" s="17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</row>
    <row r="1907" spans="1:15" s="299" customFormat="1">
      <c r="A1907" s="15"/>
      <c r="B1907" s="290"/>
      <c r="C1907" s="17"/>
      <c r="D1907" s="17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</row>
    <row r="1908" spans="1:15" s="299" customFormat="1">
      <c r="A1908" s="15"/>
      <c r="B1908" s="290"/>
      <c r="C1908" s="17"/>
      <c r="D1908" s="17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</row>
    <row r="1909" spans="1:15" s="299" customFormat="1">
      <c r="A1909" s="15"/>
      <c r="B1909" s="290"/>
      <c r="C1909" s="17"/>
      <c r="D1909" s="17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</row>
    <row r="1910" spans="1:15" s="299" customFormat="1">
      <c r="A1910" s="15"/>
      <c r="B1910" s="290"/>
      <c r="C1910" s="17"/>
      <c r="D1910" s="17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</row>
    <row r="1911" spans="1:15" s="299" customFormat="1">
      <c r="A1911" s="15"/>
      <c r="B1911" s="290"/>
      <c r="C1911" s="17"/>
      <c r="D1911" s="17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</row>
    <row r="1912" spans="1:15" s="299" customFormat="1">
      <c r="A1912" s="15"/>
      <c r="B1912" s="290"/>
      <c r="C1912" s="17"/>
      <c r="D1912" s="17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</row>
    <row r="1913" spans="1:15" s="299" customFormat="1">
      <c r="A1913" s="15"/>
      <c r="B1913" s="290"/>
      <c r="C1913" s="17"/>
      <c r="D1913" s="17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</row>
    <row r="1914" spans="1:15" s="299" customFormat="1">
      <c r="A1914" s="15"/>
      <c r="B1914" s="290"/>
      <c r="C1914" s="17"/>
      <c r="D1914" s="17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</row>
    <row r="1915" spans="1:15" s="299" customFormat="1">
      <c r="A1915" s="15"/>
      <c r="B1915" s="290"/>
      <c r="C1915" s="17"/>
      <c r="D1915" s="17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</row>
    <row r="1916" spans="1:15" s="299" customFormat="1">
      <c r="A1916" s="15"/>
      <c r="B1916" s="290"/>
      <c r="C1916" s="17"/>
      <c r="D1916" s="17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</row>
    <row r="1917" spans="1:15" s="299" customFormat="1">
      <c r="A1917" s="15"/>
      <c r="B1917" s="290"/>
      <c r="C1917" s="17"/>
      <c r="D1917" s="17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</row>
    <row r="1918" spans="1:15" s="299" customFormat="1">
      <c r="A1918" s="15"/>
      <c r="B1918" s="290"/>
      <c r="C1918" s="17"/>
      <c r="D1918" s="17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</row>
    <row r="1919" spans="1:15" s="299" customFormat="1">
      <c r="A1919" s="15"/>
      <c r="B1919" s="290"/>
      <c r="C1919" s="17"/>
      <c r="D1919" s="17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</row>
    <row r="1920" spans="1:15" s="299" customFormat="1">
      <c r="A1920" s="15"/>
      <c r="B1920" s="290"/>
      <c r="C1920" s="17"/>
      <c r="D1920" s="17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</row>
    <row r="1921" spans="1:15" s="299" customFormat="1">
      <c r="A1921" s="15"/>
      <c r="B1921" s="290"/>
      <c r="C1921" s="17"/>
      <c r="D1921" s="17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</row>
    <row r="1922" spans="1:15" s="299" customFormat="1">
      <c r="A1922" s="15"/>
      <c r="B1922" s="290"/>
      <c r="C1922" s="17"/>
      <c r="D1922" s="17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</row>
    <row r="1923" spans="1:15" s="299" customFormat="1">
      <c r="A1923" s="15"/>
      <c r="B1923" s="290"/>
      <c r="C1923" s="17"/>
      <c r="D1923" s="17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</row>
    <row r="1924" spans="1:15" s="299" customFormat="1">
      <c r="A1924" s="15"/>
      <c r="B1924" s="290"/>
      <c r="C1924" s="17"/>
      <c r="D1924" s="17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</row>
    <row r="1925" spans="1:15" s="299" customFormat="1">
      <c r="A1925" s="15"/>
      <c r="B1925" s="290"/>
      <c r="C1925" s="17"/>
      <c r="D1925" s="17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</row>
    <row r="1926" spans="1:15" s="299" customFormat="1">
      <c r="A1926" s="15"/>
      <c r="B1926" s="290"/>
      <c r="C1926" s="17"/>
      <c r="D1926" s="17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</row>
    <row r="1927" spans="1:15" s="299" customFormat="1">
      <c r="A1927" s="15"/>
      <c r="B1927" s="290"/>
      <c r="C1927" s="17"/>
      <c r="D1927" s="17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</row>
    <row r="1928" spans="1:15" s="299" customFormat="1">
      <c r="A1928" s="15"/>
      <c r="B1928" s="290"/>
      <c r="C1928" s="17"/>
      <c r="D1928" s="17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</row>
    <row r="1929" spans="1:15" s="299" customFormat="1">
      <c r="A1929" s="15"/>
      <c r="B1929" s="290"/>
      <c r="C1929" s="17"/>
      <c r="D1929" s="17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</row>
    <row r="1930" spans="1:15" s="299" customFormat="1">
      <c r="A1930" s="15"/>
      <c r="B1930" s="290"/>
      <c r="C1930" s="17"/>
      <c r="D1930" s="17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</row>
    <row r="1931" spans="1:15" s="299" customFormat="1">
      <c r="A1931" s="15"/>
      <c r="B1931" s="290"/>
      <c r="C1931" s="17"/>
      <c r="D1931" s="17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</row>
    <row r="1932" spans="1:15" s="299" customFormat="1">
      <c r="A1932" s="15"/>
      <c r="B1932" s="290"/>
      <c r="C1932" s="17"/>
      <c r="D1932" s="17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</row>
    <row r="1933" spans="1:15" s="299" customFormat="1">
      <c r="A1933" s="15"/>
      <c r="B1933" s="290"/>
      <c r="C1933" s="17"/>
      <c r="D1933" s="17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</row>
    <row r="1934" spans="1:15" s="299" customFormat="1">
      <c r="A1934" s="15"/>
      <c r="B1934" s="290"/>
      <c r="C1934" s="17"/>
      <c r="D1934" s="17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</row>
    <row r="1935" spans="1:15" s="299" customFormat="1">
      <c r="A1935" s="15"/>
      <c r="B1935" s="290"/>
      <c r="C1935" s="17"/>
      <c r="D1935" s="17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</row>
    <row r="1936" spans="1:15" s="299" customFormat="1">
      <c r="A1936" s="15"/>
      <c r="B1936" s="290"/>
      <c r="C1936" s="17"/>
      <c r="D1936" s="17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</row>
    <row r="1937" spans="1:15" s="299" customFormat="1">
      <c r="A1937" s="15"/>
      <c r="B1937" s="290"/>
      <c r="C1937" s="17"/>
      <c r="D1937" s="17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</row>
    <row r="1938" spans="1:15" s="299" customFormat="1">
      <c r="A1938" s="15"/>
      <c r="B1938" s="290"/>
      <c r="C1938" s="17"/>
      <c r="D1938" s="17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</row>
    <row r="1939" spans="1:15" s="299" customFormat="1">
      <c r="A1939" s="15"/>
      <c r="B1939" s="290"/>
      <c r="C1939" s="17"/>
      <c r="D1939" s="17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</row>
    <row r="1940" spans="1:15" s="299" customFormat="1">
      <c r="A1940" s="15"/>
      <c r="B1940" s="290"/>
      <c r="C1940" s="17"/>
      <c r="D1940" s="17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</row>
    <row r="1941" spans="1:15" s="299" customFormat="1">
      <c r="A1941" s="15"/>
      <c r="B1941" s="290"/>
      <c r="C1941" s="17"/>
      <c r="D1941" s="17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</row>
    <row r="1942" spans="1:15" s="299" customFormat="1">
      <c r="A1942" s="15"/>
      <c r="B1942" s="290"/>
      <c r="C1942" s="17"/>
      <c r="D1942" s="17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</row>
    <row r="1943" spans="1:15" s="299" customFormat="1">
      <c r="A1943" s="15"/>
      <c r="B1943" s="290"/>
      <c r="C1943" s="17"/>
      <c r="D1943" s="17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</row>
    <row r="1944" spans="1:15" s="299" customFormat="1">
      <c r="A1944" s="15"/>
      <c r="B1944" s="290"/>
      <c r="C1944" s="17"/>
      <c r="D1944" s="17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</row>
    <row r="1945" spans="1:15" s="299" customFormat="1">
      <c r="A1945" s="15"/>
      <c r="B1945" s="290"/>
      <c r="C1945" s="17"/>
      <c r="D1945" s="17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</row>
    <row r="1946" spans="1:15" s="299" customFormat="1">
      <c r="A1946" s="15"/>
      <c r="B1946" s="290"/>
      <c r="C1946" s="17"/>
      <c r="D1946" s="17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</row>
    <row r="1947" spans="1:15" s="299" customFormat="1">
      <c r="A1947" s="15"/>
      <c r="B1947" s="290"/>
      <c r="C1947" s="17"/>
      <c r="D1947" s="17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</row>
    <row r="1948" spans="1:15" s="299" customFormat="1">
      <c r="A1948" s="15"/>
      <c r="B1948" s="290"/>
      <c r="C1948" s="17"/>
      <c r="D1948" s="17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</row>
    <row r="1949" spans="1:15" s="299" customFormat="1">
      <c r="A1949" s="15"/>
      <c r="B1949" s="290"/>
      <c r="C1949" s="17"/>
      <c r="D1949" s="17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</row>
    <row r="1950" spans="1:15" s="299" customFormat="1">
      <c r="A1950" s="15"/>
      <c r="B1950" s="290"/>
      <c r="C1950" s="17"/>
      <c r="D1950" s="17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</row>
    <row r="1951" spans="1:15" s="299" customFormat="1">
      <c r="A1951" s="15"/>
      <c r="B1951" s="290"/>
      <c r="C1951" s="17"/>
      <c r="D1951" s="17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</row>
    <row r="1952" spans="1:15" s="299" customFormat="1">
      <c r="A1952" s="15"/>
      <c r="B1952" s="290"/>
      <c r="C1952" s="17"/>
      <c r="D1952" s="17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</row>
    <row r="1953" spans="1:15" s="299" customFormat="1">
      <c r="A1953" s="15"/>
      <c r="B1953" s="290"/>
      <c r="C1953" s="17"/>
      <c r="D1953" s="17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</row>
    <row r="1954" spans="1:15" s="299" customFormat="1">
      <c r="A1954" s="15"/>
      <c r="B1954" s="290"/>
      <c r="C1954" s="17"/>
      <c r="D1954" s="17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</row>
    <row r="1955" spans="1:15" s="299" customFormat="1">
      <c r="A1955" s="15"/>
      <c r="B1955" s="290"/>
      <c r="C1955" s="17"/>
      <c r="D1955" s="17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</row>
    <row r="1956" spans="1:15" s="299" customFormat="1">
      <c r="A1956" s="15"/>
      <c r="B1956" s="290"/>
      <c r="C1956" s="17"/>
      <c r="D1956" s="17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</row>
    <row r="1957" spans="1:15" s="299" customFormat="1">
      <c r="A1957" s="15"/>
      <c r="B1957" s="290"/>
      <c r="C1957" s="17"/>
      <c r="D1957" s="17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</row>
    <row r="1958" spans="1:15" s="299" customFormat="1">
      <c r="A1958" s="15"/>
      <c r="B1958" s="290"/>
      <c r="C1958" s="17"/>
      <c r="D1958" s="17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</row>
    <row r="1959" spans="1:15" s="299" customFormat="1">
      <c r="A1959" s="15"/>
      <c r="B1959" s="290"/>
      <c r="C1959" s="17"/>
      <c r="D1959" s="17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</row>
    <row r="1960" spans="1:15" s="299" customFormat="1">
      <c r="A1960" s="15"/>
      <c r="B1960" s="290"/>
      <c r="C1960" s="17"/>
      <c r="D1960" s="17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</row>
    <row r="1961" spans="1:15" s="299" customFormat="1">
      <c r="A1961" s="15"/>
      <c r="B1961" s="290"/>
      <c r="C1961" s="17"/>
      <c r="D1961" s="17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</row>
    <row r="1962" spans="1:15" s="299" customFormat="1">
      <c r="A1962" s="15"/>
      <c r="B1962" s="290"/>
      <c r="C1962" s="17"/>
      <c r="D1962" s="17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</row>
    <row r="1963" spans="1:15" s="299" customFormat="1">
      <c r="A1963" s="15"/>
      <c r="B1963" s="290"/>
      <c r="C1963" s="17"/>
      <c r="D1963" s="17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</row>
    <row r="1964" spans="1:15" s="299" customFormat="1">
      <c r="A1964" s="15"/>
      <c r="B1964" s="290"/>
      <c r="C1964" s="17"/>
      <c r="D1964" s="17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</row>
    <row r="1965" spans="1:15" s="299" customFormat="1">
      <c r="A1965" s="15"/>
      <c r="B1965" s="290"/>
      <c r="C1965" s="17"/>
      <c r="D1965" s="17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</row>
    <row r="1966" spans="1:15" s="299" customFormat="1">
      <c r="A1966" s="15"/>
      <c r="B1966" s="290"/>
      <c r="C1966" s="17"/>
      <c r="D1966" s="17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</row>
    <row r="1967" spans="1:15" s="299" customFormat="1">
      <c r="A1967" s="15"/>
      <c r="B1967" s="290"/>
      <c r="C1967" s="17"/>
      <c r="D1967" s="17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</row>
    <row r="1968" spans="1:15" s="299" customFormat="1">
      <c r="A1968" s="15"/>
      <c r="B1968" s="290"/>
      <c r="C1968" s="17"/>
      <c r="D1968" s="17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</row>
    <row r="1969" spans="1:15" s="299" customFormat="1">
      <c r="A1969" s="15"/>
      <c r="B1969" s="290"/>
      <c r="C1969" s="17"/>
      <c r="D1969" s="17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</row>
    <row r="1970" spans="1:15" s="299" customFormat="1">
      <c r="A1970" s="15"/>
      <c r="B1970" s="290"/>
      <c r="C1970" s="17"/>
      <c r="D1970" s="17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</row>
    <row r="1971" spans="1:15" s="299" customFormat="1">
      <c r="A1971" s="15"/>
      <c r="B1971" s="290"/>
      <c r="C1971" s="17"/>
      <c r="D1971" s="17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</row>
    <row r="1972" spans="1:15" s="299" customFormat="1">
      <c r="A1972" s="15"/>
      <c r="B1972" s="290"/>
      <c r="C1972" s="17"/>
      <c r="D1972" s="17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</row>
    <row r="1973" spans="1:15" s="299" customFormat="1">
      <c r="A1973" s="15"/>
      <c r="B1973" s="290"/>
      <c r="C1973" s="17"/>
      <c r="D1973" s="17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</row>
    <row r="1974" spans="1:15" s="299" customFormat="1">
      <c r="A1974" s="15"/>
      <c r="B1974" s="290"/>
      <c r="C1974" s="17"/>
      <c r="D1974" s="17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</row>
    <row r="1975" spans="1:15" s="299" customFormat="1">
      <c r="A1975" s="15"/>
      <c r="B1975" s="290"/>
      <c r="C1975" s="17"/>
      <c r="D1975" s="17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</row>
    <row r="1976" spans="1:15" s="299" customFormat="1">
      <c r="A1976" s="15"/>
      <c r="B1976" s="290"/>
      <c r="C1976" s="17"/>
      <c r="D1976" s="17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</row>
    <row r="1977" spans="1:15" s="299" customFormat="1">
      <c r="A1977" s="15"/>
      <c r="B1977" s="290"/>
      <c r="C1977" s="17"/>
      <c r="D1977" s="17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</row>
    <row r="1978" spans="1:15" s="299" customFormat="1">
      <c r="A1978" s="15"/>
      <c r="B1978" s="290"/>
      <c r="C1978" s="17"/>
      <c r="D1978" s="17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</row>
    <row r="1979" spans="1:15" s="299" customFormat="1">
      <c r="A1979" s="15"/>
      <c r="B1979" s="290"/>
      <c r="C1979" s="17"/>
      <c r="D1979" s="17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</row>
    <row r="1980" spans="1:15" s="299" customFormat="1">
      <c r="A1980" s="15"/>
      <c r="B1980" s="290"/>
      <c r="C1980" s="17"/>
      <c r="D1980" s="17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</row>
    <row r="1981" spans="1:15" s="299" customFormat="1">
      <c r="A1981" s="15"/>
      <c r="B1981" s="290"/>
      <c r="C1981" s="17"/>
      <c r="D1981" s="17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</row>
    <row r="1982" spans="1:15" s="299" customFormat="1">
      <c r="A1982" s="15"/>
      <c r="B1982" s="290"/>
      <c r="C1982" s="17"/>
      <c r="D1982" s="17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</row>
    <row r="1983" spans="1:15" s="299" customFormat="1">
      <c r="A1983" s="15"/>
      <c r="B1983" s="290"/>
      <c r="C1983" s="17"/>
      <c r="D1983" s="17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</row>
    <row r="1984" spans="1:15" s="299" customFormat="1">
      <c r="A1984" s="15"/>
      <c r="B1984" s="290"/>
      <c r="C1984" s="17"/>
      <c r="D1984" s="17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</row>
    <row r="1985" spans="1:15" s="299" customFormat="1">
      <c r="A1985" s="15"/>
      <c r="B1985" s="290"/>
      <c r="C1985" s="17"/>
      <c r="D1985" s="17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</row>
    <row r="1986" spans="1:15" s="299" customFormat="1">
      <c r="A1986" s="15"/>
      <c r="B1986" s="290"/>
      <c r="C1986" s="17"/>
      <c r="D1986" s="17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</row>
    <row r="1987" spans="1:15" s="299" customFormat="1">
      <c r="A1987" s="15"/>
      <c r="B1987" s="290"/>
      <c r="C1987" s="17"/>
      <c r="D1987" s="17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</row>
    <row r="1988" spans="1:15" s="299" customFormat="1">
      <c r="A1988" s="15"/>
      <c r="B1988" s="290"/>
      <c r="C1988" s="17"/>
      <c r="D1988" s="17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</row>
    <row r="1989" spans="1:15" s="299" customFormat="1">
      <c r="A1989" s="15"/>
      <c r="B1989" s="290"/>
      <c r="C1989" s="17"/>
      <c r="D1989" s="17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</row>
    <row r="1990" spans="1:15" s="299" customFormat="1">
      <c r="A1990" s="15"/>
      <c r="B1990" s="290"/>
      <c r="C1990" s="17"/>
      <c r="D1990" s="17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</row>
    <row r="1991" spans="1:15" s="299" customFormat="1">
      <c r="A1991" s="15"/>
      <c r="B1991" s="290"/>
      <c r="C1991" s="17"/>
      <c r="D1991" s="17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</row>
    <row r="1992" spans="1:15" s="299" customFormat="1">
      <c r="A1992" s="15"/>
      <c r="B1992" s="290"/>
      <c r="C1992" s="17"/>
      <c r="D1992" s="17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</row>
    <row r="1993" spans="1:15" s="299" customFormat="1">
      <c r="A1993" s="15"/>
      <c r="B1993" s="290"/>
      <c r="C1993" s="17"/>
      <c r="D1993" s="17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</row>
    <row r="1994" spans="1:15" s="299" customFormat="1">
      <c r="A1994" s="15"/>
      <c r="B1994" s="290"/>
      <c r="C1994" s="17"/>
      <c r="D1994" s="17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</row>
    <row r="1995" spans="1:15" s="299" customFormat="1">
      <c r="A1995" s="15"/>
      <c r="B1995" s="290"/>
      <c r="C1995" s="17"/>
      <c r="D1995" s="17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</row>
    <row r="1996" spans="1:15" s="299" customFormat="1">
      <c r="A1996" s="15"/>
      <c r="B1996" s="290"/>
      <c r="C1996" s="17"/>
      <c r="D1996" s="17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</row>
    <row r="1997" spans="1:15" s="299" customFormat="1">
      <c r="A1997" s="15"/>
      <c r="B1997" s="290"/>
      <c r="C1997" s="17"/>
      <c r="D1997" s="17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</row>
    <row r="1998" spans="1:15" s="299" customFormat="1">
      <c r="A1998" s="15"/>
      <c r="B1998" s="290"/>
      <c r="C1998" s="17"/>
      <c r="D1998" s="17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</row>
    <row r="1999" spans="1:15" s="299" customFormat="1">
      <c r="A1999" s="15"/>
      <c r="B1999" s="290"/>
      <c r="C1999" s="17"/>
      <c r="D1999" s="17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</row>
    <row r="2000" spans="1:15" s="299" customFormat="1">
      <c r="A2000" s="15"/>
      <c r="B2000" s="290"/>
      <c r="C2000" s="17"/>
      <c r="D2000" s="17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</row>
    <row r="2001" spans="1:15" s="299" customFormat="1">
      <c r="A2001" s="15"/>
      <c r="B2001" s="290"/>
      <c r="C2001" s="17"/>
      <c r="D2001" s="17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</row>
    <row r="2002" spans="1:15" s="299" customFormat="1">
      <c r="A2002" s="15"/>
      <c r="B2002" s="290"/>
      <c r="C2002" s="17"/>
      <c r="D2002" s="17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</row>
    <row r="2003" spans="1:15" s="299" customFormat="1">
      <c r="A2003" s="15"/>
      <c r="B2003" s="290"/>
      <c r="C2003" s="17"/>
      <c r="D2003" s="17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</row>
    <row r="2004" spans="1:15" s="299" customFormat="1">
      <c r="A2004" s="15"/>
      <c r="B2004" s="290"/>
      <c r="C2004" s="17"/>
      <c r="D2004" s="17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</row>
    <row r="2005" spans="1:15" s="299" customFormat="1">
      <c r="A2005" s="15"/>
      <c r="B2005" s="290"/>
      <c r="C2005" s="17"/>
      <c r="D2005" s="17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</row>
    <row r="2006" spans="1:15" s="299" customFormat="1">
      <c r="A2006" s="15"/>
      <c r="B2006" s="290"/>
      <c r="C2006" s="17"/>
      <c r="D2006" s="17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</row>
    <row r="2007" spans="1:15" s="299" customFormat="1">
      <c r="A2007" s="15"/>
      <c r="B2007" s="290"/>
      <c r="C2007" s="17"/>
      <c r="D2007" s="17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</row>
    <row r="2008" spans="1:15" s="299" customFormat="1">
      <c r="A2008" s="15"/>
      <c r="B2008" s="290"/>
      <c r="C2008" s="17"/>
      <c r="D2008" s="17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</row>
    <row r="2009" spans="1:15" s="299" customFormat="1">
      <c r="A2009" s="15"/>
      <c r="B2009" s="290"/>
      <c r="C2009" s="17"/>
      <c r="D2009" s="17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</row>
    <row r="2010" spans="1:15" s="299" customFormat="1">
      <c r="A2010" s="15"/>
      <c r="B2010" s="290"/>
      <c r="C2010" s="17"/>
      <c r="D2010" s="17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</row>
    <row r="2011" spans="1:15" s="299" customFormat="1">
      <c r="A2011" s="15"/>
      <c r="B2011" s="290"/>
      <c r="C2011" s="17"/>
      <c r="D2011" s="17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</row>
    <row r="2012" spans="1:15" s="299" customFormat="1">
      <c r="A2012" s="15"/>
      <c r="B2012" s="290"/>
      <c r="C2012" s="17"/>
      <c r="D2012" s="17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</row>
    <row r="2013" spans="1:15" s="299" customFormat="1">
      <c r="A2013" s="15"/>
      <c r="B2013" s="290"/>
      <c r="C2013" s="17"/>
      <c r="D2013" s="17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</row>
    <row r="2014" spans="1:15" s="299" customFormat="1">
      <c r="A2014" s="15"/>
      <c r="B2014" s="290"/>
      <c r="C2014" s="17"/>
      <c r="D2014" s="17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</row>
    <row r="2015" spans="1:15" s="299" customFormat="1">
      <c r="A2015" s="15"/>
      <c r="B2015" s="290"/>
      <c r="C2015" s="17"/>
      <c r="D2015" s="17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</row>
    <row r="2016" spans="1:15" s="299" customFormat="1">
      <c r="A2016" s="15"/>
      <c r="B2016" s="290"/>
      <c r="C2016" s="17"/>
      <c r="D2016" s="17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</row>
    <row r="2017" spans="1:15" s="299" customFormat="1">
      <c r="A2017" s="15"/>
      <c r="B2017" s="290"/>
      <c r="C2017" s="17"/>
      <c r="D2017" s="17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</row>
    <row r="2018" spans="1:15" s="299" customFormat="1">
      <c r="A2018" s="15"/>
      <c r="B2018" s="290"/>
      <c r="C2018" s="17"/>
      <c r="D2018" s="17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</row>
    <row r="2019" spans="1:15" s="299" customFormat="1">
      <c r="A2019" s="15"/>
      <c r="B2019" s="290"/>
      <c r="C2019" s="17"/>
      <c r="D2019" s="17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</row>
    <row r="2020" spans="1:15" s="299" customFormat="1">
      <c r="A2020" s="15"/>
      <c r="B2020" s="290"/>
      <c r="C2020" s="17"/>
      <c r="D2020" s="17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</row>
    <row r="2021" spans="1:15" s="299" customFormat="1">
      <c r="A2021" s="15"/>
      <c r="B2021" s="290"/>
      <c r="C2021" s="17"/>
      <c r="D2021" s="17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</row>
    <row r="2022" spans="1:15" s="299" customFormat="1">
      <c r="A2022" s="15"/>
      <c r="B2022" s="290"/>
      <c r="C2022" s="17"/>
      <c r="D2022" s="17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</row>
    <row r="2023" spans="1:15" s="299" customFormat="1">
      <c r="A2023" s="15"/>
      <c r="B2023" s="290"/>
      <c r="C2023" s="17"/>
      <c r="D2023" s="17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</row>
    <row r="2024" spans="1:15" s="299" customFormat="1">
      <c r="A2024" s="15"/>
      <c r="B2024" s="290"/>
      <c r="C2024" s="17"/>
      <c r="D2024" s="17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</row>
    <row r="2025" spans="1:15" s="299" customFormat="1">
      <c r="A2025" s="15"/>
      <c r="B2025" s="290"/>
      <c r="C2025" s="17"/>
      <c r="D2025" s="17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</row>
    <row r="2026" spans="1:15" s="299" customFormat="1">
      <c r="A2026" s="15"/>
      <c r="B2026" s="290"/>
      <c r="C2026" s="17"/>
      <c r="D2026" s="17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</row>
    <row r="2027" spans="1:15" s="299" customFormat="1">
      <c r="A2027" s="15"/>
      <c r="B2027" s="290"/>
      <c r="C2027" s="17"/>
      <c r="D2027" s="17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</row>
    <row r="2028" spans="1:15" s="299" customFormat="1">
      <c r="A2028" s="15"/>
      <c r="B2028" s="290"/>
      <c r="C2028" s="17"/>
      <c r="D2028" s="17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</row>
    <row r="2029" spans="1:15" s="299" customFormat="1">
      <c r="A2029" s="15"/>
      <c r="B2029" s="290"/>
      <c r="C2029" s="17"/>
      <c r="D2029" s="17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</row>
    <row r="2030" spans="1:15" s="299" customFormat="1">
      <c r="A2030" s="15"/>
      <c r="B2030" s="290"/>
      <c r="C2030" s="17"/>
      <c r="D2030" s="17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</row>
    <row r="2031" spans="1:15" s="299" customFormat="1">
      <c r="A2031" s="15"/>
      <c r="B2031" s="290"/>
      <c r="C2031" s="17"/>
      <c r="D2031" s="17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</row>
    <row r="2032" spans="1:15" s="299" customFormat="1">
      <c r="A2032" s="15"/>
      <c r="B2032" s="290"/>
      <c r="C2032" s="17"/>
      <c r="D2032" s="17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</row>
    <row r="2033" spans="1:15" s="299" customFormat="1">
      <c r="A2033" s="15"/>
      <c r="B2033" s="290"/>
      <c r="C2033" s="17"/>
      <c r="D2033" s="17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</row>
    <row r="2034" spans="1:15" s="299" customFormat="1">
      <c r="A2034" s="15"/>
      <c r="B2034" s="290"/>
      <c r="C2034" s="17"/>
      <c r="D2034" s="17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</row>
    <row r="2035" spans="1:15" s="299" customFormat="1">
      <c r="A2035" s="15"/>
      <c r="B2035" s="290"/>
      <c r="C2035" s="17"/>
      <c r="D2035" s="17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</row>
    <row r="2036" spans="1:15" s="299" customFormat="1">
      <c r="A2036" s="15"/>
      <c r="B2036" s="290"/>
      <c r="C2036" s="17"/>
      <c r="D2036" s="17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</row>
    <row r="2037" spans="1:15" s="299" customFormat="1">
      <c r="A2037" s="15"/>
      <c r="B2037" s="290"/>
      <c r="C2037" s="17"/>
      <c r="D2037" s="17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</row>
    <row r="2038" spans="1:15" s="299" customFormat="1">
      <c r="A2038" s="15"/>
      <c r="B2038" s="290"/>
      <c r="C2038" s="17"/>
      <c r="D2038" s="17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</row>
    <row r="2039" spans="1:15" s="299" customFormat="1">
      <c r="A2039" s="15"/>
      <c r="B2039" s="290"/>
      <c r="C2039" s="17"/>
      <c r="D2039" s="17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</row>
    <row r="2040" spans="1:15" s="299" customFormat="1">
      <c r="A2040" s="15"/>
      <c r="B2040" s="290"/>
      <c r="C2040" s="17"/>
      <c r="D2040" s="17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</row>
    <row r="2041" spans="1:15" s="299" customFormat="1">
      <c r="A2041" s="15"/>
      <c r="B2041" s="290"/>
      <c r="C2041" s="17"/>
      <c r="D2041" s="17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</row>
    <row r="2042" spans="1:15" s="299" customFormat="1">
      <c r="A2042" s="15"/>
      <c r="B2042" s="290"/>
      <c r="C2042" s="17"/>
      <c r="D2042" s="17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</row>
    <row r="2043" spans="1:15" s="299" customFormat="1">
      <c r="A2043" s="15"/>
      <c r="B2043" s="290"/>
      <c r="C2043" s="17"/>
      <c r="D2043" s="17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</row>
    <row r="2044" spans="1:15" s="299" customFormat="1">
      <c r="A2044" s="15"/>
      <c r="B2044" s="290"/>
      <c r="C2044" s="17"/>
      <c r="D2044" s="17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</row>
    <row r="2045" spans="1:15" s="299" customFormat="1">
      <c r="A2045" s="15"/>
      <c r="B2045" s="290"/>
      <c r="C2045" s="17"/>
      <c r="D2045" s="17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</row>
    <row r="2046" spans="1:15" s="299" customFormat="1">
      <c r="A2046" s="15"/>
      <c r="B2046" s="290"/>
      <c r="C2046" s="17"/>
      <c r="D2046" s="17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</row>
    <row r="2047" spans="1:15" s="299" customFormat="1">
      <c r="A2047" s="15"/>
      <c r="B2047" s="290"/>
      <c r="C2047" s="17"/>
      <c r="D2047" s="17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</row>
    <row r="2048" spans="1:15" s="299" customFormat="1">
      <c r="A2048" s="15"/>
      <c r="B2048" s="290"/>
      <c r="C2048" s="17"/>
      <c r="D2048" s="17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</row>
    <row r="2049" spans="1:15" s="299" customFormat="1">
      <c r="A2049" s="15"/>
      <c r="B2049" s="290"/>
      <c r="C2049" s="17"/>
      <c r="D2049" s="17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</row>
    <row r="2050" spans="1:15" s="299" customFormat="1">
      <c r="A2050" s="15"/>
      <c r="B2050" s="290"/>
      <c r="C2050" s="17"/>
      <c r="D2050" s="17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</row>
    <row r="2051" spans="1:15" s="299" customFormat="1">
      <c r="A2051" s="15"/>
      <c r="B2051" s="290"/>
      <c r="C2051" s="17"/>
      <c r="D2051" s="17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</row>
    <row r="2052" spans="1:15" s="299" customFormat="1">
      <c r="A2052" s="15"/>
      <c r="B2052" s="290"/>
      <c r="C2052" s="17"/>
      <c r="D2052" s="17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</row>
    <row r="2053" spans="1:15" s="299" customFormat="1">
      <c r="A2053" s="15"/>
      <c r="B2053" s="290"/>
      <c r="C2053" s="17"/>
      <c r="D2053" s="17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</row>
    <row r="2054" spans="1:15" s="299" customFormat="1">
      <c r="A2054" s="15"/>
      <c r="B2054" s="290"/>
      <c r="C2054" s="17"/>
      <c r="D2054" s="17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</row>
    <row r="2055" spans="1:15" s="299" customFormat="1">
      <c r="A2055" s="15"/>
      <c r="B2055" s="290"/>
      <c r="C2055" s="17"/>
      <c r="D2055" s="17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</row>
    <row r="2056" spans="1:15" s="299" customFormat="1">
      <c r="A2056" s="15"/>
      <c r="B2056" s="290"/>
      <c r="C2056" s="17"/>
      <c r="D2056" s="17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</row>
    <row r="2057" spans="1:15" s="299" customFormat="1">
      <c r="A2057" s="15"/>
      <c r="B2057" s="290"/>
      <c r="C2057" s="17"/>
      <c r="D2057" s="17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</row>
    <row r="2058" spans="1:15" s="299" customFormat="1">
      <c r="A2058" s="15"/>
      <c r="B2058" s="290"/>
      <c r="C2058" s="17"/>
      <c r="D2058" s="17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</row>
    <row r="2059" spans="1:15" s="299" customFormat="1">
      <c r="A2059" s="15"/>
      <c r="B2059" s="290"/>
      <c r="C2059" s="17"/>
      <c r="D2059" s="17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</row>
    <row r="2060" spans="1:15" s="299" customFormat="1">
      <c r="A2060" s="15"/>
      <c r="B2060" s="290"/>
      <c r="C2060" s="17"/>
      <c r="D2060" s="17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</row>
    <row r="2061" spans="1:15" s="299" customFormat="1">
      <c r="A2061" s="15"/>
      <c r="B2061" s="290"/>
      <c r="C2061" s="17"/>
      <c r="D2061" s="17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</row>
    <row r="2062" spans="1:15" s="299" customFormat="1">
      <c r="A2062" s="15"/>
      <c r="B2062" s="290"/>
      <c r="C2062" s="17"/>
      <c r="D2062" s="17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</row>
    <row r="2063" spans="1:15" s="299" customFormat="1">
      <c r="A2063" s="15"/>
      <c r="B2063" s="290"/>
      <c r="C2063" s="17"/>
      <c r="D2063" s="17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</row>
    <row r="2064" spans="1:15" s="299" customFormat="1">
      <c r="A2064" s="15"/>
      <c r="B2064" s="290"/>
      <c r="C2064" s="17"/>
      <c r="D2064" s="17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</row>
    <row r="2065" spans="1:15" s="299" customFormat="1">
      <c r="A2065" s="15"/>
      <c r="B2065" s="290"/>
      <c r="C2065" s="17"/>
      <c r="D2065" s="17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</row>
    <row r="2066" spans="1:15" s="299" customFormat="1">
      <c r="A2066" s="15"/>
      <c r="B2066" s="290"/>
      <c r="C2066" s="17"/>
      <c r="D2066" s="17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</row>
    <row r="2067" spans="1:15" s="299" customFormat="1">
      <c r="A2067" s="15"/>
      <c r="B2067" s="290"/>
      <c r="C2067" s="17"/>
      <c r="D2067" s="17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</row>
    <row r="2068" spans="1:15" s="299" customFormat="1">
      <c r="A2068" s="15"/>
      <c r="B2068" s="290"/>
      <c r="C2068" s="17"/>
      <c r="D2068" s="17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</row>
    <row r="2069" spans="1:15" s="299" customFormat="1">
      <c r="A2069" s="15"/>
      <c r="B2069" s="290"/>
      <c r="C2069" s="17"/>
      <c r="D2069" s="17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</row>
    <row r="2070" spans="1:15" s="299" customFormat="1">
      <c r="A2070" s="15"/>
      <c r="B2070" s="290"/>
      <c r="C2070" s="17"/>
      <c r="D2070" s="17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</row>
    <row r="2071" spans="1:15" s="299" customFormat="1">
      <c r="A2071" s="15"/>
      <c r="B2071" s="290"/>
      <c r="C2071" s="17"/>
      <c r="D2071" s="17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</row>
    <row r="2072" spans="1:15" s="299" customFormat="1">
      <c r="A2072" s="15"/>
      <c r="B2072" s="290"/>
      <c r="C2072" s="17"/>
      <c r="D2072" s="17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</row>
    <row r="2073" spans="1:15" s="299" customFormat="1">
      <c r="A2073" s="15"/>
      <c r="B2073" s="290"/>
      <c r="C2073" s="17"/>
      <c r="D2073" s="17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</row>
    <row r="2074" spans="1:15" s="299" customFormat="1">
      <c r="A2074" s="15"/>
      <c r="B2074" s="290"/>
      <c r="C2074" s="17"/>
      <c r="D2074" s="17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</row>
    <row r="2075" spans="1:15" s="299" customFormat="1">
      <c r="A2075" s="15"/>
      <c r="B2075" s="290"/>
      <c r="C2075" s="17"/>
      <c r="D2075" s="17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</row>
    <row r="2076" spans="1:15" s="299" customFormat="1">
      <c r="A2076" s="15"/>
      <c r="B2076" s="290"/>
      <c r="C2076" s="17"/>
      <c r="D2076" s="17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</row>
    <row r="2077" spans="1:15" s="299" customFormat="1">
      <c r="A2077" s="15"/>
      <c r="B2077" s="290"/>
      <c r="C2077" s="17"/>
      <c r="D2077" s="17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</row>
    <row r="2078" spans="1:15" s="299" customFormat="1">
      <c r="A2078" s="15"/>
      <c r="B2078" s="290"/>
      <c r="C2078" s="17"/>
      <c r="D2078" s="17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</row>
    <row r="2079" spans="1:15" s="299" customFormat="1">
      <c r="A2079" s="15"/>
      <c r="B2079" s="290"/>
      <c r="C2079" s="17"/>
      <c r="D2079" s="17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</row>
    <row r="2080" spans="1:15" s="299" customFormat="1">
      <c r="A2080" s="15"/>
      <c r="B2080" s="290"/>
      <c r="C2080" s="17"/>
      <c r="D2080" s="17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</row>
    <row r="2081" spans="1:15" s="299" customFormat="1">
      <c r="A2081" s="15"/>
      <c r="B2081" s="290"/>
      <c r="C2081" s="17"/>
      <c r="D2081" s="17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</row>
    <row r="2082" spans="1:15" s="299" customFormat="1">
      <c r="A2082" s="15"/>
      <c r="B2082" s="290"/>
      <c r="C2082" s="17"/>
      <c r="D2082" s="17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</row>
    <row r="2083" spans="1:15" s="299" customFormat="1">
      <c r="A2083" s="15"/>
      <c r="B2083" s="290"/>
      <c r="C2083" s="17"/>
      <c r="D2083" s="17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</row>
    <row r="2084" spans="1:15" s="299" customFormat="1">
      <c r="A2084" s="15"/>
      <c r="B2084" s="290"/>
      <c r="C2084" s="17"/>
      <c r="D2084" s="17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</row>
    <row r="2085" spans="1:15" s="299" customFormat="1">
      <c r="A2085" s="15"/>
      <c r="B2085" s="290"/>
      <c r="C2085" s="17"/>
      <c r="D2085" s="17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</row>
    <row r="2086" spans="1:15" s="299" customFormat="1">
      <c r="A2086" s="15"/>
      <c r="B2086" s="290"/>
      <c r="C2086" s="17"/>
      <c r="D2086" s="17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</row>
    <row r="2087" spans="1:15" s="299" customFormat="1">
      <c r="A2087" s="15"/>
      <c r="B2087" s="290"/>
      <c r="C2087" s="17"/>
      <c r="D2087" s="17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</row>
    <row r="2088" spans="1:15" s="299" customFormat="1">
      <c r="A2088" s="15"/>
      <c r="B2088" s="290"/>
      <c r="C2088" s="17"/>
      <c r="D2088" s="17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</row>
    <row r="2089" spans="1:15" s="299" customFormat="1">
      <c r="A2089" s="15"/>
      <c r="B2089" s="290"/>
      <c r="C2089" s="17"/>
      <c r="D2089" s="17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</row>
    <row r="2090" spans="1:15" s="299" customFormat="1">
      <c r="A2090" s="15"/>
      <c r="B2090" s="290"/>
      <c r="C2090" s="17"/>
      <c r="D2090" s="17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</row>
    <row r="2091" spans="1:15" s="299" customFormat="1">
      <c r="A2091" s="15"/>
      <c r="B2091" s="290"/>
      <c r="C2091" s="17"/>
      <c r="D2091" s="17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</row>
    <row r="2092" spans="1:15" s="299" customFormat="1">
      <c r="A2092" s="15"/>
      <c r="B2092" s="290"/>
      <c r="C2092" s="17"/>
      <c r="D2092" s="17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</row>
    <row r="2093" spans="1:15" s="299" customFormat="1">
      <c r="A2093" s="15"/>
      <c r="B2093" s="290"/>
      <c r="C2093" s="17"/>
      <c r="D2093" s="17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</row>
    <row r="2094" spans="1:15" s="299" customFormat="1">
      <c r="A2094" s="15"/>
      <c r="B2094" s="290"/>
      <c r="C2094" s="17"/>
      <c r="D2094" s="17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</row>
    <row r="2095" spans="1:15" s="299" customFormat="1">
      <c r="A2095" s="15"/>
      <c r="B2095" s="290"/>
      <c r="C2095" s="17"/>
      <c r="D2095" s="17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</row>
    <row r="2096" spans="1:15" s="299" customFormat="1">
      <c r="A2096" s="15"/>
      <c r="B2096" s="290"/>
      <c r="C2096" s="17"/>
      <c r="D2096" s="17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</row>
    <row r="2097" spans="1:15" s="299" customFormat="1">
      <c r="A2097" s="15"/>
      <c r="B2097" s="290"/>
      <c r="C2097" s="17"/>
      <c r="D2097" s="17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</row>
    <row r="2098" spans="1:15" s="299" customFormat="1">
      <c r="A2098" s="15"/>
      <c r="B2098" s="290"/>
      <c r="C2098" s="17"/>
      <c r="D2098" s="17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</row>
    <row r="2099" spans="1:15" s="299" customFormat="1">
      <c r="A2099" s="15"/>
      <c r="B2099" s="290"/>
      <c r="C2099" s="17"/>
      <c r="D2099" s="17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</row>
    <row r="2100" spans="1:15" s="299" customFormat="1">
      <c r="A2100" s="15"/>
      <c r="B2100" s="290"/>
      <c r="C2100" s="17"/>
      <c r="D2100" s="17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</row>
    <row r="2101" spans="1:15" s="299" customFormat="1">
      <c r="A2101" s="15"/>
      <c r="B2101" s="290"/>
      <c r="C2101" s="17"/>
      <c r="D2101" s="17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</row>
    <row r="2102" spans="1:15" s="299" customFormat="1">
      <c r="A2102" s="15"/>
      <c r="B2102" s="290"/>
      <c r="C2102" s="17"/>
      <c r="D2102" s="17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</row>
    <row r="2103" spans="1:15" s="299" customFormat="1">
      <c r="A2103" s="15"/>
      <c r="B2103" s="290"/>
      <c r="C2103" s="17"/>
      <c r="D2103" s="17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</row>
    <row r="2104" spans="1:15" s="299" customFormat="1">
      <c r="A2104" s="15"/>
      <c r="B2104" s="290"/>
      <c r="C2104" s="17"/>
      <c r="D2104" s="17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</row>
    <row r="2105" spans="1:15" s="299" customFormat="1">
      <c r="A2105" s="15"/>
      <c r="B2105" s="290"/>
      <c r="C2105" s="17"/>
      <c r="D2105" s="17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</row>
    <row r="2106" spans="1:15" s="299" customFormat="1">
      <c r="A2106" s="15"/>
      <c r="B2106" s="290"/>
      <c r="C2106" s="17"/>
      <c r="D2106" s="17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</row>
    <row r="2107" spans="1:15" s="299" customFormat="1">
      <c r="A2107" s="15"/>
      <c r="B2107" s="290"/>
      <c r="C2107" s="17"/>
      <c r="D2107" s="17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</row>
    <row r="2108" spans="1:15" s="299" customFormat="1">
      <c r="A2108" s="15"/>
      <c r="B2108" s="290"/>
      <c r="C2108" s="17"/>
      <c r="D2108" s="17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</row>
    <row r="2109" spans="1:15" s="299" customFormat="1">
      <c r="A2109" s="15"/>
      <c r="B2109" s="290"/>
      <c r="C2109" s="17"/>
      <c r="D2109" s="17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</row>
    <row r="2110" spans="1:15" s="299" customFormat="1">
      <c r="A2110" s="15"/>
      <c r="B2110" s="290"/>
      <c r="C2110" s="17"/>
      <c r="D2110" s="17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</row>
    <row r="2111" spans="1:15" s="299" customFormat="1">
      <c r="A2111" s="15"/>
      <c r="B2111" s="290"/>
      <c r="C2111" s="17"/>
      <c r="D2111" s="17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</row>
    <row r="2112" spans="1:15" s="299" customFormat="1">
      <c r="A2112" s="15"/>
      <c r="B2112" s="290"/>
      <c r="C2112" s="17"/>
      <c r="D2112" s="17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</row>
    <row r="2113" spans="1:15" s="299" customFormat="1">
      <c r="A2113" s="15"/>
      <c r="B2113" s="290"/>
      <c r="C2113" s="17"/>
      <c r="D2113" s="17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</row>
    <row r="2114" spans="1:15" s="299" customFormat="1">
      <c r="A2114" s="15"/>
      <c r="B2114" s="290"/>
      <c r="C2114" s="17"/>
      <c r="D2114" s="17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</row>
    <row r="2115" spans="1:15" s="299" customFormat="1">
      <c r="A2115" s="15"/>
      <c r="B2115" s="290"/>
      <c r="C2115" s="17"/>
      <c r="D2115" s="17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</row>
    <row r="2116" spans="1:15" s="299" customFormat="1">
      <c r="A2116" s="15"/>
      <c r="B2116" s="290"/>
      <c r="C2116" s="17"/>
      <c r="D2116" s="17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</row>
    <row r="2117" spans="1:15" s="299" customFormat="1">
      <c r="A2117" s="15"/>
      <c r="B2117" s="290"/>
      <c r="C2117" s="17"/>
      <c r="D2117" s="17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</row>
    <row r="2118" spans="1:15" s="299" customFormat="1">
      <c r="A2118" s="15"/>
      <c r="B2118" s="290"/>
      <c r="C2118" s="17"/>
      <c r="D2118" s="17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</row>
    <row r="2119" spans="1:15" s="299" customFormat="1">
      <c r="A2119" s="15"/>
      <c r="B2119" s="290"/>
      <c r="C2119" s="17"/>
      <c r="D2119" s="17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</row>
    <row r="2120" spans="1:15" s="299" customFormat="1">
      <c r="A2120" s="15"/>
      <c r="B2120" s="290"/>
      <c r="C2120" s="17"/>
      <c r="D2120" s="17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</row>
    <row r="2121" spans="1:15" s="299" customFormat="1">
      <c r="A2121" s="15"/>
      <c r="B2121" s="290"/>
      <c r="C2121" s="17"/>
      <c r="D2121" s="17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</row>
    <row r="2122" spans="1:15" s="299" customFormat="1">
      <c r="A2122" s="15"/>
      <c r="B2122" s="290"/>
      <c r="C2122" s="17"/>
      <c r="D2122" s="17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</row>
    <row r="2123" spans="1:15" s="299" customFormat="1">
      <c r="A2123" s="15"/>
      <c r="B2123" s="290"/>
      <c r="C2123" s="17"/>
      <c r="D2123" s="17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</row>
    <row r="2124" spans="1:15" s="299" customFormat="1">
      <c r="A2124" s="15"/>
      <c r="B2124" s="290"/>
      <c r="C2124" s="17"/>
      <c r="D2124" s="17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</row>
    <row r="2125" spans="1:15" s="299" customFormat="1">
      <c r="A2125" s="15"/>
      <c r="B2125" s="290"/>
      <c r="C2125" s="17"/>
      <c r="D2125" s="17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</row>
    <row r="2126" spans="1:15" s="299" customFormat="1">
      <c r="A2126" s="15"/>
      <c r="B2126" s="290"/>
      <c r="C2126" s="17"/>
      <c r="D2126" s="17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</row>
    <row r="2127" spans="1:15" s="299" customFormat="1">
      <c r="A2127" s="15"/>
      <c r="B2127" s="290"/>
      <c r="C2127" s="17"/>
      <c r="D2127" s="17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</row>
    <row r="2128" spans="1:15" s="299" customFormat="1">
      <c r="A2128" s="15"/>
      <c r="B2128" s="290"/>
      <c r="C2128" s="17"/>
      <c r="D2128" s="17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</row>
    <row r="2129" spans="1:15" s="299" customFormat="1">
      <c r="A2129" s="15"/>
      <c r="B2129" s="290"/>
      <c r="C2129" s="17"/>
      <c r="D2129" s="17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</row>
    <row r="2130" spans="1:15" s="299" customFormat="1">
      <c r="A2130" s="15"/>
      <c r="B2130" s="290"/>
      <c r="C2130" s="17"/>
      <c r="D2130" s="17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</row>
    <row r="2131" spans="1:15" s="299" customFormat="1">
      <c r="A2131" s="15"/>
      <c r="B2131" s="290"/>
      <c r="C2131" s="17"/>
      <c r="D2131" s="17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</row>
    <row r="2132" spans="1:15" s="299" customFormat="1">
      <c r="A2132" s="15"/>
      <c r="B2132" s="290"/>
      <c r="C2132" s="17"/>
      <c r="D2132" s="17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</row>
    <row r="2133" spans="1:15" s="299" customFormat="1">
      <c r="A2133" s="15"/>
      <c r="B2133" s="290"/>
      <c r="C2133" s="17"/>
      <c r="D2133" s="17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</row>
    <row r="2134" spans="1:15" s="299" customFormat="1">
      <c r="A2134" s="15"/>
      <c r="B2134" s="290"/>
      <c r="C2134" s="17"/>
      <c r="D2134" s="17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</row>
    <row r="2135" spans="1:15" s="299" customFormat="1">
      <c r="A2135" s="15"/>
      <c r="B2135" s="290"/>
      <c r="C2135" s="17"/>
      <c r="D2135" s="17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</row>
    <row r="2136" spans="1:15" s="299" customFormat="1">
      <c r="A2136" s="15"/>
      <c r="B2136" s="290"/>
      <c r="C2136" s="17"/>
      <c r="D2136" s="17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</row>
    <row r="2137" spans="1:15" s="299" customFormat="1">
      <c r="A2137" s="15"/>
      <c r="B2137" s="290"/>
      <c r="C2137" s="17"/>
      <c r="D2137" s="17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</row>
    <row r="2138" spans="1:15" s="299" customFormat="1">
      <c r="A2138" s="15"/>
      <c r="B2138" s="290"/>
      <c r="C2138" s="17"/>
      <c r="D2138" s="17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</row>
    <row r="2139" spans="1:15" s="299" customFormat="1">
      <c r="A2139" s="15"/>
      <c r="B2139" s="290"/>
      <c r="C2139" s="17"/>
      <c r="D2139" s="17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</row>
    <row r="2140" spans="1:15" s="299" customFormat="1">
      <c r="A2140" s="15"/>
      <c r="B2140" s="290"/>
      <c r="C2140" s="17"/>
      <c r="D2140" s="17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</row>
    <row r="2141" spans="1:15" s="299" customFormat="1">
      <c r="A2141" s="15"/>
      <c r="B2141" s="290"/>
      <c r="C2141" s="17"/>
      <c r="D2141" s="17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</row>
    <row r="2142" spans="1:15" s="299" customFormat="1">
      <c r="A2142" s="15"/>
      <c r="B2142" s="290"/>
      <c r="C2142" s="17"/>
      <c r="D2142" s="17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</row>
    <row r="2143" spans="1:15" s="299" customFormat="1">
      <c r="A2143" s="15"/>
      <c r="B2143" s="290"/>
      <c r="C2143" s="17"/>
      <c r="D2143" s="17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</row>
    <row r="2144" spans="1:15" s="299" customFormat="1">
      <c r="A2144" s="15"/>
      <c r="B2144" s="290"/>
      <c r="C2144" s="17"/>
      <c r="D2144" s="17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</row>
    <row r="2145" spans="1:15" s="299" customFormat="1">
      <c r="A2145" s="15"/>
      <c r="B2145" s="290"/>
      <c r="C2145" s="17"/>
      <c r="D2145" s="17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</row>
    <row r="2146" spans="1:15" s="299" customFormat="1">
      <c r="A2146" s="15"/>
      <c r="B2146" s="290"/>
      <c r="C2146" s="17"/>
      <c r="D2146" s="17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</row>
    <row r="2147" spans="1:15" s="299" customFormat="1">
      <c r="A2147" s="15"/>
      <c r="B2147" s="290"/>
      <c r="C2147" s="17"/>
      <c r="D2147" s="17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</row>
    <row r="2148" spans="1:15" s="299" customFormat="1">
      <c r="A2148" s="15"/>
      <c r="B2148" s="290"/>
      <c r="C2148" s="17"/>
      <c r="D2148" s="17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</row>
    <row r="2149" spans="1:15" s="299" customFormat="1">
      <c r="A2149" s="15"/>
      <c r="B2149" s="290"/>
      <c r="C2149" s="17"/>
      <c r="D2149" s="17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</row>
    <row r="2150" spans="1:15" s="299" customFormat="1">
      <c r="A2150" s="15"/>
      <c r="B2150" s="290"/>
      <c r="C2150" s="17"/>
      <c r="D2150" s="17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</row>
    <row r="2151" spans="1:15" s="299" customFormat="1">
      <c r="A2151" s="15"/>
      <c r="B2151" s="290"/>
      <c r="C2151" s="17"/>
      <c r="D2151" s="17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</row>
    <row r="2152" spans="1:15" s="299" customFormat="1">
      <c r="A2152" s="15"/>
      <c r="B2152" s="290"/>
      <c r="C2152" s="17"/>
      <c r="D2152" s="17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</row>
    <row r="2153" spans="1:15" s="299" customFormat="1">
      <c r="A2153" s="15"/>
      <c r="B2153" s="290"/>
      <c r="C2153" s="17"/>
      <c r="D2153" s="17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</row>
    <row r="2154" spans="1:15" s="299" customFormat="1">
      <c r="A2154" s="15"/>
      <c r="B2154" s="290"/>
      <c r="C2154" s="17"/>
      <c r="D2154" s="17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</row>
    <row r="2155" spans="1:15" s="299" customFormat="1">
      <c r="A2155" s="15"/>
      <c r="B2155" s="290"/>
      <c r="C2155" s="17"/>
      <c r="D2155" s="17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</row>
    <row r="2156" spans="1:15" s="299" customFormat="1">
      <c r="A2156" s="15"/>
      <c r="B2156" s="290"/>
      <c r="C2156" s="17"/>
      <c r="D2156" s="17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</row>
    <row r="2157" spans="1:15" s="299" customFormat="1">
      <c r="A2157" s="15"/>
      <c r="B2157" s="290"/>
      <c r="C2157" s="17"/>
      <c r="D2157" s="17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</row>
    <row r="2158" spans="1:15" s="299" customFormat="1">
      <c r="A2158" s="15"/>
      <c r="B2158" s="290"/>
      <c r="C2158" s="17"/>
      <c r="D2158" s="17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</row>
    <row r="2159" spans="1:15" s="299" customFormat="1">
      <c r="A2159" s="15"/>
      <c r="B2159" s="290"/>
      <c r="C2159" s="17"/>
      <c r="D2159" s="17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</row>
    <row r="2160" spans="1:15" s="299" customFormat="1">
      <c r="A2160" s="15"/>
      <c r="B2160" s="290"/>
      <c r="C2160" s="17"/>
      <c r="D2160" s="17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</row>
    <row r="2161" spans="1:15" s="299" customFormat="1">
      <c r="A2161" s="15"/>
      <c r="B2161" s="290"/>
      <c r="C2161" s="17"/>
      <c r="D2161" s="17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</row>
    <row r="2162" spans="1:15" s="299" customFormat="1">
      <c r="A2162" s="15"/>
      <c r="B2162" s="290"/>
      <c r="C2162" s="17"/>
      <c r="D2162" s="17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</row>
    <row r="2163" spans="1:15" s="299" customFormat="1">
      <c r="A2163" s="15"/>
      <c r="B2163" s="290"/>
      <c r="C2163" s="17"/>
      <c r="D2163" s="17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</row>
    <row r="2164" spans="1:15" s="299" customFormat="1">
      <c r="A2164" s="15"/>
      <c r="B2164" s="290"/>
      <c r="C2164" s="17"/>
      <c r="D2164" s="17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</row>
    <row r="2165" spans="1:15" s="299" customFormat="1">
      <c r="A2165" s="15"/>
      <c r="B2165" s="290"/>
      <c r="C2165" s="17"/>
      <c r="D2165" s="17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</row>
    <row r="2166" spans="1:15" s="299" customFormat="1">
      <c r="A2166" s="15"/>
      <c r="B2166" s="290"/>
      <c r="C2166" s="17"/>
      <c r="D2166" s="17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</row>
    <row r="2167" spans="1:15" s="299" customFormat="1">
      <c r="A2167" s="15"/>
      <c r="B2167" s="290"/>
      <c r="C2167" s="17"/>
      <c r="D2167" s="17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</row>
    <row r="2168" spans="1:15" s="299" customFormat="1">
      <c r="A2168" s="15"/>
      <c r="B2168" s="290"/>
      <c r="C2168" s="17"/>
      <c r="D2168" s="17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</row>
    <row r="2169" spans="1:15" s="299" customFormat="1">
      <c r="A2169" s="15"/>
      <c r="B2169" s="290"/>
      <c r="C2169" s="17"/>
      <c r="D2169" s="17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</row>
    <row r="2170" spans="1:15" s="299" customFormat="1">
      <c r="A2170" s="15"/>
      <c r="B2170" s="290"/>
      <c r="C2170" s="17"/>
      <c r="D2170" s="17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</row>
    <row r="2171" spans="1:15" s="299" customFormat="1">
      <c r="A2171" s="15"/>
      <c r="B2171" s="290"/>
      <c r="C2171" s="17"/>
      <c r="D2171" s="17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</row>
    <row r="2172" spans="1:15" s="299" customFormat="1">
      <c r="A2172" s="15"/>
      <c r="B2172" s="290"/>
      <c r="C2172" s="17"/>
      <c r="D2172" s="17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</row>
    <row r="2173" spans="1:15" s="299" customFormat="1">
      <c r="A2173" s="15"/>
      <c r="B2173" s="290"/>
      <c r="C2173" s="17"/>
      <c r="D2173" s="17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</row>
    <row r="2174" spans="1:15" s="299" customFormat="1">
      <c r="A2174" s="15"/>
      <c r="B2174" s="290"/>
      <c r="C2174" s="17"/>
      <c r="D2174" s="17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</row>
    <row r="2175" spans="1:15" s="299" customFormat="1">
      <c r="A2175" s="15"/>
      <c r="B2175" s="290"/>
      <c r="C2175" s="17"/>
      <c r="D2175" s="17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</row>
    <row r="2176" spans="1:15" s="299" customFormat="1">
      <c r="A2176" s="15"/>
      <c r="B2176" s="290"/>
      <c r="C2176" s="17"/>
      <c r="D2176" s="17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</row>
    <row r="2177" spans="1:15" s="299" customFormat="1">
      <c r="A2177" s="15"/>
      <c r="B2177" s="290"/>
      <c r="C2177" s="17"/>
      <c r="D2177" s="17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</row>
    <row r="2178" spans="1:15" s="299" customFormat="1">
      <c r="A2178" s="15"/>
      <c r="B2178" s="290"/>
      <c r="C2178" s="17"/>
      <c r="D2178" s="17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</row>
    <row r="2179" spans="1:15" s="299" customFormat="1">
      <c r="A2179" s="15"/>
      <c r="B2179" s="290"/>
      <c r="C2179" s="17"/>
      <c r="D2179" s="17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</row>
    <row r="2180" spans="1:15" s="299" customFormat="1">
      <c r="A2180" s="15"/>
      <c r="B2180" s="290"/>
      <c r="C2180" s="17"/>
      <c r="D2180" s="17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</row>
    <row r="2181" spans="1:15" s="299" customFormat="1">
      <c r="A2181" s="15"/>
      <c r="B2181" s="290"/>
      <c r="C2181" s="17"/>
      <c r="D2181" s="17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</row>
    <row r="2182" spans="1:15" s="299" customFormat="1">
      <c r="A2182" s="15"/>
      <c r="B2182" s="290"/>
      <c r="C2182" s="17"/>
      <c r="D2182" s="17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</row>
    <row r="2183" spans="1:15" s="299" customFormat="1">
      <c r="A2183" s="15"/>
      <c r="B2183" s="290"/>
      <c r="C2183" s="17"/>
      <c r="D2183" s="17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</row>
    <row r="2184" spans="1:15" s="299" customFormat="1">
      <c r="A2184" s="15"/>
      <c r="B2184" s="290"/>
      <c r="C2184" s="17"/>
      <c r="D2184" s="17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</row>
    <row r="2185" spans="1:15" s="299" customFormat="1">
      <c r="A2185" s="15"/>
      <c r="B2185" s="290"/>
      <c r="C2185" s="17"/>
      <c r="D2185" s="17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</row>
    <row r="2186" spans="1:15" s="299" customFormat="1">
      <c r="A2186" s="15"/>
      <c r="B2186" s="290"/>
      <c r="C2186" s="17"/>
      <c r="D2186" s="17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</row>
    <row r="2187" spans="1:15" s="299" customFormat="1">
      <c r="A2187" s="15"/>
      <c r="B2187" s="290"/>
      <c r="C2187" s="17"/>
      <c r="D2187" s="17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</row>
    <row r="2188" spans="1:15" s="299" customFormat="1">
      <c r="A2188" s="15"/>
      <c r="B2188" s="290"/>
      <c r="C2188" s="17"/>
      <c r="D2188" s="17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</row>
    <row r="2189" spans="1:15" s="299" customFormat="1">
      <c r="A2189" s="15"/>
      <c r="B2189" s="290"/>
      <c r="C2189" s="17"/>
      <c r="D2189" s="17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</row>
    <row r="2190" spans="1:15" s="299" customFormat="1">
      <c r="A2190" s="15"/>
      <c r="B2190" s="290"/>
      <c r="C2190" s="17"/>
      <c r="D2190" s="17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</row>
    <row r="2191" spans="1:15" s="299" customFormat="1">
      <c r="A2191" s="15"/>
      <c r="B2191" s="290"/>
      <c r="C2191" s="17"/>
      <c r="D2191" s="17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</row>
    <row r="2192" spans="1:15" s="299" customFormat="1">
      <c r="A2192" s="15"/>
      <c r="B2192" s="290"/>
      <c r="C2192" s="17"/>
      <c r="D2192" s="17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</row>
    <row r="2193" spans="1:15" s="299" customFormat="1">
      <c r="A2193" s="15"/>
      <c r="B2193" s="290"/>
      <c r="C2193" s="17"/>
      <c r="D2193" s="17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</row>
    <row r="2194" spans="1:15" s="299" customFormat="1">
      <c r="A2194" s="15"/>
      <c r="B2194" s="290"/>
      <c r="C2194" s="17"/>
      <c r="D2194" s="17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</row>
    <row r="2195" spans="1:15" s="299" customFormat="1">
      <c r="A2195" s="15"/>
      <c r="B2195" s="290"/>
      <c r="C2195" s="17"/>
      <c r="D2195" s="17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</row>
    <row r="2196" spans="1:15" s="299" customFormat="1">
      <c r="A2196" s="15"/>
      <c r="B2196" s="290"/>
      <c r="C2196" s="17"/>
      <c r="D2196" s="17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</row>
    <row r="2197" spans="1:15" s="299" customFormat="1">
      <c r="A2197" s="15"/>
      <c r="B2197" s="290"/>
      <c r="C2197" s="17"/>
      <c r="D2197" s="17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</row>
    <row r="2198" spans="1:15" s="299" customFormat="1">
      <c r="A2198" s="15"/>
      <c r="B2198" s="290"/>
      <c r="C2198" s="17"/>
      <c r="D2198" s="17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</row>
    <row r="2199" spans="1:15" s="299" customFormat="1">
      <c r="A2199" s="15"/>
      <c r="B2199" s="290"/>
      <c r="C2199" s="17"/>
      <c r="D2199" s="17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</row>
    <row r="2200" spans="1:15" s="299" customFormat="1">
      <c r="A2200" s="15"/>
      <c r="B2200" s="290"/>
      <c r="C2200" s="17"/>
      <c r="D2200" s="17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</row>
    <row r="2201" spans="1:15" s="299" customFormat="1">
      <c r="A2201" s="15"/>
      <c r="B2201" s="290"/>
      <c r="C2201" s="17"/>
      <c r="D2201" s="17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</row>
    <row r="2202" spans="1:15" s="299" customFormat="1">
      <c r="A2202" s="15"/>
      <c r="B2202" s="290"/>
      <c r="C2202" s="17"/>
      <c r="D2202" s="17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</row>
    <row r="2203" spans="1:15" s="299" customFormat="1">
      <c r="A2203" s="15"/>
      <c r="B2203" s="290"/>
      <c r="C2203" s="17"/>
      <c r="D2203" s="17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</row>
    <row r="2204" spans="1:15" s="299" customFormat="1">
      <c r="A2204" s="15"/>
      <c r="B2204" s="290"/>
      <c r="C2204" s="17"/>
      <c r="D2204" s="17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</row>
    <row r="2205" spans="1:15" s="299" customFormat="1">
      <c r="A2205" s="15"/>
      <c r="B2205" s="290"/>
      <c r="C2205" s="17"/>
      <c r="D2205" s="17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</row>
    <row r="2206" spans="1:15" s="299" customFormat="1">
      <c r="A2206" s="15"/>
      <c r="B2206" s="290"/>
      <c r="C2206" s="17"/>
      <c r="D2206" s="17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</row>
    <row r="2207" spans="1:15" s="299" customFormat="1">
      <c r="A2207" s="15"/>
      <c r="B2207" s="290"/>
      <c r="C2207" s="17"/>
      <c r="D2207" s="17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</row>
    <row r="2208" spans="1:15" s="299" customFormat="1">
      <c r="A2208" s="15"/>
      <c r="B2208" s="290"/>
      <c r="C2208" s="17"/>
      <c r="D2208" s="17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</row>
    <row r="2209" spans="1:15" s="299" customFormat="1">
      <c r="A2209" s="15"/>
      <c r="B2209" s="290"/>
      <c r="C2209" s="17"/>
      <c r="D2209" s="17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</row>
    <row r="2210" spans="1:15" s="299" customFormat="1">
      <c r="A2210" s="15"/>
      <c r="B2210" s="290"/>
      <c r="C2210" s="17"/>
      <c r="D2210" s="17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</row>
    <row r="2211" spans="1:15" s="299" customFormat="1">
      <c r="A2211" s="15"/>
      <c r="B2211" s="290"/>
      <c r="C2211" s="17"/>
      <c r="D2211" s="17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</row>
    <row r="2212" spans="1:15" s="299" customFormat="1">
      <c r="A2212" s="15"/>
      <c r="B2212" s="290"/>
      <c r="C2212" s="17"/>
      <c r="D2212" s="17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</row>
    <row r="2213" spans="1:15" s="299" customFormat="1">
      <c r="A2213" s="15"/>
      <c r="B2213" s="290"/>
      <c r="C2213" s="17"/>
      <c r="D2213" s="17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</row>
    <row r="2214" spans="1:15" s="299" customFormat="1">
      <c r="A2214" s="15"/>
      <c r="B2214" s="290"/>
      <c r="C2214" s="17"/>
      <c r="D2214" s="17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</row>
    <row r="2215" spans="1:15" s="299" customFormat="1">
      <c r="A2215" s="15"/>
      <c r="B2215" s="290"/>
      <c r="C2215" s="17"/>
      <c r="D2215" s="17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</row>
    <row r="2216" spans="1:15" s="299" customFormat="1">
      <c r="A2216" s="15"/>
      <c r="B2216" s="290"/>
      <c r="C2216" s="17"/>
      <c r="D2216" s="17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</row>
    <row r="2217" spans="1:15" s="299" customFormat="1">
      <c r="A2217" s="15"/>
      <c r="B2217" s="290"/>
      <c r="C2217" s="17"/>
      <c r="D2217" s="17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</row>
    <row r="2218" spans="1:15" s="299" customFormat="1">
      <c r="A2218" s="15"/>
      <c r="B2218" s="290"/>
      <c r="C2218" s="17"/>
      <c r="D2218" s="17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</row>
    <row r="2219" spans="1:15" s="299" customFormat="1">
      <c r="A2219" s="15"/>
      <c r="B2219" s="290"/>
      <c r="C2219" s="17"/>
      <c r="D2219" s="17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</row>
    <row r="2220" spans="1:15" s="299" customFormat="1">
      <c r="A2220" s="15"/>
      <c r="B2220" s="290"/>
      <c r="C2220" s="17"/>
      <c r="D2220" s="17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</row>
    <row r="2221" spans="1:15" s="299" customFormat="1">
      <c r="A2221" s="15"/>
      <c r="B2221" s="290"/>
      <c r="C2221" s="17"/>
      <c r="D2221" s="17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</row>
    <row r="2222" spans="1:15" s="299" customFormat="1">
      <c r="A2222" s="15"/>
      <c r="B2222" s="290"/>
      <c r="C2222" s="17"/>
      <c r="D2222" s="17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</row>
    <row r="2223" spans="1:15" s="299" customFormat="1">
      <c r="A2223" s="15"/>
      <c r="B2223" s="290"/>
      <c r="C2223" s="17"/>
      <c r="D2223" s="17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</row>
    <row r="2224" spans="1:15" s="299" customFormat="1">
      <c r="A2224" s="15"/>
      <c r="B2224" s="290"/>
      <c r="C2224" s="17"/>
      <c r="D2224" s="17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</row>
    <row r="2225" spans="1:15" s="299" customFormat="1">
      <c r="A2225" s="15"/>
      <c r="B2225" s="290"/>
      <c r="C2225" s="17"/>
      <c r="D2225" s="17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</row>
    <row r="2226" spans="1:15" s="299" customFormat="1">
      <c r="A2226" s="15"/>
      <c r="B2226" s="290"/>
      <c r="C2226" s="17"/>
      <c r="D2226" s="17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</row>
    <row r="2227" spans="1:15" s="299" customFormat="1">
      <c r="A2227" s="15"/>
      <c r="B2227" s="290"/>
      <c r="C2227" s="17"/>
      <c r="D2227" s="17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</row>
    <row r="2228" spans="1:15" s="299" customFormat="1">
      <c r="A2228" s="15"/>
      <c r="B2228" s="290"/>
      <c r="C2228" s="17"/>
      <c r="D2228" s="17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</row>
    <row r="2229" spans="1:15" s="299" customFormat="1">
      <c r="A2229" s="15"/>
      <c r="B2229" s="290"/>
      <c r="C2229" s="17"/>
      <c r="D2229" s="17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</row>
    <row r="2230" spans="1:15" s="299" customFormat="1">
      <c r="A2230" s="15"/>
      <c r="B2230" s="290"/>
      <c r="C2230" s="17"/>
      <c r="D2230" s="17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</row>
    <row r="2231" spans="1:15" s="299" customFormat="1">
      <c r="A2231" s="15"/>
      <c r="B2231" s="290"/>
      <c r="C2231" s="17"/>
      <c r="D2231" s="17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</row>
    <row r="2232" spans="1:15" s="299" customFormat="1">
      <c r="A2232" s="15"/>
      <c r="B2232" s="290"/>
      <c r="C2232" s="17"/>
      <c r="D2232" s="17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</row>
    <row r="2233" spans="1:15" s="299" customFormat="1">
      <c r="A2233" s="15"/>
      <c r="B2233" s="290"/>
      <c r="C2233" s="17"/>
      <c r="D2233" s="17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</row>
    <row r="2234" spans="1:15" s="299" customFormat="1">
      <c r="A2234" s="15"/>
      <c r="B2234" s="290"/>
      <c r="C2234" s="17"/>
      <c r="D2234" s="17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</row>
    <row r="2235" spans="1:15" s="299" customFormat="1">
      <c r="A2235" s="15"/>
      <c r="B2235" s="290"/>
      <c r="C2235" s="17"/>
      <c r="D2235" s="17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</row>
    <row r="2236" spans="1:15" s="299" customFormat="1">
      <c r="A2236" s="15"/>
      <c r="B2236" s="290"/>
      <c r="C2236" s="17"/>
      <c r="D2236" s="17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</row>
    <row r="2237" spans="1:15" s="299" customFormat="1">
      <c r="A2237" s="15"/>
      <c r="B2237" s="290"/>
      <c r="C2237" s="17"/>
      <c r="D2237" s="17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</row>
    <row r="2238" spans="1:15" s="299" customFormat="1">
      <c r="A2238" s="15"/>
      <c r="B2238" s="290"/>
      <c r="C2238" s="17"/>
      <c r="D2238" s="17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</row>
    <row r="2239" spans="1:15" s="299" customFormat="1">
      <c r="A2239" s="15"/>
      <c r="B2239" s="290"/>
      <c r="C2239" s="17"/>
      <c r="D2239" s="17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</row>
    <row r="2240" spans="1:15" s="299" customFormat="1">
      <c r="A2240" s="15"/>
      <c r="B2240" s="290"/>
      <c r="C2240" s="17"/>
      <c r="D2240" s="17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</row>
    <row r="2241" spans="1:15" s="299" customFormat="1">
      <c r="A2241" s="15"/>
      <c r="B2241" s="290"/>
      <c r="C2241" s="17"/>
      <c r="D2241" s="17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</row>
    <row r="2242" spans="1:15" s="299" customFormat="1">
      <c r="A2242" s="15"/>
      <c r="B2242" s="290"/>
      <c r="C2242" s="17"/>
      <c r="D2242" s="17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</row>
    <row r="2243" spans="1:15" s="299" customFormat="1">
      <c r="A2243" s="15"/>
      <c r="B2243" s="290"/>
      <c r="C2243" s="17"/>
      <c r="D2243" s="17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</row>
    <row r="2244" spans="1:15" s="299" customFormat="1">
      <c r="A2244" s="15"/>
      <c r="B2244" s="290"/>
      <c r="C2244" s="17"/>
      <c r="D2244" s="17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</row>
    <row r="2245" spans="1:15" s="299" customFormat="1">
      <c r="A2245" s="15"/>
      <c r="B2245" s="290"/>
      <c r="C2245" s="17"/>
      <c r="D2245" s="17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</row>
    <row r="2246" spans="1:15" s="299" customFormat="1">
      <c r="A2246" s="15"/>
      <c r="B2246" s="290"/>
      <c r="C2246" s="17"/>
      <c r="D2246" s="17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</row>
    <row r="2247" spans="1:15" s="299" customFormat="1">
      <c r="A2247" s="15"/>
      <c r="B2247" s="290"/>
      <c r="C2247" s="17"/>
      <c r="D2247" s="17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</row>
    <row r="2248" spans="1:15" s="299" customFormat="1">
      <c r="A2248" s="15"/>
      <c r="B2248" s="290"/>
      <c r="C2248" s="17"/>
      <c r="D2248" s="17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</row>
    <row r="2249" spans="1:15" s="299" customFormat="1">
      <c r="A2249" s="15"/>
      <c r="B2249" s="290"/>
      <c r="C2249" s="17"/>
      <c r="D2249" s="17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</row>
    <row r="2250" spans="1:15" s="299" customFormat="1">
      <c r="A2250" s="15"/>
      <c r="B2250" s="290"/>
      <c r="C2250" s="17"/>
      <c r="D2250" s="17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</row>
    <row r="2251" spans="1:15" s="299" customFormat="1">
      <c r="A2251" s="15"/>
      <c r="B2251" s="290"/>
      <c r="C2251" s="17"/>
      <c r="D2251" s="17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</row>
    <row r="2252" spans="1:15" s="299" customFormat="1">
      <c r="A2252" s="15"/>
      <c r="B2252" s="290"/>
      <c r="C2252" s="17"/>
      <c r="D2252" s="17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</row>
    <row r="2253" spans="1:15" s="299" customFormat="1">
      <c r="A2253" s="15"/>
      <c r="B2253" s="290"/>
      <c r="C2253" s="17"/>
      <c r="D2253" s="17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</row>
    <row r="2254" spans="1:15" s="299" customFormat="1">
      <c r="A2254" s="15"/>
      <c r="B2254" s="290"/>
      <c r="C2254" s="17"/>
      <c r="D2254" s="17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</row>
    <row r="2255" spans="1:15" s="299" customFormat="1">
      <c r="A2255" s="15"/>
      <c r="B2255" s="290"/>
      <c r="C2255" s="17"/>
      <c r="D2255" s="17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</row>
    <row r="2256" spans="1:15" s="299" customFormat="1">
      <c r="A2256" s="15"/>
      <c r="B2256" s="290"/>
      <c r="C2256" s="17"/>
      <c r="D2256" s="17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</row>
    <row r="2257" spans="1:15" s="299" customFormat="1">
      <c r="A2257" s="15"/>
      <c r="B2257" s="290"/>
      <c r="C2257" s="17"/>
      <c r="D2257" s="17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</row>
    <row r="2258" spans="1:15" s="299" customFormat="1">
      <c r="A2258" s="15"/>
      <c r="B2258" s="290"/>
      <c r="C2258" s="17"/>
      <c r="D2258" s="17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</row>
    <row r="2259" spans="1:15" s="299" customFormat="1">
      <c r="A2259" s="15"/>
      <c r="B2259" s="290"/>
      <c r="C2259" s="17"/>
      <c r="D2259" s="17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</row>
    <row r="2260" spans="1:15" s="299" customFormat="1">
      <c r="A2260" s="15"/>
      <c r="B2260" s="290"/>
      <c r="C2260" s="17"/>
      <c r="D2260" s="17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</row>
    <row r="2261" spans="1:15" s="299" customFormat="1">
      <c r="A2261" s="15"/>
      <c r="B2261" s="290"/>
      <c r="C2261" s="17"/>
      <c r="D2261" s="17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</row>
    <row r="2262" spans="1:15" s="299" customFormat="1">
      <c r="A2262" s="15"/>
      <c r="B2262" s="290"/>
      <c r="C2262" s="17"/>
      <c r="D2262" s="17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</row>
    <row r="2263" spans="1:15" s="299" customFormat="1">
      <c r="A2263" s="15"/>
      <c r="B2263" s="290"/>
      <c r="C2263" s="17"/>
      <c r="D2263" s="17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</row>
    <row r="2264" spans="1:15" s="299" customFormat="1">
      <c r="A2264" s="15"/>
      <c r="B2264" s="290"/>
      <c r="C2264" s="17"/>
      <c r="D2264" s="17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</row>
    <row r="2265" spans="1:15" s="299" customFormat="1">
      <c r="A2265" s="15"/>
      <c r="B2265" s="290"/>
      <c r="C2265" s="17"/>
      <c r="D2265" s="17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</row>
    <row r="2266" spans="1:15" s="299" customFormat="1">
      <c r="A2266" s="15"/>
      <c r="B2266" s="290"/>
      <c r="C2266" s="17"/>
      <c r="D2266" s="17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</row>
    <row r="2267" spans="1:15" s="299" customFormat="1">
      <c r="A2267" s="15"/>
      <c r="B2267" s="290"/>
      <c r="C2267" s="17"/>
      <c r="D2267" s="17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</row>
    <row r="2268" spans="1:15" s="299" customFormat="1">
      <c r="A2268" s="15"/>
      <c r="B2268" s="290"/>
      <c r="C2268" s="17"/>
      <c r="D2268" s="17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</row>
    <row r="2269" spans="1:15" s="299" customFormat="1">
      <c r="A2269" s="15"/>
      <c r="B2269" s="290"/>
      <c r="C2269" s="17"/>
      <c r="D2269" s="17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</row>
    <row r="2270" spans="1:15" s="299" customFormat="1">
      <c r="A2270" s="15"/>
      <c r="B2270" s="290"/>
      <c r="C2270" s="17"/>
      <c r="D2270" s="17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</row>
    <row r="2271" spans="1:15" s="299" customFormat="1">
      <c r="A2271" s="15"/>
      <c r="B2271" s="290"/>
      <c r="C2271" s="17"/>
      <c r="D2271" s="17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</row>
    <row r="2272" spans="1:15" s="299" customFormat="1">
      <c r="A2272" s="15"/>
      <c r="B2272" s="290"/>
      <c r="C2272" s="17"/>
      <c r="D2272" s="17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</row>
    <row r="2273" spans="1:15" s="299" customFormat="1">
      <c r="A2273" s="15"/>
      <c r="B2273" s="290"/>
      <c r="C2273" s="17"/>
      <c r="D2273" s="17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</row>
    <row r="2274" spans="1:15" s="299" customFormat="1">
      <c r="A2274" s="15"/>
      <c r="B2274" s="290"/>
      <c r="C2274" s="17"/>
      <c r="D2274" s="17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</row>
    <row r="2275" spans="1:15" s="299" customFormat="1">
      <c r="A2275" s="15"/>
      <c r="B2275" s="290"/>
      <c r="C2275" s="17"/>
      <c r="D2275" s="17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</row>
    <row r="2276" spans="1:15" s="299" customFormat="1">
      <c r="A2276" s="15"/>
      <c r="B2276" s="290"/>
      <c r="C2276" s="17"/>
      <c r="D2276" s="17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</row>
    <row r="2277" spans="1:15" s="299" customFormat="1">
      <c r="A2277" s="15"/>
      <c r="B2277" s="290"/>
      <c r="C2277" s="17"/>
      <c r="D2277" s="17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</row>
    <row r="2278" spans="1:15" s="299" customFormat="1">
      <c r="A2278" s="15"/>
      <c r="B2278" s="290"/>
      <c r="C2278" s="17"/>
      <c r="D2278" s="17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</row>
    <row r="2279" spans="1:15" s="299" customFormat="1">
      <c r="A2279" s="15"/>
      <c r="B2279" s="290"/>
      <c r="C2279" s="17"/>
      <c r="D2279" s="17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</row>
    <row r="2280" spans="1:15" s="299" customFormat="1">
      <c r="A2280" s="15"/>
      <c r="B2280" s="290"/>
      <c r="C2280" s="17"/>
      <c r="D2280" s="17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</row>
    <row r="2281" spans="1:15" s="299" customFormat="1">
      <c r="A2281" s="15"/>
      <c r="B2281" s="290"/>
      <c r="C2281" s="17"/>
      <c r="D2281" s="17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</row>
    <row r="2282" spans="1:15" s="299" customFormat="1">
      <c r="A2282" s="15"/>
      <c r="B2282" s="290"/>
      <c r="C2282" s="17"/>
      <c r="D2282" s="17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</row>
    <row r="2283" spans="1:15" s="299" customFormat="1">
      <c r="A2283" s="15"/>
      <c r="B2283" s="290"/>
      <c r="C2283" s="17"/>
      <c r="D2283" s="17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</row>
    <row r="2284" spans="1:15" s="299" customFormat="1">
      <c r="A2284" s="15"/>
      <c r="B2284" s="290"/>
      <c r="C2284" s="17"/>
      <c r="D2284" s="17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</row>
    <row r="2285" spans="1:15" s="299" customFormat="1">
      <c r="A2285" s="15"/>
      <c r="B2285" s="290"/>
      <c r="C2285" s="17"/>
      <c r="D2285" s="17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</row>
    <row r="2286" spans="1:15" s="299" customFormat="1">
      <c r="A2286" s="15"/>
      <c r="B2286" s="290"/>
      <c r="C2286" s="17"/>
      <c r="D2286" s="17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</row>
    <row r="2287" spans="1:15" s="299" customFormat="1">
      <c r="A2287" s="15"/>
      <c r="B2287" s="290"/>
      <c r="C2287" s="17"/>
      <c r="D2287" s="17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</row>
    <row r="2288" spans="1:15" s="299" customFormat="1">
      <c r="A2288" s="15"/>
      <c r="B2288" s="290"/>
      <c r="C2288" s="17"/>
      <c r="D2288" s="17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</row>
    <row r="2289" spans="1:15" s="299" customFormat="1">
      <c r="A2289" s="15"/>
      <c r="B2289" s="290"/>
      <c r="C2289" s="17"/>
      <c r="D2289" s="17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</row>
    <row r="2290" spans="1:15" s="299" customFormat="1">
      <c r="A2290" s="15"/>
      <c r="B2290" s="290"/>
      <c r="C2290" s="17"/>
      <c r="D2290" s="17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</row>
    <row r="2291" spans="1:15" s="299" customFormat="1">
      <c r="A2291" s="15"/>
      <c r="B2291" s="290"/>
      <c r="C2291" s="17"/>
      <c r="D2291" s="17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</row>
    <row r="2292" spans="1:15" s="299" customFormat="1">
      <c r="A2292" s="15"/>
      <c r="B2292" s="290"/>
      <c r="C2292" s="17"/>
      <c r="D2292" s="17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</row>
    <row r="2293" spans="1:15" s="299" customFormat="1">
      <c r="A2293" s="15"/>
      <c r="B2293" s="290"/>
      <c r="C2293" s="17"/>
      <c r="D2293" s="17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</row>
    <row r="2294" spans="1:15" s="299" customFormat="1">
      <c r="A2294" s="15"/>
      <c r="B2294" s="290"/>
      <c r="C2294" s="17"/>
      <c r="D2294" s="17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</row>
    <row r="2295" spans="1:15" s="299" customFormat="1">
      <c r="A2295" s="15"/>
      <c r="B2295" s="290"/>
      <c r="C2295" s="17"/>
      <c r="D2295" s="17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</row>
    <row r="2296" spans="1:15" s="299" customFormat="1">
      <c r="A2296" s="15"/>
      <c r="B2296" s="290"/>
      <c r="C2296" s="17"/>
      <c r="D2296" s="17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</row>
    <row r="2297" spans="1:15" s="299" customFormat="1">
      <c r="A2297" s="15"/>
      <c r="B2297" s="290"/>
      <c r="C2297" s="17"/>
      <c r="D2297" s="17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</row>
    <row r="2298" spans="1:15" s="299" customFormat="1">
      <c r="A2298" s="15"/>
      <c r="B2298" s="290"/>
      <c r="C2298" s="17"/>
      <c r="D2298" s="17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</row>
    <row r="2299" spans="1:15" s="299" customFormat="1">
      <c r="A2299" s="15"/>
      <c r="B2299" s="290"/>
      <c r="C2299" s="17"/>
      <c r="D2299" s="17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</row>
    <row r="2300" spans="1:15" s="299" customFormat="1">
      <c r="A2300" s="15"/>
      <c r="B2300" s="290"/>
      <c r="C2300" s="17"/>
      <c r="D2300" s="17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</row>
    <row r="2301" spans="1:15" s="299" customFormat="1">
      <c r="A2301" s="15"/>
      <c r="B2301" s="290"/>
      <c r="C2301" s="17"/>
      <c r="D2301" s="17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</row>
    <row r="2302" spans="1:15" s="299" customFormat="1">
      <c r="A2302" s="15"/>
      <c r="B2302" s="290"/>
      <c r="C2302" s="17"/>
      <c r="D2302" s="17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</row>
    <row r="2303" spans="1:15" s="299" customFormat="1">
      <c r="A2303" s="15"/>
      <c r="B2303" s="290"/>
      <c r="C2303" s="17"/>
      <c r="D2303" s="17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</row>
    <row r="2304" spans="1:15" s="299" customFormat="1">
      <c r="A2304" s="15"/>
      <c r="B2304" s="290"/>
      <c r="C2304" s="17"/>
      <c r="D2304" s="17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</row>
    <row r="2305" spans="1:15" s="299" customFormat="1">
      <c r="A2305" s="15"/>
      <c r="B2305" s="290"/>
      <c r="C2305" s="17"/>
      <c r="D2305" s="17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</row>
    <row r="2306" spans="1:15" s="299" customFormat="1">
      <c r="A2306" s="15"/>
      <c r="B2306" s="290"/>
      <c r="C2306" s="17"/>
      <c r="D2306" s="17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</row>
    <row r="2307" spans="1:15" s="299" customFormat="1">
      <c r="A2307" s="15"/>
      <c r="B2307" s="290"/>
      <c r="C2307" s="17"/>
      <c r="D2307" s="17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</row>
    <row r="2308" spans="1:15" s="299" customFormat="1">
      <c r="A2308" s="15"/>
      <c r="B2308" s="290"/>
      <c r="C2308" s="17"/>
      <c r="D2308" s="17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</row>
    <row r="2309" spans="1:15" s="299" customFormat="1">
      <c r="A2309" s="15"/>
      <c r="B2309" s="290"/>
      <c r="C2309" s="17"/>
      <c r="D2309" s="17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</row>
    <row r="2310" spans="1:15" s="299" customFormat="1">
      <c r="A2310" s="15"/>
      <c r="B2310" s="290"/>
      <c r="C2310" s="17"/>
      <c r="D2310" s="17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</row>
    <row r="2311" spans="1:15" s="299" customFormat="1">
      <c r="A2311" s="15"/>
      <c r="B2311" s="290"/>
      <c r="C2311" s="17"/>
      <c r="D2311" s="17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</row>
    <row r="2312" spans="1:15" s="299" customFormat="1">
      <c r="A2312" s="15"/>
      <c r="B2312" s="290"/>
      <c r="C2312" s="17"/>
      <c r="D2312" s="17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</row>
    <row r="2313" spans="1:15" s="299" customFormat="1">
      <c r="A2313" s="15"/>
      <c r="B2313" s="290"/>
      <c r="C2313" s="17"/>
      <c r="D2313" s="17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</row>
    <row r="2314" spans="1:15" s="299" customFormat="1">
      <c r="A2314" s="15"/>
      <c r="B2314" s="290"/>
      <c r="C2314" s="17"/>
      <c r="D2314" s="17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</row>
    <row r="2315" spans="1:15" s="299" customFormat="1">
      <c r="A2315" s="15"/>
      <c r="B2315" s="290"/>
      <c r="C2315" s="17"/>
      <c r="D2315" s="17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</row>
    <row r="2316" spans="1:15" s="299" customFormat="1">
      <c r="A2316" s="15"/>
      <c r="B2316" s="290"/>
      <c r="C2316" s="17"/>
      <c r="D2316" s="17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</row>
    <row r="2317" spans="1:15" s="299" customFormat="1">
      <c r="A2317" s="15"/>
      <c r="B2317" s="290"/>
      <c r="C2317" s="17"/>
      <c r="D2317" s="17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</row>
    <row r="2318" spans="1:15" s="299" customFormat="1">
      <c r="A2318" s="15"/>
      <c r="B2318" s="290"/>
      <c r="C2318" s="17"/>
      <c r="D2318" s="17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</row>
    <row r="2319" spans="1:15" s="299" customFormat="1">
      <c r="A2319" s="15"/>
      <c r="B2319" s="290"/>
      <c r="C2319" s="17"/>
      <c r="D2319" s="17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</row>
    <row r="2320" spans="1:15" s="299" customFormat="1">
      <c r="A2320" s="15"/>
      <c r="B2320" s="290"/>
      <c r="C2320" s="17"/>
      <c r="D2320" s="17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</row>
    <row r="2321" spans="1:15" s="299" customFormat="1">
      <c r="A2321" s="15"/>
      <c r="B2321" s="290"/>
      <c r="C2321" s="17"/>
      <c r="D2321" s="17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</row>
    <row r="2322" spans="1:15" s="299" customFormat="1">
      <c r="A2322" s="15"/>
      <c r="B2322" s="290"/>
      <c r="C2322" s="17"/>
      <c r="D2322" s="17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</row>
    <row r="2323" spans="1:15" s="299" customFormat="1">
      <c r="A2323" s="15"/>
      <c r="B2323" s="290"/>
      <c r="C2323" s="17"/>
      <c r="D2323" s="17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</row>
    <row r="2324" spans="1:15" s="299" customFormat="1">
      <c r="A2324" s="15"/>
      <c r="B2324" s="290"/>
      <c r="C2324" s="17"/>
      <c r="D2324" s="17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</row>
    <row r="2325" spans="1:15" s="299" customFormat="1">
      <c r="A2325" s="15"/>
      <c r="B2325" s="290"/>
      <c r="C2325" s="17"/>
      <c r="D2325" s="17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</row>
    <row r="2326" spans="1:15" s="299" customFormat="1">
      <c r="A2326" s="15"/>
      <c r="B2326" s="290"/>
      <c r="C2326" s="17"/>
      <c r="D2326" s="17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</row>
    <row r="2327" spans="1:15" s="299" customFormat="1">
      <c r="A2327" s="15"/>
      <c r="B2327" s="290"/>
      <c r="C2327" s="17"/>
      <c r="D2327" s="17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</row>
    <row r="2328" spans="1:15" s="299" customFormat="1">
      <c r="A2328" s="15"/>
      <c r="B2328" s="290"/>
      <c r="C2328" s="17"/>
      <c r="D2328" s="17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</row>
    <row r="2329" spans="1:15" s="299" customFormat="1">
      <c r="A2329" s="15"/>
      <c r="B2329" s="290"/>
      <c r="C2329" s="17"/>
      <c r="D2329" s="17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</row>
    <row r="2330" spans="1:15" s="299" customFormat="1">
      <c r="A2330" s="15"/>
      <c r="B2330" s="290"/>
      <c r="C2330" s="17"/>
      <c r="D2330" s="17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</row>
    <row r="2331" spans="1:15" s="299" customFormat="1">
      <c r="A2331" s="15"/>
      <c r="B2331" s="290"/>
      <c r="C2331" s="17"/>
      <c r="D2331" s="17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</row>
    <row r="2332" spans="1:15" s="299" customFormat="1">
      <c r="A2332" s="15"/>
      <c r="B2332" s="290"/>
      <c r="C2332" s="17"/>
      <c r="D2332" s="17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</row>
    <row r="2333" spans="1:15" s="299" customFormat="1">
      <c r="A2333" s="15"/>
      <c r="B2333" s="290"/>
      <c r="C2333" s="17"/>
      <c r="D2333" s="17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</row>
    <row r="2334" spans="1:15" s="299" customFormat="1">
      <c r="A2334" s="15"/>
      <c r="B2334" s="290"/>
      <c r="C2334" s="17"/>
      <c r="D2334" s="17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</row>
    <row r="2335" spans="1:15" s="299" customFormat="1">
      <c r="A2335" s="15"/>
      <c r="B2335" s="290"/>
      <c r="C2335" s="17"/>
      <c r="D2335" s="17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</row>
    <row r="2336" spans="1:15" s="299" customFormat="1">
      <c r="A2336" s="15"/>
      <c r="B2336" s="290"/>
      <c r="C2336" s="17"/>
      <c r="D2336" s="17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</row>
    <row r="2337" spans="1:15" s="299" customFormat="1">
      <c r="A2337" s="15"/>
      <c r="B2337" s="290"/>
      <c r="C2337" s="17"/>
      <c r="D2337" s="17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</row>
    <row r="2338" spans="1:15" s="299" customFormat="1">
      <c r="A2338" s="15"/>
      <c r="B2338" s="290"/>
      <c r="C2338" s="17"/>
      <c r="D2338" s="17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</row>
    <row r="2339" spans="1:15" s="299" customFormat="1">
      <c r="A2339" s="15"/>
      <c r="B2339" s="290"/>
      <c r="C2339" s="17"/>
      <c r="D2339" s="17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</row>
    <row r="2340" spans="1:15" s="299" customFormat="1">
      <c r="A2340" s="15"/>
      <c r="B2340" s="290"/>
      <c r="C2340" s="17"/>
      <c r="D2340" s="17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</row>
    <row r="2341" spans="1:15" s="299" customFormat="1">
      <c r="A2341" s="15"/>
      <c r="B2341" s="290"/>
      <c r="C2341" s="17"/>
      <c r="D2341" s="17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</row>
    <row r="2342" spans="1:15" s="299" customFormat="1">
      <c r="A2342" s="15"/>
      <c r="B2342" s="290"/>
      <c r="C2342" s="17"/>
      <c r="D2342" s="17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</row>
    <row r="2343" spans="1:15" s="299" customFormat="1">
      <c r="A2343" s="15"/>
      <c r="B2343" s="290"/>
      <c r="C2343" s="17"/>
      <c r="D2343" s="17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</row>
    <row r="2344" spans="1:15" s="299" customFormat="1">
      <c r="A2344" s="15"/>
      <c r="B2344" s="290"/>
      <c r="C2344" s="17"/>
      <c r="D2344" s="17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</row>
    <row r="2345" spans="1:15" s="299" customFormat="1">
      <c r="A2345" s="15"/>
      <c r="B2345" s="290"/>
      <c r="C2345" s="17"/>
      <c r="D2345" s="17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</row>
    <row r="2346" spans="1:15" s="299" customFormat="1">
      <c r="A2346" s="15"/>
      <c r="B2346" s="290"/>
      <c r="C2346" s="17"/>
      <c r="D2346" s="17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</row>
    <row r="2347" spans="1:15" s="299" customFormat="1">
      <c r="A2347" s="15"/>
      <c r="B2347" s="290"/>
      <c r="C2347" s="17"/>
      <c r="D2347" s="17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</row>
    <row r="2348" spans="1:15" s="299" customFormat="1">
      <c r="A2348" s="15"/>
      <c r="B2348" s="290"/>
      <c r="C2348" s="17"/>
      <c r="D2348" s="17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</row>
    <row r="2349" spans="1:15" s="299" customFormat="1">
      <c r="A2349" s="15"/>
      <c r="B2349" s="290"/>
      <c r="C2349" s="17"/>
      <c r="D2349" s="17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</row>
    <row r="2350" spans="1:15" s="299" customFormat="1">
      <c r="A2350" s="15"/>
      <c r="B2350" s="290"/>
      <c r="C2350" s="17"/>
      <c r="D2350" s="17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</row>
    <row r="2351" spans="1:15" s="299" customFormat="1">
      <c r="A2351" s="15"/>
      <c r="B2351" s="290"/>
      <c r="C2351" s="17"/>
      <c r="D2351" s="17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5"/>
    </row>
    <row r="2352" spans="1:15" s="299" customFormat="1">
      <c r="A2352" s="15"/>
      <c r="B2352" s="290"/>
      <c r="C2352" s="17"/>
      <c r="D2352" s="17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</row>
    <row r="2353" spans="1:15" s="299" customFormat="1">
      <c r="A2353" s="15"/>
      <c r="B2353" s="290"/>
      <c r="C2353" s="17"/>
      <c r="D2353" s="17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</row>
    <row r="2354" spans="1:15" s="299" customFormat="1">
      <c r="A2354" s="15"/>
      <c r="B2354" s="290"/>
      <c r="C2354" s="17"/>
      <c r="D2354" s="17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</row>
    <row r="2355" spans="1:15" s="299" customFormat="1">
      <c r="A2355" s="15"/>
      <c r="B2355" s="290"/>
      <c r="C2355" s="17"/>
      <c r="D2355" s="17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</row>
    <row r="2356" spans="1:15" s="299" customFormat="1">
      <c r="A2356" s="15"/>
      <c r="B2356" s="290"/>
      <c r="C2356" s="17"/>
      <c r="D2356" s="17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</row>
    <row r="2357" spans="1:15" s="299" customFormat="1">
      <c r="A2357" s="15"/>
      <c r="B2357" s="290"/>
      <c r="C2357" s="17"/>
      <c r="D2357" s="17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</row>
    <row r="2358" spans="1:15" s="299" customFormat="1">
      <c r="A2358" s="15"/>
      <c r="B2358" s="290"/>
      <c r="C2358" s="17"/>
      <c r="D2358" s="17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</row>
    <row r="2359" spans="1:15" s="299" customFormat="1">
      <c r="A2359" s="15"/>
      <c r="B2359" s="290"/>
      <c r="C2359" s="17"/>
      <c r="D2359" s="17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</row>
    <row r="2360" spans="1:15" s="299" customFormat="1">
      <c r="A2360" s="15"/>
      <c r="B2360" s="290"/>
      <c r="C2360" s="17"/>
      <c r="D2360" s="17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</row>
    <row r="2361" spans="1:15" s="299" customFormat="1">
      <c r="A2361" s="15"/>
      <c r="B2361" s="290"/>
      <c r="C2361" s="17"/>
      <c r="D2361" s="17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5"/>
    </row>
    <row r="2362" spans="1:15" s="299" customFormat="1">
      <c r="A2362" s="15"/>
      <c r="B2362" s="290"/>
      <c r="C2362" s="17"/>
      <c r="D2362" s="17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</row>
    <row r="2363" spans="1:15" s="299" customFormat="1">
      <c r="A2363" s="15"/>
      <c r="B2363" s="290"/>
      <c r="C2363" s="17"/>
      <c r="D2363" s="17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5"/>
    </row>
    <row r="2364" spans="1:15" s="299" customFormat="1">
      <c r="A2364" s="15"/>
      <c r="B2364" s="290"/>
      <c r="C2364" s="17"/>
      <c r="D2364" s="17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</row>
    <row r="2365" spans="1:15" s="299" customFormat="1">
      <c r="A2365" s="15"/>
      <c r="B2365" s="290"/>
      <c r="C2365" s="17"/>
      <c r="D2365" s="17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</row>
    <row r="2366" spans="1:15" s="299" customFormat="1">
      <c r="A2366" s="15"/>
      <c r="B2366" s="290"/>
      <c r="C2366" s="17"/>
      <c r="D2366" s="17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</row>
    <row r="2367" spans="1:15" s="299" customFormat="1">
      <c r="A2367" s="15"/>
      <c r="B2367" s="290"/>
      <c r="C2367" s="17"/>
      <c r="D2367" s="17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</row>
    <row r="2368" spans="1:15" s="299" customFormat="1">
      <c r="A2368" s="15"/>
      <c r="B2368" s="290"/>
      <c r="C2368" s="17"/>
      <c r="D2368" s="17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</row>
    <row r="2369" spans="1:15" s="299" customFormat="1">
      <c r="A2369" s="15"/>
      <c r="B2369" s="290"/>
      <c r="C2369" s="17"/>
      <c r="D2369" s="17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</row>
    <row r="2370" spans="1:15" s="299" customFormat="1">
      <c r="A2370" s="15"/>
      <c r="B2370" s="290"/>
      <c r="C2370" s="17"/>
      <c r="D2370" s="17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</row>
    <row r="2371" spans="1:15" s="299" customFormat="1">
      <c r="A2371" s="15"/>
      <c r="B2371" s="290"/>
      <c r="C2371" s="17"/>
      <c r="D2371" s="17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</row>
    <row r="2372" spans="1:15" s="299" customFormat="1">
      <c r="A2372" s="15"/>
      <c r="B2372" s="290"/>
      <c r="C2372" s="17"/>
      <c r="D2372" s="17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</row>
    <row r="2373" spans="1:15" s="299" customFormat="1">
      <c r="A2373" s="15"/>
      <c r="B2373" s="290"/>
      <c r="C2373" s="17"/>
      <c r="D2373" s="17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</row>
    <row r="2374" spans="1:15" s="299" customFormat="1">
      <c r="A2374" s="15"/>
      <c r="B2374" s="290"/>
      <c r="C2374" s="17"/>
      <c r="D2374" s="17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</row>
    <row r="2375" spans="1:15" s="299" customFormat="1">
      <c r="A2375" s="15"/>
      <c r="B2375" s="290"/>
      <c r="C2375" s="17"/>
      <c r="D2375" s="17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</row>
    <row r="2376" spans="1:15" s="299" customFormat="1">
      <c r="A2376" s="15"/>
      <c r="B2376" s="290"/>
      <c r="C2376" s="17"/>
      <c r="D2376" s="17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</row>
    <row r="2377" spans="1:15" s="299" customFormat="1">
      <c r="A2377" s="15"/>
      <c r="B2377" s="290"/>
      <c r="C2377" s="17"/>
      <c r="D2377" s="17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</row>
    <row r="2378" spans="1:15" s="299" customFormat="1">
      <c r="A2378" s="15"/>
      <c r="B2378" s="290"/>
      <c r="C2378" s="17"/>
      <c r="D2378" s="17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</row>
    <row r="2379" spans="1:15" s="299" customFormat="1">
      <c r="A2379" s="15"/>
      <c r="B2379" s="290"/>
      <c r="C2379" s="17"/>
      <c r="D2379" s="17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</row>
    <row r="2380" spans="1:15" s="299" customFormat="1">
      <c r="A2380" s="15"/>
      <c r="B2380" s="290"/>
      <c r="C2380" s="17"/>
      <c r="D2380" s="17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</row>
    <row r="2381" spans="1:15" s="299" customFormat="1">
      <c r="A2381" s="15"/>
      <c r="B2381" s="290"/>
      <c r="C2381" s="17"/>
      <c r="D2381" s="17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</row>
    <row r="2382" spans="1:15" s="299" customFormat="1">
      <c r="A2382" s="15"/>
      <c r="B2382" s="290"/>
      <c r="C2382" s="17"/>
      <c r="D2382" s="17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</row>
    <row r="2383" spans="1:15" s="299" customFormat="1">
      <c r="A2383" s="15"/>
      <c r="B2383" s="290"/>
      <c r="C2383" s="17"/>
      <c r="D2383" s="17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</row>
    <row r="2384" spans="1:15" s="299" customFormat="1">
      <c r="A2384" s="15"/>
      <c r="B2384" s="290"/>
      <c r="C2384" s="17"/>
      <c r="D2384" s="17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</row>
    <row r="2385" spans="1:15" s="299" customFormat="1">
      <c r="A2385" s="15"/>
      <c r="B2385" s="290"/>
      <c r="C2385" s="17"/>
      <c r="D2385" s="17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</row>
    <row r="2386" spans="1:15" s="299" customFormat="1">
      <c r="A2386" s="15"/>
      <c r="B2386" s="290"/>
      <c r="C2386" s="17"/>
      <c r="D2386" s="17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</row>
    <row r="2387" spans="1:15" s="299" customFormat="1">
      <c r="A2387" s="15"/>
      <c r="B2387" s="290"/>
      <c r="C2387" s="17"/>
      <c r="D2387" s="17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</row>
    <row r="2388" spans="1:15" s="299" customFormat="1">
      <c r="A2388" s="15"/>
      <c r="B2388" s="290"/>
      <c r="C2388" s="17"/>
      <c r="D2388" s="17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5"/>
    </row>
    <row r="2389" spans="1:15" s="299" customFormat="1">
      <c r="A2389" s="15"/>
      <c r="B2389" s="290"/>
      <c r="C2389" s="17"/>
      <c r="D2389" s="17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</row>
    <row r="2390" spans="1:15" s="299" customFormat="1">
      <c r="A2390" s="15"/>
      <c r="B2390" s="290"/>
      <c r="C2390" s="17"/>
      <c r="D2390" s="17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</row>
    <row r="2391" spans="1:15" s="299" customFormat="1">
      <c r="A2391" s="15"/>
      <c r="B2391" s="290"/>
      <c r="C2391" s="17"/>
      <c r="D2391" s="17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</row>
    <row r="2392" spans="1:15" s="299" customFormat="1">
      <c r="A2392" s="15"/>
      <c r="B2392" s="290"/>
      <c r="C2392" s="17"/>
      <c r="D2392" s="17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</row>
    <row r="2393" spans="1:15" s="299" customFormat="1">
      <c r="A2393" s="15"/>
      <c r="B2393" s="290"/>
      <c r="C2393" s="17"/>
      <c r="D2393" s="17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</row>
    <row r="2394" spans="1:15" s="299" customFormat="1">
      <c r="A2394" s="15"/>
      <c r="B2394" s="290"/>
      <c r="C2394" s="17"/>
      <c r="D2394" s="17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</row>
    <row r="2395" spans="1:15" s="299" customFormat="1">
      <c r="A2395" s="15"/>
      <c r="B2395" s="290"/>
      <c r="C2395" s="17"/>
      <c r="D2395" s="17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</row>
    <row r="2396" spans="1:15" s="299" customFormat="1">
      <c r="A2396" s="15"/>
      <c r="B2396" s="290"/>
      <c r="C2396" s="17"/>
      <c r="D2396" s="17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</row>
    <row r="2397" spans="1:15" s="299" customFormat="1">
      <c r="A2397" s="15"/>
      <c r="B2397" s="290"/>
      <c r="C2397" s="17"/>
      <c r="D2397" s="17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</row>
    <row r="2398" spans="1:15" s="299" customFormat="1">
      <c r="A2398" s="15"/>
      <c r="B2398" s="290"/>
      <c r="C2398" s="17"/>
      <c r="D2398" s="17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</row>
    <row r="2399" spans="1:15" s="299" customFormat="1">
      <c r="A2399" s="15"/>
      <c r="B2399" s="290"/>
      <c r="C2399" s="17"/>
      <c r="D2399" s="17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</row>
    <row r="2400" spans="1:15" s="299" customFormat="1">
      <c r="A2400" s="15"/>
      <c r="B2400" s="290"/>
      <c r="C2400" s="17"/>
      <c r="D2400" s="17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</row>
    <row r="2401" spans="1:15" s="299" customFormat="1">
      <c r="A2401" s="15"/>
      <c r="B2401" s="290"/>
      <c r="C2401" s="17"/>
      <c r="D2401" s="17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</row>
    <row r="2402" spans="1:15" s="299" customFormat="1">
      <c r="A2402" s="15"/>
      <c r="B2402" s="290"/>
      <c r="C2402" s="17"/>
      <c r="D2402" s="17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</row>
    <row r="2403" spans="1:15" s="299" customFormat="1">
      <c r="A2403" s="15"/>
      <c r="B2403" s="290"/>
      <c r="C2403" s="17"/>
      <c r="D2403" s="17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</row>
    <row r="2404" spans="1:15" s="299" customFormat="1">
      <c r="A2404" s="15"/>
      <c r="B2404" s="290"/>
      <c r="C2404" s="17"/>
      <c r="D2404" s="17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</row>
    <row r="2405" spans="1:15" s="299" customFormat="1">
      <c r="A2405" s="15"/>
      <c r="B2405" s="290"/>
      <c r="C2405" s="17"/>
      <c r="D2405" s="17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</row>
    <row r="2406" spans="1:15" s="299" customFormat="1">
      <c r="A2406" s="15"/>
      <c r="B2406" s="290"/>
      <c r="C2406" s="17"/>
      <c r="D2406" s="17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</row>
    <row r="2407" spans="1:15" s="299" customFormat="1">
      <c r="A2407" s="15"/>
      <c r="B2407" s="290"/>
      <c r="C2407" s="17"/>
      <c r="D2407" s="17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</row>
    <row r="2408" spans="1:15" s="299" customFormat="1">
      <c r="A2408" s="15"/>
      <c r="B2408" s="290"/>
      <c r="C2408" s="17"/>
      <c r="D2408" s="17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</row>
    <row r="2409" spans="1:15" s="299" customFormat="1">
      <c r="A2409" s="15"/>
      <c r="B2409" s="290"/>
      <c r="C2409" s="17"/>
      <c r="D2409" s="17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</row>
    <row r="2410" spans="1:15" s="299" customFormat="1">
      <c r="A2410" s="15"/>
      <c r="B2410" s="290"/>
      <c r="C2410" s="17"/>
      <c r="D2410" s="17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</row>
    <row r="2411" spans="1:15" s="299" customFormat="1">
      <c r="A2411" s="15"/>
      <c r="B2411" s="290"/>
      <c r="C2411" s="17"/>
      <c r="D2411" s="17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</row>
    <row r="2412" spans="1:15" s="299" customFormat="1">
      <c r="A2412" s="15"/>
      <c r="B2412" s="290"/>
      <c r="C2412" s="17"/>
      <c r="D2412" s="17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</row>
    <row r="2413" spans="1:15" s="299" customFormat="1">
      <c r="A2413" s="15"/>
      <c r="B2413" s="290"/>
      <c r="C2413" s="17"/>
      <c r="D2413" s="17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</row>
    <row r="2414" spans="1:15" s="299" customFormat="1">
      <c r="A2414" s="15"/>
      <c r="B2414" s="290"/>
      <c r="C2414" s="17"/>
      <c r="D2414" s="17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</row>
    <row r="2415" spans="1:15" s="299" customFormat="1">
      <c r="A2415" s="15"/>
      <c r="B2415" s="290"/>
      <c r="C2415" s="17"/>
      <c r="D2415" s="17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</row>
    <row r="2416" spans="1:15" s="299" customFormat="1">
      <c r="A2416" s="15"/>
      <c r="B2416" s="290"/>
      <c r="C2416" s="17"/>
      <c r="D2416" s="17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</row>
    <row r="2417" spans="1:15" s="299" customFormat="1">
      <c r="A2417" s="15"/>
      <c r="B2417" s="290"/>
      <c r="C2417" s="17"/>
      <c r="D2417" s="17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</row>
    <row r="2418" spans="1:15" s="299" customFormat="1">
      <c r="A2418" s="15"/>
      <c r="B2418" s="290"/>
      <c r="C2418" s="17"/>
      <c r="D2418" s="17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</row>
    <row r="2419" spans="1:15" s="299" customFormat="1">
      <c r="A2419" s="15"/>
      <c r="B2419" s="290"/>
      <c r="C2419" s="17"/>
      <c r="D2419" s="17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</row>
    <row r="2420" spans="1:15" s="299" customFormat="1">
      <c r="A2420" s="15"/>
      <c r="B2420" s="290"/>
      <c r="C2420" s="17"/>
      <c r="D2420" s="17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</row>
    <row r="2421" spans="1:15" s="299" customFormat="1">
      <c r="A2421" s="15"/>
      <c r="B2421" s="290"/>
      <c r="C2421" s="17"/>
      <c r="D2421" s="17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</row>
    <row r="2422" spans="1:15" s="299" customFormat="1">
      <c r="A2422" s="15"/>
      <c r="B2422" s="290"/>
      <c r="C2422" s="17"/>
      <c r="D2422" s="17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</row>
    <row r="2423" spans="1:15" s="299" customFormat="1">
      <c r="A2423" s="15"/>
      <c r="B2423" s="290"/>
      <c r="C2423" s="17"/>
      <c r="D2423" s="17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</row>
    <row r="2424" spans="1:15" s="299" customFormat="1">
      <c r="A2424" s="15"/>
      <c r="B2424" s="290"/>
      <c r="C2424" s="17"/>
      <c r="D2424" s="17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</row>
    <row r="2425" spans="1:15" s="299" customFormat="1">
      <c r="A2425" s="15"/>
      <c r="B2425" s="290"/>
      <c r="C2425" s="17"/>
      <c r="D2425" s="17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</row>
    <row r="2426" spans="1:15" s="299" customFormat="1">
      <c r="A2426" s="15"/>
      <c r="B2426" s="290"/>
      <c r="C2426" s="17"/>
      <c r="D2426" s="17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</row>
    <row r="2427" spans="1:15" s="299" customFormat="1">
      <c r="A2427" s="15"/>
      <c r="B2427" s="290"/>
      <c r="C2427" s="17"/>
      <c r="D2427" s="17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</row>
    <row r="2428" spans="1:15" s="299" customFormat="1">
      <c r="A2428" s="15"/>
      <c r="B2428" s="290"/>
      <c r="C2428" s="17"/>
      <c r="D2428" s="17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</row>
    <row r="2429" spans="1:15" s="299" customFormat="1">
      <c r="A2429" s="15"/>
      <c r="B2429" s="290"/>
      <c r="C2429" s="17"/>
      <c r="D2429" s="17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</row>
    <row r="2430" spans="1:15" s="299" customFormat="1">
      <c r="A2430" s="15"/>
      <c r="B2430" s="290"/>
      <c r="C2430" s="17"/>
      <c r="D2430" s="17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</row>
    <row r="2431" spans="1:15" s="299" customFormat="1">
      <c r="A2431" s="15"/>
      <c r="B2431" s="290"/>
      <c r="C2431" s="17"/>
      <c r="D2431" s="17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</row>
    <row r="2432" spans="1:15" s="299" customFormat="1">
      <c r="A2432" s="15"/>
      <c r="B2432" s="290"/>
      <c r="C2432" s="17"/>
      <c r="D2432" s="17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</row>
    <row r="2433" spans="1:15" s="299" customFormat="1">
      <c r="A2433" s="15"/>
      <c r="B2433" s="290"/>
      <c r="C2433" s="17"/>
      <c r="D2433" s="17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</row>
    <row r="2434" spans="1:15" s="299" customFormat="1">
      <c r="A2434" s="15"/>
      <c r="B2434" s="290"/>
      <c r="C2434" s="17"/>
      <c r="D2434" s="17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</row>
    <row r="2435" spans="1:15" s="299" customFormat="1">
      <c r="A2435" s="15"/>
      <c r="B2435" s="290"/>
      <c r="C2435" s="17"/>
      <c r="D2435" s="17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</row>
    <row r="2436" spans="1:15" s="299" customFormat="1">
      <c r="A2436" s="15"/>
      <c r="B2436" s="290"/>
      <c r="C2436" s="17"/>
      <c r="D2436" s="17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</row>
    <row r="2437" spans="1:15" s="299" customFormat="1">
      <c r="A2437" s="15"/>
      <c r="B2437" s="290"/>
      <c r="C2437" s="17"/>
      <c r="D2437" s="17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</row>
    <row r="2438" spans="1:15" s="299" customFormat="1">
      <c r="A2438" s="15"/>
      <c r="B2438" s="290"/>
      <c r="C2438" s="17"/>
      <c r="D2438" s="17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</row>
    <row r="2439" spans="1:15" s="299" customFormat="1">
      <c r="A2439" s="15"/>
      <c r="B2439" s="290"/>
      <c r="C2439" s="17"/>
      <c r="D2439" s="17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</row>
    <row r="2440" spans="1:15" s="299" customFormat="1">
      <c r="A2440" s="15"/>
      <c r="B2440" s="290"/>
      <c r="C2440" s="17"/>
      <c r="D2440" s="17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</row>
    <row r="2441" spans="1:15" s="299" customFormat="1">
      <c r="A2441" s="15"/>
      <c r="B2441" s="290"/>
      <c r="C2441" s="17"/>
      <c r="D2441" s="17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</row>
    <row r="2442" spans="1:15" s="299" customFormat="1">
      <c r="A2442" s="15"/>
      <c r="B2442" s="290"/>
      <c r="C2442" s="17"/>
      <c r="D2442" s="17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</row>
    <row r="2443" spans="1:15" s="299" customFormat="1">
      <c r="A2443" s="15"/>
      <c r="B2443" s="290"/>
      <c r="C2443" s="17"/>
      <c r="D2443" s="17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</row>
    <row r="2444" spans="1:15" s="299" customFormat="1">
      <c r="A2444" s="15"/>
      <c r="B2444" s="290"/>
      <c r="C2444" s="17"/>
      <c r="D2444" s="17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</row>
    <row r="2445" spans="1:15" s="299" customFormat="1">
      <c r="A2445" s="15"/>
      <c r="B2445" s="290"/>
      <c r="C2445" s="17"/>
      <c r="D2445" s="17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</row>
    <row r="2446" spans="1:15" s="299" customFormat="1">
      <c r="A2446" s="15"/>
      <c r="B2446" s="290"/>
      <c r="C2446" s="17"/>
      <c r="D2446" s="17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</row>
    <row r="2447" spans="1:15" s="299" customFormat="1">
      <c r="A2447" s="15"/>
      <c r="B2447" s="290"/>
      <c r="C2447" s="17"/>
      <c r="D2447" s="17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</row>
    <row r="2448" spans="1:15" s="299" customFormat="1">
      <c r="A2448" s="15"/>
      <c r="B2448" s="290"/>
      <c r="C2448" s="17"/>
      <c r="D2448" s="17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</row>
    <row r="2449" spans="1:15" s="299" customFormat="1">
      <c r="A2449" s="15"/>
      <c r="B2449" s="290"/>
      <c r="C2449" s="17"/>
      <c r="D2449" s="17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</row>
    <row r="2450" spans="1:15" s="299" customFormat="1">
      <c r="A2450" s="15"/>
      <c r="B2450" s="290"/>
      <c r="C2450" s="17"/>
      <c r="D2450" s="17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5"/>
    </row>
    <row r="2451" spans="1:15" s="299" customFormat="1">
      <c r="A2451" s="15"/>
      <c r="B2451" s="290"/>
      <c r="C2451" s="17"/>
      <c r="D2451" s="17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</row>
    <row r="2452" spans="1:15" s="299" customFormat="1">
      <c r="A2452" s="15"/>
      <c r="B2452" s="290"/>
      <c r="C2452" s="17"/>
      <c r="D2452" s="17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</row>
    <row r="2453" spans="1:15" s="299" customFormat="1">
      <c r="A2453" s="15"/>
      <c r="B2453" s="290"/>
      <c r="C2453" s="17"/>
      <c r="D2453" s="17"/>
      <c r="E2453" s="15"/>
      <c r="F2453" s="15"/>
      <c r="G2453" s="15"/>
      <c r="H2453" s="15"/>
      <c r="I2453" s="15"/>
      <c r="J2453" s="15"/>
      <c r="K2453" s="15"/>
      <c r="L2453" s="15"/>
      <c r="M2453" s="15"/>
      <c r="N2453" s="15"/>
      <c r="O2453" s="15"/>
    </row>
    <row r="2454" spans="1:15" s="299" customFormat="1">
      <c r="A2454" s="15"/>
      <c r="B2454" s="290"/>
      <c r="C2454" s="17"/>
      <c r="D2454" s="17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5"/>
    </row>
    <row r="2455" spans="1:15" s="299" customFormat="1">
      <c r="A2455" s="15"/>
      <c r="B2455" s="290"/>
      <c r="C2455" s="17"/>
      <c r="D2455" s="17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5"/>
    </row>
    <row r="2456" spans="1:15" s="299" customFormat="1">
      <c r="A2456" s="15"/>
      <c r="B2456" s="290"/>
      <c r="C2456" s="17"/>
      <c r="D2456" s="17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5"/>
    </row>
    <row r="2457" spans="1:15" s="299" customFormat="1">
      <c r="A2457" s="15"/>
      <c r="B2457" s="290"/>
      <c r="C2457" s="17"/>
      <c r="D2457" s="17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5"/>
    </row>
    <row r="2458" spans="1:15" s="299" customFormat="1">
      <c r="A2458" s="15"/>
      <c r="B2458" s="290"/>
      <c r="C2458" s="17"/>
      <c r="D2458" s="17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5"/>
    </row>
    <row r="2459" spans="1:15" s="299" customFormat="1">
      <c r="A2459" s="15"/>
      <c r="B2459" s="290"/>
      <c r="C2459" s="17"/>
      <c r="D2459" s="17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5"/>
    </row>
    <row r="2460" spans="1:15" s="299" customFormat="1">
      <c r="A2460" s="15"/>
      <c r="B2460" s="290"/>
      <c r="C2460" s="17"/>
      <c r="D2460" s="17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</row>
    <row r="2461" spans="1:15" s="299" customFormat="1">
      <c r="A2461" s="15"/>
      <c r="B2461" s="290"/>
      <c r="C2461" s="17"/>
      <c r="D2461" s="17"/>
      <c r="E2461" s="15"/>
      <c r="F2461" s="15"/>
      <c r="G2461" s="15"/>
      <c r="H2461" s="15"/>
      <c r="I2461" s="15"/>
      <c r="J2461" s="15"/>
      <c r="K2461" s="15"/>
      <c r="L2461" s="15"/>
      <c r="M2461" s="15"/>
      <c r="N2461" s="15"/>
      <c r="O2461" s="15"/>
    </row>
    <row r="2462" spans="1:15" s="299" customFormat="1">
      <c r="A2462" s="15"/>
      <c r="B2462" s="290"/>
      <c r="C2462" s="17"/>
      <c r="D2462" s="17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5"/>
    </row>
    <row r="2463" spans="1:15" s="299" customFormat="1">
      <c r="A2463" s="15"/>
      <c r="B2463" s="290"/>
      <c r="C2463" s="17"/>
      <c r="D2463" s="17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15"/>
    </row>
    <row r="2464" spans="1:15" s="299" customFormat="1">
      <c r="A2464" s="15"/>
      <c r="B2464" s="290"/>
      <c r="C2464" s="17"/>
      <c r="D2464" s="17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5"/>
    </row>
    <row r="2465" spans="1:15" s="299" customFormat="1">
      <c r="A2465" s="15"/>
      <c r="B2465" s="290"/>
      <c r="C2465" s="17"/>
      <c r="D2465" s="17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</row>
    <row r="2466" spans="1:15" s="299" customFormat="1">
      <c r="A2466" s="15"/>
      <c r="B2466" s="290"/>
      <c r="C2466" s="17"/>
      <c r="D2466" s="17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5"/>
    </row>
    <row r="2467" spans="1:15" s="299" customFormat="1">
      <c r="A2467" s="15"/>
      <c r="B2467" s="290"/>
      <c r="C2467" s="17"/>
      <c r="D2467" s="17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5"/>
    </row>
    <row r="2468" spans="1:15" s="299" customFormat="1">
      <c r="A2468" s="15"/>
      <c r="B2468" s="290"/>
      <c r="C2468" s="17"/>
      <c r="D2468" s="17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</row>
    <row r="2469" spans="1:15" s="299" customFormat="1">
      <c r="A2469" s="15"/>
      <c r="B2469" s="290"/>
      <c r="C2469" s="17"/>
      <c r="D2469" s="17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</row>
    <row r="2470" spans="1:15" s="299" customFormat="1">
      <c r="A2470" s="15"/>
      <c r="B2470" s="290"/>
      <c r="C2470" s="17"/>
      <c r="D2470" s="17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</row>
    <row r="2471" spans="1:15" s="299" customFormat="1">
      <c r="A2471" s="15"/>
      <c r="B2471" s="290"/>
      <c r="C2471" s="17"/>
      <c r="D2471" s="17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15"/>
    </row>
    <row r="2472" spans="1:15" s="299" customFormat="1">
      <c r="A2472" s="15"/>
      <c r="B2472" s="290"/>
      <c r="C2472" s="17"/>
      <c r="D2472" s="17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</row>
    <row r="2473" spans="1:15" s="299" customFormat="1">
      <c r="A2473" s="15"/>
      <c r="B2473" s="290"/>
      <c r="C2473" s="17"/>
      <c r="D2473" s="17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</row>
    <row r="2474" spans="1:15" s="299" customFormat="1">
      <c r="A2474" s="15"/>
      <c r="B2474" s="290"/>
      <c r="C2474" s="17"/>
      <c r="D2474" s="17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</row>
    <row r="2475" spans="1:15" s="299" customFormat="1">
      <c r="A2475" s="15"/>
      <c r="B2475" s="290"/>
      <c r="C2475" s="17"/>
      <c r="D2475" s="17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5"/>
    </row>
    <row r="2476" spans="1:15" s="299" customFormat="1">
      <c r="A2476" s="15"/>
      <c r="B2476" s="290"/>
      <c r="C2476" s="17"/>
      <c r="D2476" s="17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5"/>
    </row>
    <row r="2477" spans="1:15" s="299" customFormat="1">
      <c r="A2477" s="15"/>
      <c r="B2477" s="290"/>
      <c r="C2477" s="17"/>
      <c r="D2477" s="17"/>
      <c r="E2477" s="15"/>
      <c r="F2477" s="15"/>
      <c r="G2477" s="15"/>
      <c r="H2477" s="15"/>
      <c r="I2477" s="15"/>
      <c r="J2477" s="15"/>
      <c r="K2477" s="15"/>
      <c r="L2477" s="15"/>
      <c r="M2477" s="15"/>
      <c r="N2477" s="15"/>
      <c r="O2477" s="15"/>
    </row>
    <row r="2478" spans="1:15" s="299" customFormat="1">
      <c r="A2478" s="15"/>
      <c r="B2478" s="290"/>
      <c r="C2478" s="17"/>
      <c r="D2478" s="17"/>
      <c r="E2478" s="15"/>
      <c r="F2478" s="15"/>
      <c r="G2478" s="15"/>
      <c r="H2478" s="15"/>
      <c r="I2478" s="15"/>
      <c r="J2478" s="15"/>
      <c r="K2478" s="15"/>
      <c r="L2478" s="15"/>
      <c r="M2478" s="15"/>
      <c r="N2478" s="15"/>
      <c r="O2478" s="15"/>
    </row>
    <row r="2479" spans="1:15" s="299" customFormat="1">
      <c r="A2479" s="15"/>
      <c r="B2479" s="290"/>
      <c r="C2479" s="17"/>
      <c r="D2479" s="17"/>
      <c r="E2479" s="15"/>
      <c r="F2479" s="15"/>
      <c r="G2479" s="15"/>
      <c r="H2479" s="15"/>
      <c r="I2479" s="15"/>
      <c r="J2479" s="15"/>
      <c r="K2479" s="15"/>
      <c r="L2479" s="15"/>
      <c r="M2479" s="15"/>
      <c r="N2479" s="15"/>
      <c r="O2479" s="15"/>
    </row>
    <row r="2480" spans="1:15" s="299" customFormat="1">
      <c r="A2480" s="15"/>
      <c r="B2480" s="290"/>
      <c r="C2480" s="17"/>
      <c r="D2480" s="17"/>
      <c r="E2480" s="15"/>
      <c r="F2480" s="15"/>
      <c r="G2480" s="15"/>
      <c r="H2480" s="15"/>
      <c r="I2480" s="15"/>
      <c r="J2480" s="15"/>
      <c r="K2480" s="15"/>
      <c r="L2480" s="15"/>
      <c r="M2480" s="15"/>
      <c r="N2480" s="15"/>
      <c r="O2480" s="15"/>
    </row>
    <row r="2481" spans="1:15" s="299" customFormat="1">
      <c r="A2481" s="15"/>
      <c r="B2481" s="290"/>
      <c r="C2481" s="17"/>
      <c r="D2481" s="17"/>
      <c r="E2481" s="15"/>
      <c r="F2481" s="15"/>
      <c r="G2481" s="15"/>
      <c r="H2481" s="15"/>
      <c r="I2481" s="15"/>
      <c r="J2481" s="15"/>
      <c r="K2481" s="15"/>
      <c r="L2481" s="15"/>
      <c r="M2481" s="15"/>
      <c r="N2481" s="15"/>
      <c r="O2481" s="15"/>
    </row>
    <row r="2482" spans="1:15" s="299" customFormat="1">
      <c r="A2482" s="15"/>
      <c r="B2482" s="290"/>
      <c r="C2482" s="17"/>
      <c r="D2482" s="17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5"/>
    </row>
    <row r="2483" spans="1:15" s="299" customFormat="1">
      <c r="A2483" s="15"/>
      <c r="B2483" s="290"/>
      <c r="C2483" s="17"/>
      <c r="D2483" s="17"/>
      <c r="E2483" s="15"/>
      <c r="F2483" s="15"/>
      <c r="G2483" s="15"/>
      <c r="H2483" s="15"/>
      <c r="I2483" s="15"/>
      <c r="J2483" s="15"/>
      <c r="K2483" s="15"/>
      <c r="L2483" s="15"/>
      <c r="M2483" s="15"/>
      <c r="N2483" s="15"/>
      <c r="O2483" s="15"/>
    </row>
    <row r="2484" spans="1:15" s="299" customFormat="1">
      <c r="A2484" s="15"/>
      <c r="B2484" s="290"/>
      <c r="C2484" s="17"/>
      <c r="D2484" s="17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5"/>
    </row>
    <row r="2485" spans="1:15" s="299" customFormat="1">
      <c r="A2485" s="15"/>
      <c r="B2485" s="290"/>
      <c r="C2485" s="17"/>
      <c r="D2485" s="17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5"/>
    </row>
    <row r="2486" spans="1:15" s="299" customFormat="1">
      <c r="A2486" s="15"/>
      <c r="B2486" s="290"/>
      <c r="C2486" s="17"/>
      <c r="D2486" s="17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5"/>
    </row>
    <row r="2487" spans="1:15" s="299" customFormat="1">
      <c r="A2487" s="15"/>
      <c r="B2487" s="290"/>
      <c r="C2487" s="17"/>
      <c r="D2487" s="17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</row>
    <row r="2488" spans="1:15" s="299" customFormat="1">
      <c r="A2488" s="15"/>
      <c r="B2488" s="290"/>
      <c r="C2488" s="17"/>
      <c r="D2488" s="17"/>
      <c r="E2488" s="15"/>
      <c r="F2488" s="15"/>
      <c r="G2488" s="15"/>
      <c r="H2488" s="15"/>
      <c r="I2488" s="15"/>
      <c r="J2488" s="15"/>
      <c r="K2488" s="15"/>
      <c r="L2488" s="15"/>
      <c r="M2488" s="15"/>
      <c r="N2488" s="15"/>
      <c r="O2488" s="15"/>
    </row>
    <row r="2489" spans="1:15" s="299" customFormat="1">
      <c r="A2489" s="15"/>
      <c r="B2489" s="290"/>
      <c r="C2489" s="17"/>
      <c r="D2489" s="17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</row>
    <row r="2490" spans="1:15" s="299" customFormat="1">
      <c r="A2490" s="15"/>
      <c r="B2490" s="290"/>
      <c r="C2490" s="17"/>
      <c r="D2490" s="17"/>
      <c r="E2490" s="15"/>
      <c r="F2490" s="15"/>
      <c r="G2490" s="15"/>
      <c r="H2490" s="15"/>
      <c r="I2490" s="15"/>
      <c r="J2490" s="15"/>
      <c r="K2490" s="15"/>
      <c r="L2490" s="15"/>
      <c r="M2490" s="15"/>
      <c r="N2490" s="15"/>
      <c r="O2490" s="15"/>
    </row>
    <row r="2491" spans="1:15" s="299" customFormat="1">
      <c r="A2491" s="15"/>
      <c r="B2491" s="290"/>
      <c r="C2491" s="17"/>
      <c r="D2491" s="17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5"/>
    </row>
    <row r="2492" spans="1:15" s="299" customFormat="1">
      <c r="A2492" s="15"/>
      <c r="B2492" s="290"/>
      <c r="C2492" s="17"/>
      <c r="D2492" s="17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5"/>
    </row>
    <row r="2493" spans="1:15" s="299" customFormat="1">
      <c r="A2493" s="15"/>
      <c r="B2493" s="290"/>
      <c r="C2493" s="17"/>
      <c r="D2493" s="17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5"/>
    </row>
    <row r="2494" spans="1:15" s="299" customFormat="1">
      <c r="A2494" s="15"/>
      <c r="B2494" s="290"/>
      <c r="C2494" s="17"/>
      <c r="D2494" s="17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</row>
    <row r="2495" spans="1:15" s="299" customFormat="1">
      <c r="A2495" s="15"/>
      <c r="B2495" s="290"/>
      <c r="C2495" s="17"/>
      <c r="D2495" s="17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</row>
    <row r="2496" spans="1:15" s="299" customFormat="1">
      <c r="A2496" s="15"/>
      <c r="B2496" s="290"/>
      <c r="C2496" s="17"/>
      <c r="D2496" s="17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5"/>
    </row>
    <row r="2497" spans="1:15" s="299" customFormat="1">
      <c r="A2497" s="15"/>
      <c r="B2497" s="290"/>
      <c r="C2497" s="17"/>
      <c r="D2497" s="17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5"/>
    </row>
    <row r="2498" spans="1:15" s="299" customFormat="1">
      <c r="A2498" s="15"/>
      <c r="B2498" s="290"/>
      <c r="C2498" s="17"/>
      <c r="D2498" s="17"/>
      <c r="E2498" s="15"/>
      <c r="F2498" s="15"/>
      <c r="G2498" s="15"/>
      <c r="H2498" s="15"/>
      <c r="I2498" s="15"/>
      <c r="J2498" s="15"/>
      <c r="K2498" s="15"/>
      <c r="L2498" s="15"/>
      <c r="M2498" s="15"/>
      <c r="N2498" s="15"/>
      <c r="O2498" s="15"/>
    </row>
    <row r="2499" spans="1:15" s="299" customFormat="1">
      <c r="A2499" s="15"/>
      <c r="B2499" s="290"/>
      <c r="C2499" s="17"/>
      <c r="D2499" s="17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5"/>
    </row>
    <row r="2500" spans="1:15" s="299" customFormat="1">
      <c r="A2500" s="15"/>
      <c r="B2500" s="290"/>
      <c r="C2500" s="17"/>
      <c r="D2500" s="17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5"/>
    </row>
    <row r="2501" spans="1:15" s="299" customFormat="1">
      <c r="A2501" s="15"/>
      <c r="B2501" s="290"/>
      <c r="C2501" s="17"/>
      <c r="D2501" s="17"/>
      <c r="E2501" s="15"/>
      <c r="F2501" s="15"/>
      <c r="G2501" s="15"/>
      <c r="H2501" s="15"/>
      <c r="I2501" s="15"/>
      <c r="J2501" s="15"/>
      <c r="K2501" s="15"/>
      <c r="L2501" s="15"/>
      <c r="M2501" s="15"/>
      <c r="N2501" s="15"/>
      <c r="O2501" s="15"/>
    </row>
    <row r="2502" spans="1:15" s="299" customFormat="1">
      <c r="A2502" s="15"/>
      <c r="B2502" s="290"/>
      <c r="C2502" s="17"/>
      <c r="D2502" s="17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5"/>
    </row>
    <row r="2503" spans="1:15" s="299" customFormat="1">
      <c r="A2503" s="15"/>
      <c r="B2503" s="290"/>
      <c r="C2503" s="17"/>
      <c r="D2503" s="17"/>
      <c r="E2503" s="15"/>
      <c r="F2503" s="15"/>
      <c r="G2503" s="15"/>
      <c r="H2503" s="15"/>
      <c r="I2503" s="15"/>
      <c r="J2503" s="15"/>
      <c r="K2503" s="15"/>
      <c r="L2503" s="15"/>
      <c r="M2503" s="15"/>
      <c r="N2503" s="15"/>
      <c r="O2503" s="15"/>
    </row>
    <row r="2504" spans="1:15" s="299" customFormat="1">
      <c r="A2504" s="15"/>
      <c r="B2504" s="290"/>
      <c r="C2504" s="17"/>
      <c r="D2504" s="17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5"/>
    </row>
    <row r="2505" spans="1:15" s="299" customFormat="1">
      <c r="A2505" s="15"/>
      <c r="B2505" s="290"/>
      <c r="C2505" s="17"/>
      <c r="D2505" s="17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5"/>
    </row>
    <row r="2506" spans="1:15" s="299" customFormat="1">
      <c r="A2506" s="15"/>
      <c r="B2506" s="290"/>
      <c r="C2506" s="17"/>
      <c r="D2506" s="17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</row>
    <row r="2507" spans="1:15" s="299" customFormat="1">
      <c r="A2507" s="15"/>
      <c r="B2507" s="290"/>
      <c r="C2507" s="17"/>
      <c r="D2507" s="17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5"/>
    </row>
    <row r="2508" spans="1:15" s="299" customFormat="1">
      <c r="A2508" s="15"/>
      <c r="B2508" s="290"/>
      <c r="C2508" s="17"/>
      <c r="D2508" s="17"/>
      <c r="E2508" s="15"/>
      <c r="F2508" s="15"/>
      <c r="G2508" s="15"/>
      <c r="H2508" s="15"/>
      <c r="I2508" s="15"/>
      <c r="J2508" s="15"/>
      <c r="K2508" s="15"/>
      <c r="L2508" s="15"/>
      <c r="M2508" s="15"/>
      <c r="N2508" s="15"/>
      <c r="O2508" s="15"/>
    </row>
    <row r="2509" spans="1:15" s="299" customFormat="1">
      <c r="A2509" s="15"/>
      <c r="B2509" s="290"/>
      <c r="C2509" s="17"/>
      <c r="D2509" s="17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</row>
    <row r="2510" spans="1:15" s="299" customFormat="1">
      <c r="A2510" s="15"/>
      <c r="B2510" s="290"/>
      <c r="C2510" s="17"/>
      <c r="D2510" s="17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5"/>
    </row>
    <row r="2511" spans="1:15" s="299" customFormat="1">
      <c r="A2511" s="15"/>
      <c r="B2511" s="290"/>
      <c r="C2511" s="17"/>
      <c r="D2511" s="17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5"/>
    </row>
    <row r="2512" spans="1:15" s="299" customFormat="1">
      <c r="A2512" s="15"/>
      <c r="B2512" s="290"/>
      <c r="C2512" s="17"/>
      <c r="D2512" s="17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5"/>
    </row>
    <row r="2513" spans="1:15" s="299" customFormat="1">
      <c r="A2513" s="15"/>
      <c r="B2513" s="290"/>
      <c r="C2513" s="17"/>
      <c r="D2513" s="17"/>
      <c r="E2513" s="15"/>
      <c r="F2513" s="15"/>
      <c r="G2513" s="15"/>
      <c r="H2513" s="15"/>
      <c r="I2513" s="15"/>
      <c r="J2513" s="15"/>
      <c r="K2513" s="15"/>
      <c r="L2513" s="15"/>
      <c r="M2513" s="15"/>
      <c r="N2513" s="15"/>
      <c r="O2513" s="15"/>
    </row>
    <row r="2514" spans="1:15" s="299" customFormat="1">
      <c r="A2514" s="15"/>
      <c r="B2514" s="290"/>
      <c r="C2514" s="17"/>
      <c r="D2514" s="17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5"/>
    </row>
    <row r="2515" spans="1:15" s="299" customFormat="1">
      <c r="A2515" s="15"/>
      <c r="B2515" s="290"/>
      <c r="C2515" s="17"/>
      <c r="D2515" s="17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5"/>
    </row>
    <row r="2516" spans="1:15" s="299" customFormat="1">
      <c r="A2516" s="15"/>
      <c r="B2516" s="290"/>
      <c r="C2516" s="17"/>
      <c r="D2516" s="17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</row>
    <row r="2517" spans="1:15" s="299" customFormat="1">
      <c r="A2517" s="15"/>
      <c r="B2517" s="290"/>
      <c r="C2517" s="17"/>
      <c r="D2517" s="17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5"/>
    </row>
    <row r="2518" spans="1:15" s="299" customFormat="1">
      <c r="A2518" s="15"/>
      <c r="B2518" s="290"/>
      <c r="C2518" s="17"/>
      <c r="D2518" s="17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</row>
    <row r="2519" spans="1:15" s="299" customFormat="1">
      <c r="A2519" s="15"/>
      <c r="B2519" s="290"/>
      <c r="C2519" s="17"/>
      <c r="D2519" s="17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5"/>
    </row>
    <row r="2520" spans="1:15" s="299" customFormat="1">
      <c r="A2520" s="15"/>
      <c r="B2520" s="290"/>
      <c r="C2520" s="17"/>
      <c r="D2520" s="17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5"/>
    </row>
    <row r="2521" spans="1:15" s="299" customFormat="1">
      <c r="A2521" s="15"/>
      <c r="B2521" s="290"/>
      <c r="C2521" s="17"/>
      <c r="D2521" s="17"/>
      <c r="E2521" s="15"/>
      <c r="F2521" s="15"/>
      <c r="G2521" s="15"/>
      <c r="H2521" s="15"/>
      <c r="I2521" s="15"/>
      <c r="J2521" s="15"/>
      <c r="K2521" s="15"/>
      <c r="L2521" s="15"/>
      <c r="M2521" s="15"/>
      <c r="N2521" s="15"/>
      <c r="O2521" s="15"/>
    </row>
    <row r="2522" spans="1:15" s="299" customFormat="1">
      <c r="A2522" s="15"/>
      <c r="B2522" s="290"/>
      <c r="C2522" s="17"/>
      <c r="D2522" s="17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5"/>
    </row>
    <row r="2523" spans="1:15" s="299" customFormat="1">
      <c r="A2523" s="15"/>
      <c r="B2523" s="290"/>
      <c r="C2523" s="17"/>
      <c r="D2523" s="17"/>
      <c r="E2523" s="15"/>
      <c r="F2523" s="15"/>
      <c r="G2523" s="15"/>
      <c r="H2523" s="15"/>
      <c r="I2523" s="15"/>
      <c r="J2523" s="15"/>
      <c r="K2523" s="15"/>
      <c r="L2523" s="15"/>
      <c r="M2523" s="15"/>
      <c r="N2523" s="15"/>
      <c r="O2523" s="15"/>
    </row>
    <row r="2524" spans="1:15" s="299" customFormat="1">
      <c r="A2524" s="15"/>
      <c r="B2524" s="290"/>
      <c r="C2524" s="17"/>
      <c r="D2524" s="17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5"/>
    </row>
    <row r="2525" spans="1:15" s="299" customFormat="1">
      <c r="A2525" s="15"/>
      <c r="B2525" s="290"/>
      <c r="C2525" s="17"/>
      <c r="D2525" s="17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5"/>
    </row>
    <row r="2526" spans="1:15" s="299" customFormat="1">
      <c r="A2526" s="15"/>
      <c r="B2526" s="290"/>
      <c r="C2526" s="17"/>
      <c r="D2526" s="17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5"/>
    </row>
    <row r="2527" spans="1:15" s="299" customFormat="1">
      <c r="A2527" s="15"/>
      <c r="B2527" s="290"/>
      <c r="C2527" s="17"/>
      <c r="D2527" s="17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5"/>
    </row>
    <row r="2528" spans="1:15" s="299" customFormat="1">
      <c r="A2528" s="15"/>
      <c r="B2528" s="290"/>
      <c r="C2528" s="17"/>
      <c r="D2528" s="17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5"/>
    </row>
    <row r="2529" spans="1:15" s="299" customFormat="1">
      <c r="A2529" s="15"/>
      <c r="B2529" s="290"/>
      <c r="C2529" s="17"/>
      <c r="D2529" s="17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5"/>
    </row>
    <row r="2530" spans="1:15" s="299" customFormat="1">
      <c r="A2530" s="15"/>
      <c r="B2530" s="290"/>
      <c r="C2530" s="17"/>
      <c r="D2530" s="17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</row>
    <row r="2531" spans="1:15" s="299" customFormat="1">
      <c r="A2531" s="15"/>
      <c r="B2531" s="290"/>
      <c r="C2531" s="17"/>
      <c r="D2531" s="17"/>
      <c r="E2531" s="15"/>
      <c r="F2531" s="15"/>
      <c r="G2531" s="15"/>
      <c r="H2531" s="15"/>
      <c r="I2531" s="15"/>
      <c r="J2531" s="15"/>
      <c r="K2531" s="15"/>
      <c r="L2531" s="15"/>
      <c r="M2531" s="15"/>
      <c r="N2531" s="15"/>
      <c r="O2531" s="15"/>
    </row>
    <row r="2532" spans="1:15" s="299" customFormat="1">
      <c r="A2532" s="15"/>
      <c r="B2532" s="290"/>
      <c r="C2532" s="17"/>
      <c r="D2532" s="17"/>
      <c r="E2532" s="15"/>
      <c r="F2532" s="15"/>
      <c r="G2532" s="15"/>
      <c r="H2532" s="15"/>
      <c r="I2532" s="15"/>
      <c r="J2532" s="15"/>
      <c r="K2532" s="15"/>
      <c r="L2532" s="15"/>
      <c r="M2532" s="15"/>
      <c r="N2532" s="15"/>
      <c r="O2532" s="15"/>
    </row>
    <row r="2533" spans="1:15" s="299" customFormat="1">
      <c r="A2533" s="15"/>
      <c r="B2533" s="290"/>
      <c r="C2533" s="17"/>
      <c r="D2533" s="17"/>
      <c r="E2533" s="15"/>
      <c r="F2533" s="15"/>
      <c r="G2533" s="15"/>
      <c r="H2533" s="15"/>
      <c r="I2533" s="15"/>
      <c r="J2533" s="15"/>
      <c r="K2533" s="15"/>
      <c r="L2533" s="15"/>
      <c r="M2533" s="15"/>
      <c r="N2533" s="15"/>
      <c r="O2533" s="15"/>
    </row>
    <row r="2534" spans="1:15" s="299" customFormat="1">
      <c r="A2534" s="15"/>
      <c r="B2534" s="290"/>
      <c r="C2534" s="17"/>
      <c r="D2534" s="17"/>
      <c r="E2534" s="15"/>
      <c r="F2534" s="15"/>
      <c r="G2534" s="15"/>
      <c r="H2534" s="15"/>
      <c r="I2534" s="15"/>
      <c r="J2534" s="15"/>
      <c r="K2534" s="15"/>
      <c r="L2534" s="15"/>
      <c r="M2534" s="15"/>
      <c r="N2534" s="15"/>
      <c r="O2534" s="15"/>
    </row>
    <row r="2535" spans="1:15" s="299" customFormat="1">
      <c r="A2535" s="15"/>
      <c r="B2535" s="290"/>
      <c r="C2535" s="17"/>
      <c r="D2535" s="17"/>
      <c r="E2535" s="15"/>
      <c r="F2535" s="15"/>
      <c r="G2535" s="15"/>
      <c r="H2535" s="15"/>
      <c r="I2535" s="15"/>
      <c r="J2535" s="15"/>
      <c r="K2535" s="15"/>
      <c r="L2535" s="15"/>
      <c r="M2535" s="15"/>
      <c r="N2535" s="15"/>
      <c r="O2535" s="15"/>
    </row>
    <row r="2536" spans="1:15" s="299" customFormat="1">
      <c r="A2536" s="15"/>
      <c r="B2536" s="290"/>
      <c r="C2536" s="17"/>
      <c r="D2536" s="17"/>
      <c r="E2536" s="15"/>
      <c r="F2536" s="15"/>
      <c r="G2536" s="15"/>
      <c r="H2536" s="15"/>
      <c r="I2536" s="15"/>
      <c r="J2536" s="15"/>
      <c r="K2536" s="15"/>
      <c r="L2536" s="15"/>
      <c r="M2536" s="15"/>
      <c r="N2536" s="15"/>
      <c r="O2536" s="15"/>
    </row>
    <row r="2537" spans="1:15" s="299" customFormat="1">
      <c r="A2537" s="15"/>
      <c r="B2537" s="290"/>
      <c r="C2537" s="17"/>
      <c r="D2537" s="17"/>
      <c r="E2537" s="15"/>
      <c r="F2537" s="15"/>
      <c r="G2537" s="15"/>
      <c r="H2537" s="15"/>
      <c r="I2537" s="15"/>
      <c r="J2537" s="15"/>
      <c r="K2537" s="15"/>
      <c r="L2537" s="15"/>
      <c r="M2537" s="15"/>
      <c r="N2537" s="15"/>
      <c r="O2537" s="15"/>
    </row>
    <row r="2538" spans="1:15" s="299" customFormat="1">
      <c r="A2538" s="15"/>
      <c r="B2538" s="290"/>
      <c r="C2538" s="17"/>
      <c r="D2538" s="17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5"/>
    </row>
    <row r="2539" spans="1:15" s="299" customFormat="1">
      <c r="A2539" s="15"/>
      <c r="B2539" s="290"/>
      <c r="C2539" s="17"/>
      <c r="D2539" s="17"/>
      <c r="E2539" s="15"/>
      <c r="F2539" s="15"/>
      <c r="G2539" s="15"/>
      <c r="H2539" s="15"/>
      <c r="I2539" s="15"/>
      <c r="J2539" s="15"/>
      <c r="K2539" s="15"/>
      <c r="L2539" s="15"/>
      <c r="M2539" s="15"/>
      <c r="N2539" s="15"/>
      <c r="O2539" s="15"/>
    </row>
    <row r="2540" spans="1:15" s="299" customFormat="1">
      <c r="A2540" s="15"/>
      <c r="B2540" s="290"/>
      <c r="C2540" s="17"/>
      <c r="D2540" s="17"/>
      <c r="E2540" s="15"/>
      <c r="F2540" s="15"/>
      <c r="G2540" s="15"/>
      <c r="H2540" s="15"/>
      <c r="I2540" s="15"/>
      <c r="J2540" s="15"/>
      <c r="K2540" s="15"/>
      <c r="L2540" s="15"/>
      <c r="M2540" s="15"/>
      <c r="N2540" s="15"/>
      <c r="O2540" s="15"/>
    </row>
    <row r="2541" spans="1:15" s="299" customFormat="1">
      <c r="A2541" s="15"/>
      <c r="B2541" s="290"/>
      <c r="C2541" s="17"/>
      <c r="D2541" s="17"/>
      <c r="E2541" s="15"/>
      <c r="F2541" s="15"/>
      <c r="G2541" s="15"/>
      <c r="H2541" s="15"/>
      <c r="I2541" s="15"/>
      <c r="J2541" s="15"/>
      <c r="K2541" s="15"/>
      <c r="L2541" s="15"/>
      <c r="M2541" s="15"/>
      <c r="N2541" s="15"/>
      <c r="O2541" s="15"/>
    </row>
    <row r="2542" spans="1:15" s="299" customFormat="1">
      <c r="A2542" s="15"/>
      <c r="B2542" s="290"/>
      <c r="C2542" s="17"/>
      <c r="D2542" s="17"/>
      <c r="E2542" s="15"/>
      <c r="F2542" s="15"/>
      <c r="G2542" s="15"/>
      <c r="H2542" s="15"/>
      <c r="I2542" s="15"/>
      <c r="J2542" s="15"/>
      <c r="K2542" s="15"/>
      <c r="L2542" s="15"/>
      <c r="M2542" s="15"/>
      <c r="N2542" s="15"/>
      <c r="O2542" s="15"/>
    </row>
    <row r="2543" spans="1:15" s="299" customFormat="1">
      <c r="A2543" s="15"/>
      <c r="B2543" s="290"/>
      <c r="C2543" s="17"/>
      <c r="D2543" s="17"/>
      <c r="E2543" s="15"/>
      <c r="F2543" s="15"/>
      <c r="G2543" s="15"/>
      <c r="H2543" s="15"/>
      <c r="I2543" s="15"/>
      <c r="J2543" s="15"/>
      <c r="K2543" s="15"/>
      <c r="L2543" s="15"/>
      <c r="M2543" s="15"/>
      <c r="N2543" s="15"/>
      <c r="O2543" s="15"/>
    </row>
    <row r="2544" spans="1:15" s="299" customFormat="1">
      <c r="A2544" s="15"/>
      <c r="B2544" s="290"/>
      <c r="C2544" s="17"/>
      <c r="D2544" s="17"/>
      <c r="E2544" s="15"/>
      <c r="F2544" s="15"/>
      <c r="G2544" s="15"/>
      <c r="H2544" s="15"/>
      <c r="I2544" s="15"/>
      <c r="J2544" s="15"/>
      <c r="K2544" s="15"/>
      <c r="L2544" s="15"/>
      <c r="M2544" s="15"/>
      <c r="N2544" s="15"/>
      <c r="O2544" s="15"/>
    </row>
    <row r="2545" spans="1:15" s="299" customFormat="1">
      <c r="A2545" s="15"/>
      <c r="B2545" s="290"/>
      <c r="C2545" s="17"/>
      <c r="D2545" s="17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5"/>
    </row>
    <row r="2546" spans="1:15" s="299" customFormat="1">
      <c r="A2546" s="15"/>
      <c r="B2546" s="290"/>
      <c r="C2546" s="17"/>
      <c r="D2546" s="17"/>
      <c r="E2546" s="15"/>
      <c r="F2546" s="15"/>
      <c r="G2546" s="15"/>
      <c r="H2546" s="15"/>
      <c r="I2546" s="15"/>
      <c r="J2546" s="15"/>
      <c r="K2546" s="15"/>
      <c r="L2546" s="15"/>
      <c r="M2546" s="15"/>
      <c r="N2546" s="15"/>
      <c r="O2546" s="15"/>
    </row>
    <row r="2547" spans="1:15" s="299" customFormat="1">
      <c r="A2547" s="15"/>
      <c r="B2547" s="290"/>
      <c r="C2547" s="17"/>
      <c r="D2547" s="17"/>
      <c r="E2547" s="15"/>
      <c r="F2547" s="15"/>
      <c r="G2547" s="15"/>
      <c r="H2547" s="15"/>
      <c r="I2547" s="15"/>
      <c r="J2547" s="15"/>
      <c r="K2547" s="15"/>
      <c r="L2547" s="15"/>
      <c r="M2547" s="15"/>
      <c r="N2547" s="15"/>
      <c r="O2547" s="15"/>
    </row>
    <row r="2548" spans="1:15" s="299" customFormat="1">
      <c r="A2548" s="15"/>
      <c r="B2548" s="290"/>
      <c r="C2548" s="17"/>
      <c r="D2548" s="17"/>
      <c r="E2548" s="15"/>
      <c r="F2548" s="15"/>
      <c r="G2548" s="15"/>
      <c r="H2548" s="15"/>
      <c r="I2548" s="15"/>
      <c r="J2548" s="15"/>
      <c r="K2548" s="15"/>
      <c r="L2548" s="15"/>
      <c r="M2548" s="15"/>
      <c r="N2548" s="15"/>
      <c r="O2548" s="15"/>
    </row>
    <row r="2549" spans="1:15" s="299" customFormat="1">
      <c r="A2549" s="15"/>
      <c r="B2549" s="290"/>
      <c r="C2549" s="17"/>
      <c r="D2549" s="17"/>
      <c r="E2549" s="15"/>
      <c r="F2549" s="15"/>
      <c r="G2549" s="15"/>
      <c r="H2549" s="15"/>
      <c r="I2549" s="15"/>
      <c r="J2549" s="15"/>
      <c r="K2549" s="15"/>
      <c r="L2549" s="15"/>
      <c r="M2549" s="15"/>
      <c r="N2549" s="15"/>
      <c r="O2549" s="15"/>
    </row>
    <row r="2550" spans="1:15" s="299" customFormat="1">
      <c r="A2550" s="15"/>
      <c r="B2550" s="290"/>
      <c r="C2550" s="17"/>
      <c r="D2550" s="17"/>
      <c r="E2550" s="15"/>
      <c r="F2550" s="15"/>
      <c r="G2550" s="15"/>
      <c r="H2550" s="15"/>
      <c r="I2550" s="15"/>
      <c r="J2550" s="15"/>
      <c r="K2550" s="15"/>
      <c r="L2550" s="15"/>
      <c r="M2550" s="15"/>
      <c r="N2550" s="15"/>
      <c r="O2550" s="15"/>
    </row>
    <row r="2551" spans="1:15" s="299" customFormat="1">
      <c r="A2551" s="15"/>
      <c r="B2551" s="290"/>
      <c r="C2551" s="17"/>
      <c r="D2551" s="17"/>
      <c r="E2551" s="15"/>
      <c r="F2551" s="15"/>
      <c r="G2551" s="15"/>
      <c r="H2551" s="15"/>
      <c r="I2551" s="15"/>
      <c r="J2551" s="15"/>
      <c r="K2551" s="15"/>
      <c r="L2551" s="15"/>
      <c r="M2551" s="15"/>
      <c r="N2551" s="15"/>
      <c r="O2551" s="15"/>
    </row>
    <row r="2552" spans="1:15" s="299" customFormat="1">
      <c r="A2552" s="15"/>
      <c r="B2552" s="290"/>
      <c r="C2552" s="17"/>
      <c r="D2552" s="17"/>
      <c r="E2552" s="15"/>
      <c r="F2552" s="15"/>
      <c r="G2552" s="15"/>
      <c r="H2552" s="15"/>
      <c r="I2552" s="15"/>
      <c r="J2552" s="15"/>
      <c r="K2552" s="15"/>
      <c r="L2552" s="15"/>
      <c r="M2552" s="15"/>
      <c r="N2552" s="15"/>
      <c r="O2552" s="15"/>
    </row>
    <row r="2553" spans="1:15" s="299" customFormat="1">
      <c r="A2553" s="15"/>
      <c r="B2553" s="290"/>
      <c r="C2553" s="17"/>
      <c r="D2553" s="17"/>
      <c r="E2553" s="15"/>
      <c r="F2553" s="15"/>
      <c r="G2553" s="15"/>
      <c r="H2553" s="15"/>
      <c r="I2553" s="15"/>
      <c r="J2553" s="15"/>
      <c r="K2553" s="15"/>
      <c r="L2553" s="15"/>
      <c r="M2553" s="15"/>
      <c r="N2553" s="15"/>
      <c r="O2553" s="15"/>
    </row>
    <row r="2554" spans="1:15" s="299" customFormat="1">
      <c r="A2554" s="15"/>
      <c r="B2554" s="290"/>
      <c r="C2554" s="17"/>
      <c r="D2554" s="17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</row>
    <row r="2555" spans="1:15" s="299" customFormat="1">
      <c r="A2555" s="15"/>
      <c r="B2555" s="290"/>
      <c r="C2555" s="17"/>
      <c r="D2555" s="17"/>
      <c r="E2555" s="15"/>
      <c r="F2555" s="15"/>
      <c r="G2555" s="15"/>
      <c r="H2555" s="15"/>
      <c r="I2555" s="15"/>
      <c r="J2555" s="15"/>
      <c r="K2555" s="15"/>
      <c r="L2555" s="15"/>
      <c r="M2555" s="15"/>
      <c r="N2555" s="15"/>
      <c r="O2555" s="15"/>
    </row>
    <row r="2556" spans="1:15" s="299" customFormat="1">
      <c r="A2556" s="15"/>
      <c r="B2556" s="290"/>
      <c r="C2556" s="17"/>
      <c r="D2556" s="17"/>
      <c r="E2556" s="15"/>
      <c r="F2556" s="15"/>
      <c r="G2556" s="15"/>
      <c r="H2556" s="15"/>
      <c r="I2556" s="15"/>
      <c r="J2556" s="15"/>
      <c r="K2556" s="15"/>
      <c r="L2556" s="15"/>
      <c r="M2556" s="15"/>
      <c r="N2556" s="15"/>
      <c r="O2556" s="15"/>
    </row>
    <row r="2557" spans="1:15" s="299" customFormat="1">
      <c r="A2557" s="15"/>
      <c r="B2557" s="290"/>
      <c r="C2557" s="17"/>
      <c r="D2557" s="17"/>
      <c r="E2557" s="15"/>
      <c r="F2557" s="15"/>
      <c r="G2557" s="15"/>
      <c r="H2557" s="15"/>
      <c r="I2557" s="15"/>
      <c r="J2557" s="15"/>
      <c r="K2557" s="15"/>
      <c r="L2557" s="15"/>
      <c r="M2557" s="15"/>
      <c r="N2557" s="15"/>
      <c r="O2557" s="15"/>
    </row>
    <row r="2558" spans="1:15" s="299" customFormat="1">
      <c r="A2558" s="15"/>
      <c r="B2558" s="290"/>
      <c r="C2558" s="17"/>
      <c r="D2558" s="17"/>
      <c r="E2558" s="15"/>
      <c r="F2558" s="15"/>
      <c r="G2558" s="15"/>
      <c r="H2558" s="15"/>
      <c r="I2558" s="15"/>
      <c r="J2558" s="15"/>
      <c r="K2558" s="15"/>
      <c r="L2558" s="15"/>
      <c r="M2558" s="15"/>
      <c r="N2558" s="15"/>
      <c r="O2558" s="15"/>
    </row>
    <row r="2559" spans="1:15" s="299" customFormat="1">
      <c r="A2559" s="15"/>
      <c r="B2559" s="290"/>
      <c r="C2559" s="17"/>
      <c r="D2559" s="17"/>
      <c r="E2559" s="15"/>
      <c r="F2559" s="15"/>
      <c r="G2559" s="15"/>
      <c r="H2559" s="15"/>
      <c r="I2559" s="15"/>
      <c r="J2559" s="15"/>
      <c r="K2559" s="15"/>
      <c r="L2559" s="15"/>
      <c r="M2559" s="15"/>
      <c r="N2559" s="15"/>
      <c r="O2559" s="15"/>
    </row>
    <row r="2560" spans="1:15" s="299" customFormat="1">
      <c r="A2560" s="15"/>
      <c r="B2560" s="290"/>
      <c r="C2560" s="17"/>
      <c r="D2560" s="17"/>
      <c r="E2560" s="15"/>
      <c r="F2560" s="15"/>
      <c r="G2560" s="15"/>
      <c r="H2560" s="15"/>
      <c r="I2560" s="15"/>
      <c r="J2560" s="15"/>
      <c r="K2560" s="15"/>
      <c r="L2560" s="15"/>
      <c r="M2560" s="15"/>
      <c r="N2560" s="15"/>
      <c r="O2560" s="15"/>
    </row>
    <row r="2561" spans="1:15" s="299" customFormat="1">
      <c r="A2561" s="15"/>
      <c r="B2561" s="290"/>
      <c r="C2561" s="17"/>
      <c r="D2561" s="17"/>
      <c r="E2561" s="15"/>
      <c r="F2561" s="15"/>
      <c r="G2561" s="15"/>
      <c r="H2561" s="15"/>
      <c r="I2561" s="15"/>
      <c r="J2561" s="15"/>
      <c r="K2561" s="15"/>
      <c r="L2561" s="15"/>
      <c r="M2561" s="15"/>
      <c r="N2561" s="15"/>
      <c r="O2561" s="15"/>
    </row>
    <row r="2562" spans="1:15" s="299" customFormat="1">
      <c r="A2562" s="15"/>
      <c r="B2562" s="290"/>
      <c r="C2562" s="17"/>
      <c r="D2562" s="17"/>
      <c r="E2562" s="15"/>
      <c r="F2562" s="15"/>
      <c r="G2562" s="15"/>
      <c r="H2562" s="15"/>
      <c r="I2562" s="15"/>
      <c r="J2562" s="15"/>
      <c r="K2562" s="15"/>
      <c r="L2562" s="15"/>
      <c r="M2562" s="15"/>
      <c r="N2562" s="15"/>
      <c r="O2562" s="15"/>
    </row>
    <row r="2563" spans="1:15" s="299" customFormat="1">
      <c r="A2563" s="15"/>
      <c r="B2563" s="290"/>
      <c r="C2563" s="17"/>
      <c r="D2563" s="17"/>
      <c r="E2563" s="15"/>
      <c r="F2563" s="15"/>
      <c r="G2563" s="15"/>
      <c r="H2563" s="15"/>
      <c r="I2563" s="15"/>
      <c r="J2563" s="15"/>
      <c r="K2563" s="15"/>
      <c r="L2563" s="15"/>
      <c r="M2563" s="15"/>
      <c r="N2563" s="15"/>
      <c r="O2563" s="15"/>
    </row>
    <row r="2564" spans="1:15" s="299" customFormat="1">
      <c r="A2564" s="15"/>
      <c r="B2564" s="290"/>
      <c r="C2564" s="17"/>
      <c r="D2564" s="17"/>
      <c r="E2564" s="15"/>
      <c r="F2564" s="15"/>
      <c r="G2564" s="15"/>
      <c r="H2564" s="15"/>
      <c r="I2564" s="15"/>
      <c r="J2564" s="15"/>
      <c r="K2564" s="15"/>
      <c r="L2564" s="15"/>
      <c r="M2564" s="15"/>
      <c r="N2564" s="15"/>
      <c r="O2564" s="15"/>
    </row>
    <row r="2565" spans="1:15" s="299" customFormat="1">
      <c r="A2565" s="15"/>
      <c r="B2565" s="290"/>
      <c r="C2565" s="17"/>
      <c r="D2565" s="17"/>
      <c r="E2565" s="15"/>
      <c r="F2565" s="15"/>
      <c r="G2565" s="15"/>
      <c r="H2565" s="15"/>
      <c r="I2565" s="15"/>
      <c r="J2565" s="15"/>
      <c r="K2565" s="15"/>
      <c r="L2565" s="15"/>
      <c r="M2565" s="15"/>
      <c r="N2565" s="15"/>
      <c r="O2565" s="15"/>
    </row>
    <row r="2566" spans="1:15" s="299" customFormat="1">
      <c r="A2566" s="15"/>
      <c r="B2566" s="290"/>
      <c r="C2566" s="17"/>
      <c r="D2566" s="17"/>
      <c r="E2566" s="15"/>
      <c r="F2566" s="15"/>
      <c r="G2566" s="15"/>
      <c r="H2566" s="15"/>
      <c r="I2566" s="15"/>
      <c r="J2566" s="15"/>
      <c r="K2566" s="15"/>
      <c r="L2566" s="15"/>
      <c r="M2566" s="15"/>
      <c r="N2566" s="15"/>
      <c r="O2566" s="15"/>
    </row>
    <row r="2567" spans="1:15" s="299" customFormat="1">
      <c r="A2567" s="15"/>
      <c r="B2567" s="290"/>
      <c r="C2567" s="17"/>
      <c r="D2567" s="17"/>
      <c r="E2567" s="15"/>
      <c r="F2567" s="15"/>
      <c r="G2567" s="15"/>
      <c r="H2567" s="15"/>
      <c r="I2567" s="15"/>
      <c r="J2567" s="15"/>
      <c r="K2567" s="15"/>
      <c r="L2567" s="15"/>
      <c r="M2567" s="15"/>
      <c r="N2567" s="15"/>
      <c r="O2567" s="15"/>
    </row>
    <row r="2568" spans="1:15" s="299" customFormat="1">
      <c r="A2568" s="15"/>
      <c r="B2568" s="290"/>
      <c r="C2568" s="17"/>
      <c r="D2568" s="17"/>
      <c r="E2568" s="15"/>
      <c r="F2568" s="15"/>
      <c r="G2568" s="15"/>
      <c r="H2568" s="15"/>
      <c r="I2568" s="15"/>
      <c r="J2568" s="15"/>
      <c r="K2568" s="15"/>
      <c r="L2568" s="15"/>
      <c r="M2568" s="15"/>
      <c r="N2568" s="15"/>
      <c r="O2568" s="15"/>
    </row>
    <row r="2569" spans="1:15" s="299" customFormat="1">
      <c r="A2569" s="15"/>
      <c r="B2569" s="290"/>
      <c r="C2569" s="17"/>
      <c r="D2569" s="17"/>
      <c r="E2569" s="15"/>
      <c r="F2569" s="15"/>
      <c r="G2569" s="15"/>
      <c r="H2569" s="15"/>
      <c r="I2569" s="15"/>
      <c r="J2569" s="15"/>
      <c r="K2569" s="15"/>
      <c r="L2569" s="15"/>
      <c r="M2569" s="15"/>
      <c r="N2569" s="15"/>
      <c r="O2569" s="15"/>
    </row>
    <row r="2570" spans="1:15" s="299" customFormat="1">
      <c r="A2570" s="15"/>
      <c r="B2570" s="290"/>
      <c r="C2570" s="17"/>
      <c r="D2570" s="17"/>
      <c r="E2570" s="15"/>
      <c r="F2570" s="15"/>
      <c r="G2570" s="15"/>
      <c r="H2570" s="15"/>
      <c r="I2570" s="15"/>
      <c r="J2570" s="15"/>
      <c r="K2570" s="15"/>
      <c r="L2570" s="15"/>
      <c r="M2570" s="15"/>
      <c r="N2570" s="15"/>
      <c r="O2570" s="15"/>
    </row>
    <row r="2571" spans="1:15" s="299" customFormat="1">
      <c r="A2571" s="15"/>
      <c r="B2571" s="290"/>
      <c r="C2571" s="17"/>
      <c r="D2571" s="17"/>
      <c r="E2571" s="15"/>
      <c r="F2571" s="15"/>
      <c r="G2571" s="15"/>
      <c r="H2571" s="15"/>
      <c r="I2571" s="15"/>
      <c r="J2571" s="15"/>
      <c r="K2571" s="15"/>
      <c r="L2571" s="15"/>
      <c r="M2571" s="15"/>
      <c r="N2571" s="15"/>
      <c r="O2571" s="15"/>
    </row>
    <row r="2572" spans="1:15" s="299" customFormat="1">
      <c r="A2572" s="15"/>
      <c r="B2572" s="290"/>
      <c r="C2572" s="17"/>
      <c r="D2572" s="17"/>
      <c r="E2572" s="15"/>
      <c r="F2572" s="15"/>
      <c r="G2572" s="15"/>
      <c r="H2572" s="15"/>
      <c r="I2572" s="15"/>
      <c r="J2572" s="15"/>
      <c r="K2572" s="15"/>
      <c r="L2572" s="15"/>
      <c r="M2572" s="15"/>
      <c r="N2572" s="15"/>
      <c r="O2572" s="15"/>
    </row>
    <row r="2573" spans="1:15" s="299" customFormat="1">
      <c r="A2573" s="15"/>
      <c r="B2573" s="290"/>
      <c r="C2573" s="17"/>
      <c r="D2573" s="17"/>
      <c r="E2573" s="15"/>
      <c r="F2573" s="15"/>
      <c r="G2573" s="15"/>
      <c r="H2573" s="15"/>
      <c r="I2573" s="15"/>
      <c r="J2573" s="15"/>
      <c r="K2573" s="15"/>
      <c r="L2573" s="15"/>
      <c r="M2573" s="15"/>
      <c r="N2573" s="15"/>
      <c r="O2573" s="15"/>
    </row>
    <row r="2574" spans="1:15" s="299" customFormat="1">
      <c r="A2574" s="15"/>
      <c r="B2574" s="290"/>
      <c r="C2574" s="17"/>
      <c r="D2574" s="17"/>
      <c r="E2574" s="15"/>
      <c r="F2574" s="15"/>
      <c r="G2574" s="15"/>
      <c r="H2574" s="15"/>
      <c r="I2574" s="15"/>
      <c r="J2574" s="15"/>
      <c r="K2574" s="15"/>
      <c r="L2574" s="15"/>
      <c r="M2574" s="15"/>
      <c r="N2574" s="15"/>
      <c r="O2574" s="15"/>
    </row>
    <row r="2575" spans="1:15" s="299" customFormat="1">
      <c r="A2575" s="15"/>
      <c r="B2575" s="290"/>
      <c r="C2575" s="17"/>
      <c r="D2575" s="17"/>
      <c r="E2575" s="15"/>
      <c r="F2575" s="15"/>
      <c r="G2575" s="15"/>
      <c r="H2575" s="15"/>
      <c r="I2575" s="15"/>
      <c r="J2575" s="15"/>
      <c r="K2575" s="15"/>
      <c r="L2575" s="15"/>
      <c r="M2575" s="15"/>
      <c r="N2575" s="15"/>
      <c r="O2575" s="15"/>
    </row>
    <row r="2576" spans="1:15" s="299" customFormat="1">
      <c r="A2576" s="15"/>
      <c r="B2576" s="290"/>
      <c r="C2576" s="17"/>
      <c r="D2576" s="17"/>
      <c r="E2576" s="15"/>
      <c r="F2576" s="15"/>
      <c r="G2576" s="15"/>
      <c r="H2576" s="15"/>
      <c r="I2576" s="15"/>
      <c r="J2576" s="15"/>
      <c r="K2576" s="15"/>
      <c r="L2576" s="15"/>
      <c r="M2576" s="15"/>
      <c r="N2576" s="15"/>
      <c r="O2576" s="15"/>
    </row>
    <row r="2577" spans="1:15" s="299" customFormat="1">
      <c r="A2577" s="15"/>
      <c r="B2577" s="290"/>
      <c r="C2577" s="17"/>
      <c r="D2577" s="17"/>
      <c r="E2577" s="15"/>
      <c r="F2577" s="15"/>
      <c r="G2577" s="15"/>
      <c r="H2577" s="15"/>
      <c r="I2577" s="15"/>
      <c r="J2577" s="15"/>
      <c r="K2577" s="15"/>
      <c r="L2577" s="15"/>
      <c r="M2577" s="15"/>
      <c r="N2577" s="15"/>
      <c r="O2577" s="15"/>
    </row>
    <row r="2578" spans="1:15" s="299" customFormat="1">
      <c r="A2578" s="15"/>
      <c r="B2578" s="290"/>
      <c r="C2578" s="17"/>
      <c r="D2578" s="17"/>
      <c r="E2578" s="15"/>
      <c r="F2578" s="15"/>
      <c r="G2578" s="15"/>
      <c r="H2578" s="15"/>
      <c r="I2578" s="15"/>
      <c r="J2578" s="15"/>
      <c r="K2578" s="15"/>
      <c r="L2578" s="15"/>
      <c r="M2578" s="15"/>
      <c r="N2578" s="15"/>
      <c r="O2578" s="15"/>
    </row>
    <row r="2579" spans="1:15" s="299" customFormat="1">
      <c r="A2579" s="15"/>
      <c r="B2579" s="290"/>
      <c r="C2579" s="17"/>
      <c r="D2579" s="17"/>
      <c r="E2579" s="15"/>
      <c r="F2579" s="15"/>
      <c r="G2579" s="15"/>
      <c r="H2579" s="15"/>
      <c r="I2579" s="15"/>
      <c r="J2579" s="15"/>
      <c r="K2579" s="15"/>
      <c r="L2579" s="15"/>
      <c r="M2579" s="15"/>
      <c r="N2579" s="15"/>
      <c r="O2579" s="15"/>
    </row>
    <row r="2580" spans="1:15" s="299" customFormat="1">
      <c r="A2580" s="15"/>
      <c r="B2580" s="290"/>
      <c r="C2580" s="17"/>
      <c r="D2580" s="17"/>
      <c r="E2580" s="15"/>
      <c r="F2580" s="15"/>
      <c r="G2580" s="15"/>
      <c r="H2580" s="15"/>
      <c r="I2580" s="15"/>
      <c r="J2580" s="15"/>
      <c r="K2580" s="15"/>
      <c r="L2580" s="15"/>
      <c r="M2580" s="15"/>
      <c r="N2580" s="15"/>
      <c r="O2580" s="15"/>
    </row>
    <row r="2581" spans="1:15" s="299" customFormat="1">
      <c r="A2581" s="15"/>
      <c r="B2581" s="290"/>
      <c r="C2581" s="17"/>
      <c r="D2581" s="17"/>
      <c r="E2581" s="15"/>
      <c r="F2581" s="15"/>
      <c r="G2581" s="15"/>
      <c r="H2581" s="15"/>
      <c r="I2581" s="15"/>
      <c r="J2581" s="15"/>
      <c r="K2581" s="15"/>
      <c r="L2581" s="15"/>
      <c r="M2581" s="15"/>
      <c r="N2581" s="15"/>
      <c r="O2581" s="15"/>
    </row>
    <row r="2582" spans="1:15" s="299" customFormat="1">
      <c r="A2582" s="15"/>
      <c r="B2582" s="290"/>
      <c r="C2582" s="17"/>
      <c r="D2582" s="17"/>
      <c r="E2582" s="15"/>
      <c r="F2582" s="15"/>
      <c r="G2582" s="15"/>
      <c r="H2582" s="15"/>
      <c r="I2582" s="15"/>
      <c r="J2582" s="15"/>
      <c r="K2582" s="15"/>
      <c r="L2582" s="15"/>
      <c r="M2582" s="15"/>
      <c r="N2582" s="15"/>
      <c r="O2582" s="15"/>
    </row>
    <row r="2583" spans="1:15" s="299" customFormat="1">
      <c r="A2583" s="15"/>
      <c r="B2583" s="290"/>
      <c r="C2583" s="17"/>
      <c r="D2583" s="17"/>
      <c r="E2583" s="15"/>
      <c r="F2583" s="15"/>
      <c r="G2583" s="15"/>
      <c r="H2583" s="15"/>
      <c r="I2583" s="15"/>
      <c r="J2583" s="15"/>
      <c r="K2583" s="15"/>
      <c r="L2583" s="15"/>
      <c r="M2583" s="15"/>
      <c r="N2583" s="15"/>
      <c r="O2583" s="15"/>
    </row>
    <row r="2584" spans="1:15" s="299" customFormat="1">
      <c r="A2584" s="15"/>
      <c r="B2584" s="290"/>
      <c r="C2584" s="17"/>
      <c r="D2584" s="17"/>
      <c r="E2584" s="15"/>
      <c r="F2584" s="15"/>
      <c r="G2584" s="15"/>
      <c r="H2584" s="15"/>
      <c r="I2584" s="15"/>
      <c r="J2584" s="15"/>
      <c r="K2584" s="15"/>
      <c r="L2584" s="15"/>
      <c r="M2584" s="15"/>
      <c r="N2584" s="15"/>
      <c r="O2584" s="15"/>
    </row>
    <row r="2585" spans="1:15" s="299" customFormat="1">
      <c r="A2585" s="15"/>
      <c r="B2585" s="290"/>
      <c r="C2585" s="17"/>
      <c r="D2585" s="17"/>
      <c r="E2585" s="15"/>
      <c r="F2585" s="15"/>
      <c r="G2585" s="15"/>
      <c r="H2585" s="15"/>
      <c r="I2585" s="15"/>
      <c r="J2585" s="15"/>
      <c r="K2585" s="15"/>
      <c r="L2585" s="15"/>
      <c r="M2585" s="15"/>
      <c r="N2585" s="15"/>
      <c r="O2585" s="15"/>
    </row>
    <row r="2586" spans="1:15" s="299" customFormat="1">
      <c r="A2586" s="15"/>
      <c r="B2586" s="290"/>
      <c r="C2586" s="17"/>
      <c r="D2586" s="17"/>
      <c r="E2586" s="15"/>
      <c r="F2586" s="15"/>
      <c r="G2586" s="15"/>
      <c r="H2586" s="15"/>
      <c r="I2586" s="15"/>
      <c r="J2586" s="15"/>
      <c r="K2586" s="15"/>
      <c r="L2586" s="15"/>
      <c r="M2586" s="15"/>
      <c r="N2586" s="15"/>
      <c r="O2586" s="15"/>
    </row>
    <row r="2587" spans="1:15" s="299" customFormat="1">
      <c r="A2587" s="15"/>
      <c r="B2587" s="290"/>
      <c r="C2587" s="17"/>
      <c r="D2587" s="17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15"/>
    </row>
    <row r="2588" spans="1:15" s="299" customFormat="1">
      <c r="A2588" s="15"/>
      <c r="B2588" s="290"/>
      <c r="C2588" s="17"/>
      <c r="D2588" s="17"/>
      <c r="E2588" s="15"/>
      <c r="F2588" s="15"/>
      <c r="G2588" s="15"/>
      <c r="H2588" s="15"/>
      <c r="I2588" s="15"/>
      <c r="J2588" s="15"/>
      <c r="K2588" s="15"/>
      <c r="L2588" s="15"/>
      <c r="M2588" s="15"/>
      <c r="N2588" s="15"/>
      <c r="O2588" s="15"/>
    </row>
    <row r="2589" spans="1:15" s="299" customFormat="1">
      <c r="A2589" s="15"/>
      <c r="B2589" s="290"/>
      <c r="C2589" s="17"/>
      <c r="D2589" s="17"/>
      <c r="E2589" s="15"/>
      <c r="F2589" s="15"/>
      <c r="G2589" s="15"/>
      <c r="H2589" s="15"/>
      <c r="I2589" s="15"/>
      <c r="J2589" s="15"/>
      <c r="K2589" s="15"/>
      <c r="L2589" s="15"/>
      <c r="M2589" s="15"/>
      <c r="N2589" s="15"/>
      <c r="O2589" s="15"/>
    </row>
    <row r="2590" spans="1:15" s="299" customFormat="1">
      <c r="A2590" s="15"/>
      <c r="B2590" s="290"/>
      <c r="C2590" s="17"/>
      <c r="D2590" s="17"/>
      <c r="E2590" s="15"/>
      <c r="F2590" s="15"/>
      <c r="G2590" s="15"/>
      <c r="H2590" s="15"/>
      <c r="I2590" s="15"/>
      <c r="J2590" s="15"/>
      <c r="K2590" s="15"/>
      <c r="L2590" s="15"/>
      <c r="M2590" s="15"/>
      <c r="N2590" s="15"/>
      <c r="O2590" s="15"/>
    </row>
    <row r="2591" spans="1:15" s="299" customFormat="1">
      <c r="A2591" s="15"/>
      <c r="B2591" s="290"/>
      <c r="C2591" s="17"/>
      <c r="D2591" s="17"/>
      <c r="E2591" s="15"/>
      <c r="F2591" s="15"/>
      <c r="G2591" s="15"/>
      <c r="H2591" s="15"/>
      <c r="I2591" s="15"/>
      <c r="J2591" s="15"/>
      <c r="K2591" s="15"/>
      <c r="L2591" s="15"/>
      <c r="M2591" s="15"/>
      <c r="N2591" s="15"/>
      <c r="O2591" s="15"/>
    </row>
    <row r="2592" spans="1:15" s="299" customFormat="1">
      <c r="A2592" s="15"/>
      <c r="B2592" s="290"/>
      <c r="C2592" s="17"/>
      <c r="D2592" s="17"/>
      <c r="E2592" s="15"/>
      <c r="F2592" s="15"/>
      <c r="G2592" s="15"/>
      <c r="H2592" s="15"/>
      <c r="I2592" s="15"/>
      <c r="J2592" s="15"/>
      <c r="K2592" s="15"/>
      <c r="L2592" s="15"/>
      <c r="M2592" s="15"/>
      <c r="N2592" s="15"/>
      <c r="O2592" s="15"/>
    </row>
    <row r="2593" spans="1:15" s="299" customFormat="1">
      <c r="A2593" s="15"/>
      <c r="B2593" s="290"/>
      <c r="C2593" s="17"/>
      <c r="D2593" s="17"/>
      <c r="E2593" s="15"/>
      <c r="F2593" s="15"/>
      <c r="G2593" s="15"/>
      <c r="H2593" s="15"/>
      <c r="I2593" s="15"/>
      <c r="J2593" s="15"/>
      <c r="K2593" s="15"/>
      <c r="L2593" s="15"/>
      <c r="M2593" s="15"/>
      <c r="N2593" s="15"/>
      <c r="O2593" s="15"/>
    </row>
    <row r="2594" spans="1:15" s="299" customFormat="1">
      <c r="A2594" s="15"/>
      <c r="B2594" s="290"/>
      <c r="C2594" s="17"/>
      <c r="D2594" s="17"/>
      <c r="E2594" s="15"/>
      <c r="F2594" s="15"/>
      <c r="G2594" s="15"/>
      <c r="H2594" s="15"/>
      <c r="I2594" s="15"/>
      <c r="J2594" s="15"/>
      <c r="K2594" s="15"/>
      <c r="L2594" s="15"/>
      <c r="M2594" s="15"/>
      <c r="N2594" s="15"/>
      <c r="O2594" s="15"/>
    </row>
    <row r="2595" spans="1:15" s="299" customFormat="1">
      <c r="A2595" s="15"/>
      <c r="B2595" s="290"/>
      <c r="C2595" s="17"/>
      <c r="D2595" s="17"/>
      <c r="E2595" s="15"/>
      <c r="F2595" s="15"/>
      <c r="G2595" s="15"/>
      <c r="H2595" s="15"/>
      <c r="I2595" s="15"/>
      <c r="J2595" s="15"/>
      <c r="K2595" s="15"/>
      <c r="L2595" s="15"/>
      <c r="M2595" s="15"/>
      <c r="N2595" s="15"/>
      <c r="O2595" s="15"/>
    </row>
    <row r="2596" spans="1:15" s="299" customFormat="1">
      <c r="A2596" s="15"/>
      <c r="B2596" s="290"/>
      <c r="C2596" s="17"/>
      <c r="D2596" s="17"/>
      <c r="E2596" s="15"/>
      <c r="F2596" s="15"/>
      <c r="G2596" s="15"/>
      <c r="H2596" s="15"/>
      <c r="I2596" s="15"/>
      <c r="J2596" s="15"/>
      <c r="K2596" s="15"/>
      <c r="L2596" s="15"/>
      <c r="M2596" s="15"/>
      <c r="N2596" s="15"/>
      <c r="O2596" s="15"/>
    </row>
    <row r="2597" spans="1:15" s="299" customFormat="1">
      <c r="A2597" s="15"/>
      <c r="B2597" s="290"/>
      <c r="C2597" s="17"/>
      <c r="D2597" s="17"/>
      <c r="E2597" s="15"/>
      <c r="F2597" s="15"/>
      <c r="G2597" s="15"/>
      <c r="H2597" s="15"/>
      <c r="I2597" s="15"/>
      <c r="J2597" s="15"/>
      <c r="K2597" s="15"/>
      <c r="L2597" s="15"/>
      <c r="M2597" s="15"/>
      <c r="N2597" s="15"/>
      <c r="O2597" s="15"/>
    </row>
    <row r="2598" spans="1:15" s="299" customFormat="1">
      <c r="A2598" s="15"/>
      <c r="B2598" s="290"/>
      <c r="C2598" s="17"/>
      <c r="D2598" s="17"/>
      <c r="E2598" s="15"/>
      <c r="F2598" s="15"/>
      <c r="G2598" s="15"/>
      <c r="H2598" s="15"/>
      <c r="I2598" s="15"/>
      <c r="J2598" s="15"/>
      <c r="K2598" s="15"/>
      <c r="L2598" s="15"/>
      <c r="M2598" s="15"/>
      <c r="N2598" s="15"/>
      <c r="O2598" s="15"/>
    </row>
    <row r="2599" spans="1:15" s="299" customFormat="1">
      <c r="A2599" s="15"/>
      <c r="B2599" s="290"/>
      <c r="C2599" s="17"/>
      <c r="D2599" s="17"/>
      <c r="E2599" s="15"/>
      <c r="F2599" s="15"/>
      <c r="G2599" s="15"/>
      <c r="H2599" s="15"/>
      <c r="I2599" s="15"/>
      <c r="J2599" s="15"/>
      <c r="K2599" s="15"/>
      <c r="L2599" s="15"/>
      <c r="M2599" s="15"/>
      <c r="N2599" s="15"/>
      <c r="O2599" s="15"/>
    </row>
    <row r="2600" spans="1:15" s="299" customFormat="1">
      <c r="A2600" s="15"/>
      <c r="B2600" s="290"/>
      <c r="C2600" s="17"/>
      <c r="D2600" s="17"/>
      <c r="E2600" s="15"/>
      <c r="F2600" s="15"/>
      <c r="G2600" s="15"/>
      <c r="H2600" s="15"/>
      <c r="I2600" s="15"/>
      <c r="J2600" s="15"/>
      <c r="K2600" s="15"/>
      <c r="L2600" s="15"/>
      <c r="M2600" s="15"/>
      <c r="N2600" s="15"/>
      <c r="O2600" s="15"/>
    </row>
    <row r="2601" spans="1:15" s="299" customFormat="1">
      <c r="A2601" s="15"/>
      <c r="B2601" s="290"/>
      <c r="C2601" s="17"/>
      <c r="D2601" s="17"/>
      <c r="E2601" s="15"/>
      <c r="F2601" s="15"/>
      <c r="G2601" s="15"/>
      <c r="H2601" s="15"/>
      <c r="I2601" s="15"/>
      <c r="J2601" s="15"/>
      <c r="K2601" s="15"/>
      <c r="L2601" s="15"/>
      <c r="M2601" s="15"/>
      <c r="N2601" s="15"/>
      <c r="O2601" s="15"/>
    </row>
    <row r="2602" spans="1:15" s="299" customFormat="1">
      <c r="A2602" s="15"/>
      <c r="B2602" s="290"/>
      <c r="C2602" s="17"/>
      <c r="D2602" s="17"/>
      <c r="E2602" s="15"/>
      <c r="F2602" s="15"/>
      <c r="G2602" s="15"/>
      <c r="H2602" s="15"/>
      <c r="I2602" s="15"/>
      <c r="J2602" s="15"/>
      <c r="K2602" s="15"/>
      <c r="L2602" s="15"/>
      <c r="M2602" s="15"/>
      <c r="N2602" s="15"/>
      <c r="O2602" s="15"/>
    </row>
    <row r="2603" spans="1:15" s="299" customFormat="1">
      <c r="A2603" s="15"/>
      <c r="B2603" s="290"/>
      <c r="C2603" s="17"/>
      <c r="D2603" s="17"/>
      <c r="E2603" s="15"/>
      <c r="F2603" s="15"/>
      <c r="G2603" s="15"/>
      <c r="H2603" s="15"/>
      <c r="I2603" s="15"/>
      <c r="J2603" s="15"/>
      <c r="K2603" s="15"/>
      <c r="L2603" s="15"/>
      <c r="M2603" s="15"/>
      <c r="N2603" s="15"/>
      <c r="O2603" s="15"/>
    </row>
    <row r="2604" spans="1:15" s="299" customFormat="1">
      <c r="A2604" s="15"/>
      <c r="B2604" s="290"/>
      <c r="C2604" s="17"/>
      <c r="D2604" s="17"/>
      <c r="E2604" s="15"/>
      <c r="F2604" s="15"/>
      <c r="G2604" s="15"/>
      <c r="H2604" s="15"/>
      <c r="I2604" s="15"/>
      <c r="J2604" s="15"/>
      <c r="K2604" s="15"/>
      <c r="L2604" s="15"/>
      <c r="M2604" s="15"/>
      <c r="N2604" s="15"/>
      <c r="O2604" s="15"/>
    </row>
    <row r="2605" spans="1:15" s="299" customFormat="1">
      <c r="A2605" s="15"/>
      <c r="B2605" s="290"/>
      <c r="C2605" s="17"/>
      <c r="D2605" s="17"/>
      <c r="E2605" s="15"/>
      <c r="F2605" s="15"/>
      <c r="G2605" s="15"/>
      <c r="H2605" s="15"/>
      <c r="I2605" s="15"/>
      <c r="J2605" s="15"/>
      <c r="K2605" s="15"/>
      <c r="L2605" s="15"/>
      <c r="M2605" s="15"/>
      <c r="N2605" s="15"/>
      <c r="O2605" s="15"/>
    </row>
    <row r="2606" spans="1:15" s="299" customFormat="1">
      <c r="A2606" s="15"/>
      <c r="B2606" s="290"/>
      <c r="C2606" s="17"/>
      <c r="D2606" s="17"/>
      <c r="E2606" s="15"/>
      <c r="F2606" s="15"/>
      <c r="G2606" s="15"/>
      <c r="H2606" s="15"/>
      <c r="I2606" s="15"/>
      <c r="J2606" s="15"/>
      <c r="K2606" s="15"/>
      <c r="L2606" s="15"/>
      <c r="M2606" s="15"/>
      <c r="N2606" s="15"/>
      <c r="O2606" s="15"/>
    </row>
    <row r="2607" spans="1:15" s="299" customFormat="1">
      <c r="A2607" s="15"/>
      <c r="B2607" s="290"/>
      <c r="C2607" s="17"/>
      <c r="D2607" s="17"/>
      <c r="E2607" s="15"/>
      <c r="F2607" s="15"/>
      <c r="G2607" s="15"/>
      <c r="H2607" s="15"/>
      <c r="I2607" s="15"/>
      <c r="J2607" s="15"/>
      <c r="K2607" s="15"/>
      <c r="L2607" s="15"/>
      <c r="M2607" s="15"/>
      <c r="N2607" s="15"/>
      <c r="O2607" s="15"/>
    </row>
    <row r="2608" spans="1:15" s="299" customFormat="1">
      <c r="A2608" s="15"/>
      <c r="B2608" s="290"/>
      <c r="C2608" s="17"/>
      <c r="D2608" s="17"/>
      <c r="E2608" s="15"/>
      <c r="F2608" s="15"/>
      <c r="G2608" s="15"/>
      <c r="H2608" s="15"/>
      <c r="I2608" s="15"/>
      <c r="J2608" s="15"/>
      <c r="K2608" s="15"/>
      <c r="L2608" s="15"/>
      <c r="M2608" s="15"/>
      <c r="N2608" s="15"/>
      <c r="O2608" s="15"/>
    </row>
    <row r="2609" spans="1:15" s="299" customFormat="1">
      <c r="A2609" s="15"/>
      <c r="B2609" s="290"/>
      <c r="C2609" s="17"/>
      <c r="D2609" s="17"/>
      <c r="E2609" s="15"/>
      <c r="F2609" s="15"/>
      <c r="G2609" s="15"/>
      <c r="H2609" s="15"/>
      <c r="I2609" s="15"/>
      <c r="J2609" s="15"/>
      <c r="K2609" s="15"/>
      <c r="L2609" s="15"/>
      <c r="M2609" s="15"/>
      <c r="N2609" s="15"/>
      <c r="O2609" s="15"/>
    </row>
    <row r="2610" spans="1:15" s="299" customFormat="1">
      <c r="A2610" s="15"/>
      <c r="B2610" s="290"/>
      <c r="C2610" s="17"/>
      <c r="D2610" s="17"/>
      <c r="E2610" s="15"/>
      <c r="F2610" s="15"/>
      <c r="G2610" s="15"/>
      <c r="H2610" s="15"/>
      <c r="I2610" s="15"/>
      <c r="J2610" s="15"/>
      <c r="K2610" s="15"/>
      <c r="L2610" s="15"/>
      <c r="M2610" s="15"/>
      <c r="N2610" s="15"/>
      <c r="O2610" s="15"/>
    </row>
    <row r="2611" spans="1:15" s="299" customFormat="1">
      <c r="A2611" s="15"/>
      <c r="B2611" s="290"/>
      <c r="C2611" s="17"/>
      <c r="D2611" s="17"/>
      <c r="E2611" s="15"/>
      <c r="F2611" s="15"/>
      <c r="G2611" s="15"/>
      <c r="H2611" s="15"/>
      <c r="I2611" s="15"/>
      <c r="J2611" s="15"/>
      <c r="K2611" s="15"/>
      <c r="L2611" s="15"/>
      <c r="M2611" s="15"/>
      <c r="N2611" s="15"/>
      <c r="O2611" s="15"/>
    </row>
    <row r="2612" spans="1:15" s="299" customFormat="1">
      <c r="A2612" s="15"/>
      <c r="B2612" s="290"/>
      <c r="C2612" s="17"/>
      <c r="D2612" s="17"/>
      <c r="E2612" s="15"/>
      <c r="F2612" s="15"/>
      <c r="G2612" s="15"/>
      <c r="H2612" s="15"/>
      <c r="I2612" s="15"/>
      <c r="J2612" s="15"/>
      <c r="K2612" s="15"/>
      <c r="L2612" s="15"/>
      <c r="M2612" s="15"/>
      <c r="N2612" s="15"/>
      <c r="O2612" s="15"/>
    </row>
    <row r="2613" spans="1:15" s="299" customFormat="1">
      <c r="A2613" s="15"/>
      <c r="B2613" s="290"/>
      <c r="C2613" s="17"/>
      <c r="D2613" s="17"/>
      <c r="E2613" s="15"/>
      <c r="F2613" s="15"/>
      <c r="G2613" s="15"/>
      <c r="H2613" s="15"/>
      <c r="I2613" s="15"/>
      <c r="J2613" s="15"/>
      <c r="K2613" s="15"/>
      <c r="L2613" s="15"/>
      <c r="M2613" s="15"/>
      <c r="N2613" s="15"/>
      <c r="O2613" s="15"/>
    </row>
    <row r="2614" spans="1:15" s="299" customFormat="1">
      <c r="A2614" s="15"/>
      <c r="B2614" s="290"/>
      <c r="C2614" s="17"/>
      <c r="D2614" s="17"/>
      <c r="E2614" s="15"/>
      <c r="F2614" s="15"/>
      <c r="G2614" s="15"/>
      <c r="H2614" s="15"/>
      <c r="I2614" s="15"/>
      <c r="J2614" s="15"/>
      <c r="K2614" s="15"/>
      <c r="L2614" s="15"/>
      <c r="M2614" s="15"/>
      <c r="N2614" s="15"/>
      <c r="O2614" s="15"/>
    </row>
    <row r="2615" spans="1:15" s="299" customFormat="1">
      <c r="A2615" s="15"/>
      <c r="B2615" s="290"/>
      <c r="C2615" s="17"/>
      <c r="D2615" s="17"/>
      <c r="E2615" s="15"/>
      <c r="F2615" s="15"/>
      <c r="G2615" s="15"/>
      <c r="H2615" s="15"/>
      <c r="I2615" s="15"/>
      <c r="J2615" s="15"/>
      <c r="K2615" s="15"/>
      <c r="L2615" s="15"/>
      <c r="M2615" s="15"/>
      <c r="N2615" s="15"/>
      <c r="O2615" s="15"/>
    </row>
    <row r="2616" spans="1:15" s="299" customFormat="1">
      <c r="A2616" s="15"/>
      <c r="B2616" s="290"/>
      <c r="C2616" s="17"/>
      <c r="D2616" s="17"/>
      <c r="E2616" s="15"/>
      <c r="F2616" s="15"/>
      <c r="G2616" s="15"/>
      <c r="H2616" s="15"/>
      <c r="I2616" s="15"/>
      <c r="J2616" s="15"/>
      <c r="K2616" s="15"/>
      <c r="L2616" s="15"/>
      <c r="M2616" s="15"/>
      <c r="N2616" s="15"/>
      <c r="O2616" s="15"/>
    </row>
    <row r="2617" spans="1:15" s="299" customFormat="1">
      <c r="A2617" s="15"/>
      <c r="B2617" s="290"/>
      <c r="C2617" s="17"/>
      <c r="D2617" s="17"/>
      <c r="E2617" s="15"/>
      <c r="F2617" s="15"/>
      <c r="G2617" s="15"/>
      <c r="H2617" s="15"/>
      <c r="I2617" s="15"/>
      <c r="J2617" s="15"/>
      <c r="K2617" s="15"/>
      <c r="L2617" s="15"/>
      <c r="M2617" s="15"/>
      <c r="N2617" s="15"/>
      <c r="O2617" s="15"/>
    </row>
    <row r="2618" spans="1:15" s="299" customFormat="1">
      <c r="A2618" s="15"/>
      <c r="B2618" s="290"/>
      <c r="C2618" s="17"/>
      <c r="D2618" s="17"/>
      <c r="E2618" s="15"/>
      <c r="F2618" s="15"/>
      <c r="G2618" s="15"/>
      <c r="H2618" s="15"/>
      <c r="I2618" s="15"/>
      <c r="J2618" s="15"/>
      <c r="K2618" s="15"/>
      <c r="L2618" s="15"/>
      <c r="M2618" s="15"/>
      <c r="N2618" s="15"/>
      <c r="O2618" s="15"/>
    </row>
    <row r="2619" spans="1:15" s="299" customFormat="1">
      <c r="A2619" s="15"/>
      <c r="B2619" s="290"/>
      <c r="C2619" s="17"/>
      <c r="D2619" s="17"/>
      <c r="E2619" s="15"/>
      <c r="F2619" s="15"/>
      <c r="G2619" s="15"/>
      <c r="H2619" s="15"/>
      <c r="I2619" s="15"/>
      <c r="J2619" s="15"/>
      <c r="K2619" s="15"/>
      <c r="L2619" s="15"/>
      <c r="M2619" s="15"/>
      <c r="N2619" s="15"/>
      <c r="O2619" s="15"/>
    </row>
    <row r="2620" spans="1:15" s="299" customFormat="1">
      <c r="A2620" s="15"/>
      <c r="B2620" s="290"/>
      <c r="C2620" s="17"/>
      <c r="D2620" s="17"/>
      <c r="E2620" s="15"/>
      <c r="F2620" s="15"/>
      <c r="G2620" s="15"/>
      <c r="H2620" s="15"/>
      <c r="I2620" s="15"/>
      <c r="J2620" s="15"/>
      <c r="K2620" s="15"/>
      <c r="L2620" s="15"/>
      <c r="M2620" s="15"/>
      <c r="N2620" s="15"/>
      <c r="O2620" s="15"/>
    </row>
    <row r="2621" spans="1:15" s="299" customFormat="1">
      <c r="A2621" s="15"/>
      <c r="B2621" s="290"/>
      <c r="C2621" s="17"/>
      <c r="D2621" s="17"/>
      <c r="E2621" s="15"/>
      <c r="F2621" s="15"/>
      <c r="G2621" s="15"/>
      <c r="H2621" s="15"/>
      <c r="I2621" s="15"/>
      <c r="J2621" s="15"/>
      <c r="K2621" s="15"/>
      <c r="L2621" s="15"/>
      <c r="M2621" s="15"/>
      <c r="N2621" s="15"/>
      <c r="O2621" s="15"/>
    </row>
    <row r="2622" spans="1:15" s="299" customFormat="1">
      <c r="A2622" s="15"/>
      <c r="B2622" s="290"/>
      <c r="C2622" s="17"/>
      <c r="D2622" s="17"/>
      <c r="E2622" s="15"/>
      <c r="F2622" s="15"/>
      <c r="G2622" s="15"/>
      <c r="H2622" s="15"/>
      <c r="I2622" s="15"/>
      <c r="J2622" s="15"/>
      <c r="K2622" s="15"/>
      <c r="L2622" s="15"/>
      <c r="M2622" s="15"/>
      <c r="N2622" s="15"/>
      <c r="O2622" s="15"/>
    </row>
    <row r="2623" spans="1:15" s="299" customFormat="1">
      <c r="A2623" s="15"/>
      <c r="B2623" s="290"/>
      <c r="C2623" s="17"/>
      <c r="D2623" s="17"/>
      <c r="E2623" s="15"/>
      <c r="F2623" s="15"/>
      <c r="G2623" s="15"/>
      <c r="H2623" s="15"/>
      <c r="I2623" s="15"/>
      <c r="J2623" s="15"/>
      <c r="K2623" s="15"/>
      <c r="L2623" s="15"/>
      <c r="M2623" s="15"/>
      <c r="N2623" s="15"/>
      <c r="O2623" s="15"/>
    </row>
    <row r="2624" spans="1:15" s="299" customFormat="1">
      <c r="A2624" s="15"/>
      <c r="B2624" s="290"/>
      <c r="C2624" s="17"/>
      <c r="D2624" s="17"/>
      <c r="E2624" s="15"/>
      <c r="F2624" s="15"/>
      <c r="G2624" s="15"/>
      <c r="H2624" s="15"/>
      <c r="I2624" s="15"/>
      <c r="J2624" s="15"/>
      <c r="K2624" s="15"/>
      <c r="L2624" s="15"/>
      <c r="M2624" s="15"/>
      <c r="N2624" s="15"/>
      <c r="O2624" s="15"/>
    </row>
    <row r="2625" spans="1:15" s="299" customFormat="1">
      <c r="A2625" s="15"/>
      <c r="B2625" s="290"/>
      <c r="C2625" s="17"/>
      <c r="D2625" s="17"/>
      <c r="E2625" s="15"/>
      <c r="F2625" s="15"/>
      <c r="G2625" s="15"/>
      <c r="H2625" s="15"/>
      <c r="I2625" s="15"/>
      <c r="J2625" s="15"/>
      <c r="K2625" s="15"/>
      <c r="L2625" s="15"/>
      <c r="M2625" s="15"/>
      <c r="N2625" s="15"/>
      <c r="O2625" s="15"/>
    </row>
    <row r="2626" spans="1:15" s="299" customFormat="1">
      <c r="A2626" s="15"/>
      <c r="B2626" s="290"/>
      <c r="C2626" s="17"/>
      <c r="D2626" s="17"/>
      <c r="E2626" s="15"/>
      <c r="F2626" s="15"/>
      <c r="G2626" s="15"/>
      <c r="H2626" s="15"/>
      <c r="I2626" s="15"/>
      <c r="J2626" s="15"/>
      <c r="K2626" s="15"/>
      <c r="L2626" s="15"/>
      <c r="M2626" s="15"/>
      <c r="N2626" s="15"/>
      <c r="O2626" s="15"/>
    </row>
    <row r="2627" spans="1:15" s="299" customFormat="1">
      <c r="A2627" s="15"/>
      <c r="B2627" s="290"/>
      <c r="C2627" s="17"/>
      <c r="D2627" s="17"/>
      <c r="E2627" s="15"/>
      <c r="F2627" s="15"/>
      <c r="G2627" s="15"/>
      <c r="H2627" s="15"/>
      <c r="I2627" s="15"/>
      <c r="J2627" s="15"/>
      <c r="K2627" s="15"/>
      <c r="L2627" s="15"/>
      <c r="M2627" s="15"/>
      <c r="N2627" s="15"/>
      <c r="O2627" s="15"/>
    </row>
    <row r="2628" spans="1:15" s="299" customFormat="1">
      <c r="A2628" s="15"/>
      <c r="B2628" s="290"/>
      <c r="C2628" s="17"/>
      <c r="D2628" s="17"/>
      <c r="E2628" s="15"/>
      <c r="F2628" s="15"/>
      <c r="G2628" s="15"/>
      <c r="H2628" s="15"/>
      <c r="I2628" s="15"/>
      <c r="J2628" s="15"/>
      <c r="K2628" s="15"/>
      <c r="L2628" s="15"/>
      <c r="M2628" s="15"/>
      <c r="N2628" s="15"/>
      <c r="O2628" s="15"/>
    </row>
    <row r="2629" spans="1:15" s="299" customFormat="1">
      <c r="A2629" s="15"/>
      <c r="B2629" s="290"/>
      <c r="C2629" s="17"/>
      <c r="D2629" s="17"/>
      <c r="E2629" s="15"/>
      <c r="F2629" s="15"/>
      <c r="G2629" s="15"/>
      <c r="H2629" s="15"/>
      <c r="I2629" s="15"/>
      <c r="J2629" s="15"/>
      <c r="K2629" s="15"/>
      <c r="L2629" s="15"/>
      <c r="M2629" s="15"/>
      <c r="N2629" s="15"/>
      <c r="O2629" s="15"/>
    </row>
    <row r="2630" spans="1:15" s="299" customFormat="1">
      <c r="A2630" s="15"/>
      <c r="B2630" s="290"/>
      <c r="C2630" s="17"/>
      <c r="D2630" s="17"/>
      <c r="E2630" s="15"/>
      <c r="F2630" s="15"/>
      <c r="G2630" s="15"/>
      <c r="H2630" s="15"/>
      <c r="I2630" s="15"/>
      <c r="J2630" s="15"/>
      <c r="K2630" s="15"/>
      <c r="L2630" s="15"/>
      <c r="M2630" s="15"/>
      <c r="N2630" s="15"/>
      <c r="O2630" s="15"/>
    </row>
    <row r="2631" spans="1:15" s="299" customFormat="1">
      <c r="A2631" s="15"/>
      <c r="B2631" s="290"/>
      <c r="C2631" s="17"/>
      <c r="D2631" s="17"/>
      <c r="E2631" s="15"/>
      <c r="F2631" s="15"/>
      <c r="G2631" s="15"/>
      <c r="H2631" s="15"/>
      <c r="I2631" s="15"/>
      <c r="J2631" s="15"/>
      <c r="K2631" s="15"/>
      <c r="L2631" s="15"/>
      <c r="M2631" s="15"/>
      <c r="N2631" s="15"/>
      <c r="O2631" s="15"/>
    </row>
    <row r="2632" spans="1:15" s="299" customFormat="1">
      <c r="A2632" s="15"/>
      <c r="B2632" s="290"/>
      <c r="C2632" s="17"/>
      <c r="D2632" s="17"/>
      <c r="E2632" s="15"/>
      <c r="F2632" s="15"/>
      <c r="G2632" s="15"/>
      <c r="H2632" s="15"/>
      <c r="I2632" s="15"/>
      <c r="J2632" s="15"/>
      <c r="K2632" s="15"/>
      <c r="L2632" s="15"/>
      <c r="M2632" s="15"/>
      <c r="N2632" s="15"/>
      <c r="O2632" s="15"/>
    </row>
    <row r="2633" spans="1:15" s="299" customFormat="1">
      <c r="A2633" s="15"/>
      <c r="B2633" s="290"/>
      <c r="C2633" s="17"/>
      <c r="D2633" s="17"/>
      <c r="E2633" s="15"/>
      <c r="F2633" s="15"/>
      <c r="G2633" s="15"/>
      <c r="H2633" s="15"/>
      <c r="I2633" s="15"/>
      <c r="J2633" s="15"/>
      <c r="K2633" s="15"/>
      <c r="L2633" s="15"/>
      <c r="M2633" s="15"/>
      <c r="N2633" s="15"/>
      <c r="O2633" s="15"/>
    </row>
    <row r="2634" spans="1:15" s="299" customFormat="1">
      <c r="A2634" s="15"/>
      <c r="B2634" s="290"/>
      <c r="C2634" s="17"/>
      <c r="D2634" s="17"/>
      <c r="E2634" s="15"/>
      <c r="F2634" s="15"/>
      <c r="G2634" s="15"/>
      <c r="H2634" s="15"/>
      <c r="I2634" s="15"/>
      <c r="J2634" s="15"/>
      <c r="K2634" s="15"/>
      <c r="L2634" s="15"/>
      <c r="M2634" s="15"/>
      <c r="N2634" s="15"/>
      <c r="O2634" s="15"/>
    </row>
    <row r="2635" spans="1:15" s="299" customFormat="1">
      <c r="A2635" s="15"/>
      <c r="B2635" s="290"/>
      <c r="C2635" s="17"/>
      <c r="D2635" s="17"/>
      <c r="E2635" s="15"/>
      <c r="F2635" s="15"/>
      <c r="G2635" s="15"/>
      <c r="H2635" s="15"/>
      <c r="I2635" s="15"/>
      <c r="J2635" s="15"/>
      <c r="K2635" s="15"/>
      <c r="L2635" s="15"/>
      <c r="M2635" s="15"/>
      <c r="N2635" s="15"/>
      <c r="O2635" s="15"/>
    </row>
    <row r="2636" spans="1:15" s="299" customFormat="1">
      <c r="A2636" s="15"/>
      <c r="B2636" s="290"/>
      <c r="C2636" s="17"/>
      <c r="D2636" s="17"/>
      <c r="E2636" s="15"/>
      <c r="F2636" s="15"/>
      <c r="G2636" s="15"/>
      <c r="H2636" s="15"/>
      <c r="I2636" s="15"/>
      <c r="J2636" s="15"/>
      <c r="K2636" s="15"/>
      <c r="L2636" s="15"/>
      <c r="M2636" s="15"/>
      <c r="N2636" s="15"/>
      <c r="O2636" s="15"/>
    </row>
    <row r="2637" spans="1:15" s="299" customFormat="1">
      <c r="A2637" s="15"/>
      <c r="B2637" s="290"/>
      <c r="C2637" s="17"/>
      <c r="D2637" s="17"/>
      <c r="E2637" s="15"/>
      <c r="F2637" s="15"/>
      <c r="G2637" s="15"/>
      <c r="H2637" s="15"/>
      <c r="I2637" s="15"/>
      <c r="J2637" s="15"/>
      <c r="K2637" s="15"/>
      <c r="L2637" s="15"/>
      <c r="M2637" s="15"/>
      <c r="N2637" s="15"/>
      <c r="O2637" s="15"/>
    </row>
    <row r="2638" spans="1:15" s="299" customFormat="1">
      <c r="A2638" s="15"/>
      <c r="B2638" s="290"/>
      <c r="C2638" s="17"/>
      <c r="D2638" s="17"/>
      <c r="E2638" s="15"/>
      <c r="F2638" s="15"/>
      <c r="G2638" s="15"/>
      <c r="H2638" s="15"/>
      <c r="I2638" s="15"/>
      <c r="J2638" s="15"/>
      <c r="K2638" s="15"/>
      <c r="L2638" s="15"/>
      <c r="M2638" s="15"/>
      <c r="N2638" s="15"/>
      <c r="O2638" s="15"/>
    </row>
    <row r="2639" spans="1:15" s="299" customFormat="1">
      <c r="A2639" s="15"/>
      <c r="B2639" s="290"/>
      <c r="C2639" s="17"/>
      <c r="D2639" s="17"/>
      <c r="E2639" s="15"/>
      <c r="F2639" s="15"/>
      <c r="G2639" s="15"/>
      <c r="H2639" s="15"/>
      <c r="I2639" s="15"/>
      <c r="J2639" s="15"/>
      <c r="K2639" s="15"/>
      <c r="L2639" s="15"/>
      <c r="M2639" s="15"/>
      <c r="N2639" s="15"/>
      <c r="O2639" s="15"/>
    </row>
    <row r="2640" spans="1:15" s="299" customFormat="1">
      <c r="A2640" s="15"/>
      <c r="B2640" s="290"/>
      <c r="C2640" s="17"/>
      <c r="D2640" s="17"/>
      <c r="E2640" s="15"/>
      <c r="F2640" s="15"/>
      <c r="G2640" s="15"/>
      <c r="H2640" s="15"/>
      <c r="I2640" s="15"/>
      <c r="J2640" s="15"/>
      <c r="K2640" s="15"/>
      <c r="L2640" s="15"/>
      <c r="M2640" s="15"/>
      <c r="N2640" s="15"/>
      <c r="O2640" s="15"/>
    </row>
    <row r="2641" spans="1:15" s="299" customFormat="1">
      <c r="A2641" s="15"/>
      <c r="B2641" s="290"/>
      <c r="C2641" s="17"/>
      <c r="D2641" s="17"/>
      <c r="E2641" s="15"/>
      <c r="F2641" s="15"/>
      <c r="G2641" s="15"/>
      <c r="H2641" s="15"/>
      <c r="I2641" s="15"/>
      <c r="J2641" s="15"/>
      <c r="K2641" s="15"/>
      <c r="L2641" s="15"/>
      <c r="M2641" s="15"/>
      <c r="N2641" s="15"/>
      <c r="O2641" s="15"/>
    </row>
    <row r="2642" spans="1:15" s="299" customFormat="1">
      <c r="A2642" s="15"/>
      <c r="B2642" s="290"/>
      <c r="C2642" s="17"/>
      <c r="D2642" s="17"/>
      <c r="E2642" s="15"/>
      <c r="F2642" s="15"/>
      <c r="G2642" s="15"/>
      <c r="H2642" s="15"/>
      <c r="I2642" s="15"/>
      <c r="J2642" s="15"/>
      <c r="K2642" s="15"/>
      <c r="L2642" s="15"/>
      <c r="M2642" s="15"/>
      <c r="N2642" s="15"/>
      <c r="O2642" s="15"/>
    </row>
    <row r="2643" spans="1:15" s="299" customFormat="1">
      <c r="A2643" s="15"/>
      <c r="B2643" s="290"/>
      <c r="C2643" s="17"/>
      <c r="D2643" s="17"/>
      <c r="E2643" s="15"/>
      <c r="F2643" s="15"/>
      <c r="G2643" s="15"/>
      <c r="H2643" s="15"/>
      <c r="I2643" s="15"/>
      <c r="J2643" s="15"/>
      <c r="K2643" s="15"/>
      <c r="L2643" s="15"/>
      <c r="M2643" s="15"/>
      <c r="N2643" s="15"/>
      <c r="O2643" s="15"/>
    </row>
    <row r="2644" spans="1:15" s="299" customFormat="1">
      <c r="A2644" s="15"/>
      <c r="B2644" s="290"/>
      <c r="C2644" s="17"/>
      <c r="D2644" s="17"/>
      <c r="E2644" s="15"/>
      <c r="F2644" s="15"/>
      <c r="G2644" s="15"/>
      <c r="H2644" s="15"/>
      <c r="I2644" s="15"/>
      <c r="J2644" s="15"/>
      <c r="K2644" s="15"/>
      <c r="L2644" s="15"/>
      <c r="M2644" s="15"/>
      <c r="N2644" s="15"/>
      <c r="O2644" s="15"/>
    </row>
    <row r="2645" spans="1:15" s="299" customFormat="1">
      <c r="A2645" s="15"/>
      <c r="B2645" s="290"/>
      <c r="C2645" s="17"/>
      <c r="D2645" s="17"/>
      <c r="E2645" s="15"/>
      <c r="F2645" s="15"/>
      <c r="G2645" s="15"/>
      <c r="H2645" s="15"/>
      <c r="I2645" s="15"/>
      <c r="J2645" s="15"/>
      <c r="K2645" s="15"/>
      <c r="L2645" s="15"/>
      <c r="M2645" s="15"/>
      <c r="N2645" s="15"/>
      <c r="O2645" s="15"/>
    </row>
    <row r="2646" spans="1:15" s="299" customFormat="1">
      <c r="A2646" s="15"/>
      <c r="B2646" s="290"/>
      <c r="C2646" s="17"/>
      <c r="D2646" s="17"/>
      <c r="E2646" s="15"/>
      <c r="F2646" s="15"/>
      <c r="G2646" s="15"/>
      <c r="H2646" s="15"/>
      <c r="I2646" s="15"/>
      <c r="J2646" s="15"/>
      <c r="K2646" s="15"/>
      <c r="L2646" s="15"/>
      <c r="M2646" s="15"/>
      <c r="N2646" s="15"/>
      <c r="O2646" s="15"/>
    </row>
    <row r="2647" spans="1:15" s="299" customFormat="1">
      <c r="A2647" s="15"/>
      <c r="B2647" s="290"/>
      <c r="C2647" s="17"/>
      <c r="D2647" s="17"/>
      <c r="E2647" s="15"/>
      <c r="F2647" s="15"/>
      <c r="G2647" s="15"/>
      <c r="H2647" s="15"/>
      <c r="I2647" s="15"/>
      <c r="J2647" s="15"/>
      <c r="K2647" s="15"/>
      <c r="L2647" s="15"/>
      <c r="M2647" s="15"/>
      <c r="N2647" s="15"/>
      <c r="O2647" s="15"/>
    </row>
    <row r="2648" spans="1:15" s="299" customFormat="1">
      <c r="A2648" s="15"/>
      <c r="B2648" s="290"/>
      <c r="C2648" s="17"/>
      <c r="D2648" s="17"/>
      <c r="E2648" s="15"/>
      <c r="F2648" s="15"/>
      <c r="G2648" s="15"/>
      <c r="H2648" s="15"/>
      <c r="I2648" s="15"/>
      <c r="J2648" s="15"/>
      <c r="K2648" s="15"/>
      <c r="L2648" s="15"/>
      <c r="M2648" s="15"/>
      <c r="N2648" s="15"/>
      <c r="O2648" s="15"/>
    </row>
    <row r="2649" spans="1:15" s="299" customFormat="1">
      <c r="A2649" s="15"/>
      <c r="B2649" s="290"/>
      <c r="C2649" s="17"/>
      <c r="D2649" s="17"/>
      <c r="E2649" s="15"/>
      <c r="F2649" s="15"/>
      <c r="G2649" s="15"/>
      <c r="H2649" s="15"/>
      <c r="I2649" s="15"/>
      <c r="J2649" s="15"/>
      <c r="K2649" s="15"/>
      <c r="L2649" s="15"/>
      <c r="M2649" s="15"/>
      <c r="N2649" s="15"/>
      <c r="O2649" s="15"/>
    </row>
    <row r="2650" spans="1:15" s="299" customFormat="1">
      <c r="A2650" s="15"/>
      <c r="B2650" s="290"/>
      <c r="C2650" s="17"/>
      <c r="D2650" s="17"/>
      <c r="E2650" s="15"/>
      <c r="F2650" s="15"/>
      <c r="G2650" s="15"/>
      <c r="H2650" s="15"/>
      <c r="I2650" s="15"/>
      <c r="J2650" s="15"/>
      <c r="K2650" s="15"/>
      <c r="L2650" s="15"/>
      <c r="M2650" s="15"/>
      <c r="N2650" s="15"/>
      <c r="O2650" s="15"/>
    </row>
    <row r="2651" spans="1:15" s="299" customFormat="1">
      <c r="A2651" s="15"/>
      <c r="B2651" s="290"/>
      <c r="C2651" s="17"/>
      <c r="D2651" s="17"/>
      <c r="E2651" s="15"/>
      <c r="F2651" s="15"/>
      <c r="G2651" s="15"/>
      <c r="H2651" s="15"/>
      <c r="I2651" s="15"/>
      <c r="J2651" s="15"/>
      <c r="K2651" s="15"/>
      <c r="L2651" s="15"/>
      <c r="M2651" s="15"/>
      <c r="N2651" s="15"/>
      <c r="O2651" s="15"/>
    </row>
    <row r="2652" spans="1:15" s="299" customFormat="1">
      <c r="A2652" s="15"/>
      <c r="B2652" s="290"/>
      <c r="C2652" s="17"/>
      <c r="D2652" s="17"/>
      <c r="E2652" s="15"/>
      <c r="F2652" s="15"/>
      <c r="G2652" s="15"/>
      <c r="H2652" s="15"/>
      <c r="I2652" s="15"/>
      <c r="J2652" s="15"/>
      <c r="K2652" s="15"/>
      <c r="L2652" s="15"/>
      <c r="M2652" s="15"/>
      <c r="N2652" s="15"/>
      <c r="O2652" s="15"/>
    </row>
    <row r="2653" spans="1:15" s="299" customFormat="1">
      <c r="A2653" s="15"/>
      <c r="B2653" s="290"/>
      <c r="C2653" s="17"/>
      <c r="D2653" s="17"/>
      <c r="E2653" s="15"/>
      <c r="F2653" s="15"/>
      <c r="G2653" s="15"/>
      <c r="H2653" s="15"/>
      <c r="I2653" s="15"/>
      <c r="J2653" s="15"/>
      <c r="K2653" s="15"/>
      <c r="L2653" s="15"/>
      <c r="M2653" s="15"/>
      <c r="N2653" s="15"/>
      <c r="O2653" s="15"/>
    </row>
    <row r="2654" spans="1:15" s="299" customFormat="1">
      <c r="A2654" s="15"/>
      <c r="B2654" s="290"/>
      <c r="C2654" s="17"/>
      <c r="D2654" s="17"/>
      <c r="E2654" s="15"/>
      <c r="F2654" s="15"/>
      <c r="G2654" s="15"/>
      <c r="H2654" s="15"/>
      <c r="I2654" s="15"/>
      <c r="J2654" s="15"/>
      <c r="K2654" s="15"/>
      <c r="L2654" s="15"/>
      <c r="M2654" s="15"/>
      <c r="N2654" s="15"/>
      <c r="O2654" s="15"/>
    </row>
    <row r="2655" spans="1:15" s="299" customFormat="1">
      <c r="A2655" s="15"/>
      <c r="B2655" s="290"/>
      <c r="C2655" s="17"/>
      <c r="D2655" s="17"/>
      <c r="E2655" s="15"/>
      <c r="F2655" s="15"/>
      <c r="G2655" s="15"/>
      <c r="H2655" s="15"/>
      <c r="I2655" s="15"/>
      <c r="J2655" s="15"/>
      <c r="K2655" s="15"/>
      <c r="L2655" s="15"/>
      <c r="M2655" s="15"/>
      <c r="N2655" s="15"/>
      <c r="O2655" s="15"/>
    </row>
    <row r="2656" spans="1:15" s="299" customFormat="1">
      <c r="A2656" s="15"/>
      <c r="B2656" s="290"/>
      <c r="C2656" s="17"/>
      <c r="D2656" s="17"/>
      <c r="E2656" s="15"/>
      <c r="F2656" s="15"/>
      <c r="G2656" s="15"/>
      <c r="H2656" s="15"/>
      <c r="I2656" s="15"/>
      <c r="J2656" s="15"/>
      <c r="K2656" s="15"/>
      <c r="L2656" s="15"/>
      <c r="M2656" s="15"/>
      <c r="N2656" s="15"/>
      <c r="O2656" s="15"/>
    </row>
    <row r="2657" spans="1:15" s="299" customFormat="1">
      <c r="A2657" s="15"/>
      <c r="B2657" s="290"/>
      <c r="C2657" s="17"/>
      <c r="D2657" s="17"/>
      <c r="E2657" s="15"/>
      <c r="F2657" s="15"/>
      <c r="G2657" s="15"/>
      <c r="H2657" s="15"/>
      <c r="I2657" s="15"/>
      <c r="J2657" s="15"/>
      <c r="K2657" s="15"/>
      <c r="L2657" s="15"/>
      <c r="M2657" s="15"/>
      <c r="N2657" s="15"/>
      <c r="O2657" s="15"/>
    </row>
    <row r="2658" spans="1:15" s="299" customFormat="1">
      <c r="A2658" s="15"/>
      <c r="B2658" s="290"/>
      <c r="C2658" s="17"/>
      <c r="D2658" s="17"/>
      <c r="E2658" s="15"/>
      <c r="F2658" s="15"/>
      <c r="G2658" s="15"/>
      <c r="H2658" s="15"/>
      <c r="I2658" s="15"/>
      <c r="J2658" s="15"/>
      <c r="K2658" s="15"/>
      <c r="L2658" s="15"/>
      <c r="M2658" s="15"/>
      <c r="N2658" s="15"/>
      <c r="O2658" s="15"/>
    </row>
    <row r="2659" spans="1:15" s="299" customFormat="1">
      <c r="A2659" s="15"/>
      <c r="B2659" s="290"/>
      <c r="C2659" s="17"/>
      <c r="D2659" s="17"/>
      <c r="E2659" s="15"/>
      <c r="F2659" s="15"/>
      <c r="G2659" s="15"/>
      <c r="H2659" s="15"/>
      <c r="I2659" s="15"/>
      <c r="J2659" s="15"/>
      <c r="K2659" s="15"/>
      <c r="L2659" s="15"/>
      <c r="M2659" s="15"/>
      <c r="N2659" s="15"/>
      <c r="O2659" s="15"/>
    </row>
    <row r="2660" spans="1:15" s="299" customFormat="1">
      <c r="A2660" s="15"/>
      <c r="B2660" s="290"/>
      <c r="C2660" s="17"/>
      <c r="D2660" s="17"/>
      <c r="E2660" s="15"/>
      <c r="F2660" s="15"/>
      <c r="G2660" s="15"/>
      <c r="H2660" s="15"/>
      <c r="I2660" s="15"/>
      <c r="J2660" s="15"/>
      <c r="K2660" s="15"/>
      <c r="L2660" s="15"/>
      <c r="M2660" s="15"/>
      <c r="N2660" s="15"/>
      <c r="O2660" s="15"/>
    </row>
    <row r="2661" spans="1:15" s="299" customFormat="1">
      <c r="A2661" s="15"/>
      <c r="B2661" s="290"/>
      <c r="C2661" s="17"/>
      <c r="D2661" s="17"/>
      <c r="E2661" s="15"/>
      <c r="F2661" s="15"/>
      <c r="G2661" s="15"/>
      <c r="H2661" s="15"/>
      <c r="I2661" s="15"/>
      <c r="J2661" s="15"/>
      <c r="K2661" s="15"/>
      <c r="L2661" s="15"/>
      <c r="M2661" s="15"/>
      <c r="N2661" s="15"/>
      <c r="O2661" s="15"/>
    </row>
    <row r="2662" spans="1:15" s="299" customFormat="1">
      <c r="A2662" s="15"/>
      <c r="B2662" s="290"/>
      <c r="C2662" s="17"/>
      <c r="D2662" s="17"/>
      <c r="E2662" s="15"/>
      <c r="F2662" s="15"/>
      <c r="G2662" s="15"/>
      <c r="H2662" s="15"/>
      <c r="I2662" s="15"/>
      <c r="J2662" s="15"/>
      <c r="K2662" s="15"/>
      <c r="L2662" s="15"/>
      <c r="M2662" s="15"/>
      <c r="N2662" s="15"/>
      <c r="O2662" s="15"/>
    </row>
    <row r="2663" spans="1:15" s="299" customFormat="1">
      <c r="A2663" s="15"/>
      <c r="B2663" s="290"/>
      <c r="C2663" s="17"/>
      <c r="D2663" s="17"/>
      <c r="E2663" s="15"/>
      <c r="F2663" s="15"/>
      <c r="G2663" s="15"/>
      <c r="H2663" s="15"/>
      <c r="I2663" s="15"/>
      <c r="J2663" s="15"/>
      <c r="K2663" s="15"/>
      <c r="L2663" s="15"/>
      <c r="M2663" s="15"/>
      <c r="N2663" s="15"/>
      <c r="O2663" s="15"/>
    </row>
    <row r="2664" spans="1:15" s="299" customFormat="1">
      <c r="A2664" s="15"/>
      <c r="B2664" s="290"/>
      <c r="C2664" s="17"/>
      <c r="D2664" s="17"/>
      <c r="E2664" s="15"/>
      <c r="F2664" s="15"/>
      <c r="G2664" s="15"/>
      <c r="H2664" s="15"/>
      <c r="I2664" s="15"/>
      <c r="J2664" s="15"/>
      <c r="K2664" s="15"/>
      <c r="L2664" s="15"/>
      <c r="M2664" s="15"/>
      <c r="N2664" s="15"/>
      <c r="O2664" s="15"/>
    </row>
    <row r="2665" spans="1:15" s="299" customFormat="1">
      <c r="A2665" s="15"/>
      <c r="B2665" s="290"/>
      <c r="C2665" s="17"/>
      <c r="D2665" s="17"/>
      <c r="E2665" s="15"/>
      <c r="F2665" s="15"/>
      <c r="G2665" s="15"/>
      <c r="H2665" s="15"/>
      <c r="I2665" s="15"/>
      <c r="J2665" s="15"/>
      <c r="K2665" s="15"/>
      <c r="L2665" s="15"/>
      <c r="M2665" s="15"/>
      <c r="N2665" s="15"/>
      <c r="O2665" s="15"/>
    </row>
    <row r="2666" spans="1:15" s="299" customFormat="1">
      <c r="A2666" s="15"/>
      <c r="B2666" s="290"/>
      <c r="C2666" s="17"/>
      <c r="D2666" s="17"/>
      <c r="E2666" s="15"/>
      <c r="F2666" s="15"/>
      <c r="G2666" s="15"/>
      <c r="H2666" s="15"/>
      <c r="I2666" s="15"/>
      <c r="J2666" s="15"/>
      <c r="K2666" s="15"/>
      <c r="L2666" s="15"/>
      <c r="M2666" s="15"/>
      <c r="N2666" s="15"/>
      <c r="O2666" s="15"/>
    </row>
    <row r="2667" spans="1:15" s="299" customFormat="1">
      <c r="A2667" s="15"/>
      <c r="B2667" s="290"/>
      <c r="C2667" s="17"/>
      <c r="D2667" s="17"/>
      <c r="E2667" s="15"/>
      <c r="F2667" s="15"/>
      <c r="G2667" s="15"/>
      <c r="H2667" s="15"/>
      <c r="I2667" s="15"/>
      <c r="J2667" s="15"/>
      <c r="K2667" s="15"/>
      <c r="L2667" s="15"/>
      <c r="M2667" s="15"/>
      <c r="N2667" s="15"/>
      <c r="O2667" s="15"/>
    </row>
    <row r="2668" spans="1:15" s="299" customFormat="1">
      <c r="A2668" s="15"/>
      <c r="B2668" s="290"/>
      <c r="C2668" s="17"/>
      <c r="D2668" s="17"/>
      <c r="E2668" s="15"/>
      <c r="F2668" s="15"/>
      <c r="G2668" s="15"/>
      <c r="H2668" s="15"/>
      <c r="I2668" s="15"/>
      <c r="J2668" s="15"/>
      <c r="K2668" s="15"/>
      <c r="L2668" s="15"/>
      <c r="M2668" s="15"/>
      <c r="N2668" s="15"/>
      <c r="O2668" s="15"/>
    </row>
    <row r="2669" spans="1:15" s="299" customFormat="1">
      <c r="A2669" s="15"/>
      <c r="B2669" s="290"/>
      <c r="C2669" s="17"/>
      <c r="D2669" s="17"/>
      <c r="E2669" s="15"/>
      <c r="F2669" s="15"/>
      <c r="G2669" s="15"/>
      <c r="H2669" s="15"/>
      <c r="I2669" s="15"/>
      <c r="J2669" s="15"/>
      <c r="K2669" s="15"/>
      <c r="L2669" s="15"/>
      <c r="M2669" s="15"/>
      <c r="N2669" s="15"/>
      <c r="O2669" s="15"/>
    </row>
    <row r="2670" spans="1:15" s="299" customFormat="1">
      <c r="A2670" s="15"/>
      <c r="B2670" s="290"/>
      <c r="C2670" s="17"/>
      <c r="D2670" s="17"/>
      <c r="E2670" s="15"/>
      <c r="F2670" s="15"/>
      <c r="G2670" s="15"/>
      <c r="H2670" s="15"/>
      <c r="I2670" s="15"/>
      <c r="J2670" s="15"/>
      <c r="K2670" s="15"/>
      <c r="L2670" s="15"/>
      <c r="M2670" s="15"/>
      <c r="N2670" s="15"/>
      <c r="O2670" s="15"/>
    </row>
    <row r="2671" spans="1:15" s="299" customFormat="1">
      <c r="A2671" s="15"/>
      <c r="B2671" s="290"/>
      <c r="C2671" s="17"/>
      <c r="D2671" s="17"/>
      <c r="E2671" s="15"/>
      <c r="F2671" s="15"/>
      <c r="G2671" s="15"/>
      <c r="H2671" s="15"/>
      <c r="I2671" s="15"/>
      <c r="J2671" s="15"/>
      <c r="K2671" s="15"/>
      <c r="L2671" s="15"/>
      <c r="M2671" s="15"/>
      <c r="N2671" s="15"/>
      <c r="O2671" s="15"/>
    </row>
    <row r="2672" spans="1:15" s="299" customFormat="1">
      <c r="A2672" s="15"/>
      <c r="B2672" s="290"/>
      <c r="C2672" s="17"/>
      <c r="D2672" s="17"/>
      <c r="E2672" s="15"/>
      <c r="F2672" s="15"/>
      <c r="G2672" s="15"/>
      <c r="H2672" s="15"/>
      <c r="I2672" s="15"/>
      <c r="J2672" s="15"/>
      <c r="K2672" s="15"/>
      <c r="L2672" s="15"/>
      <c r="M2672" s="15"/>
      <c r="N2672" s="15"/>
      <c r="O2672" s="15"/>
    </row>
    <row r="2673" spans="1:15" s="299" customFormat="1">
      <c r="A2673" s="15"/>
      <c r="B2673" s="290"/>
      <c r="C2673" s="17"/>
      <c r="D2673" s="17"/>
      <c r="E2673" s="15"/>
      <c r="F2673" s="15"/>
      <c r="G2673" s="15"/>
      <c r="H2673" s="15"/>
      <c r="I2673" s="15"/>
      <c r="J2673" s="15"/>
      <c r="K2673" s="15"/>
      <c r="L2673" s="15"/>
      <c r="M2673" s="15"/>
      <c r="N2673" s="15"/>
      <c r="O2673" s="15"/>
    </row>
    <row r="2674" spans="1:15" s="299" customFormat="1">
      <c r="A2674" s="15"/>
      <c r="B2674" s="290"/>
      <c r="C2674" s="17"/>
      <c r="D2674" s="17"/>
      <c r="E2674" s="15"/>
      <c r="F2674" s="15"/>
      <c r="G2674" s="15"/>
      <c r="H2674" s="15"/>
      <c r="I2674" s="15"/>
      <c r="J2674" s="15"/>
      <c r="K2674" s="15"/>
      <c r="L2674" s="15"/>
      <c r="M2674" s="15"/>
      <c r="N2674" s="15"/>
      <c r="O2674" s="15"/>
    </row>
    <row r="2675" spans="1:15" s="299" customFormat="1">
      <c r="A2675" s="15"/>
      <c r="B2675" s="290"/>
      <c r="C2675" s="17"/>
      <c r="D2675" s="17"/>
      <c r="E2675" s="15"/>
      <c r="F2675" s="15"/>
      <c r="G2675" s="15"/>
      <c r="H2675" s="15"/>
      <c r="I2675" s="15"/>
      <c r="J2675" s="15"/>
      <c r="K2675" s="15"/>
      <c r="L2675" s="15"/>
      <c r="M2675" s="15"/>
      <c r="N2675" s="15"/>
      <c r="O2675" s="15"/>
    </row>
    <row r="2676" spans="1:15" s="299" customFormat="1">
      <c r="A2676" s="15"/>
      <c r="B2676" s="290"/>
      <c r="C2676" s="17"/>
      <c r="D2676" s="17"/>
      <c r="E2676" s="15"/>
      <c r="F2676" s="15"/>
      <c r="G2676" s="15"/>
      <c r="H2676" s="15"/>
      <c r="I2676" s="15"/>
      <c r="J2676" s="15"/>
      <c r="K2676" s="15"/>
      <c r="L2676" s="15"/>
      <c r="M2676" s="15"/>
      <c r="N2676" s="15"/>
      <c r="O2676" s="15"/>
    </row>
    <row r="2677" spans="1:15" s="299" customFormat="1">
      <c r="A2677" s="15"/>
      <c r="B2677" s="290"/>
      <c r="C2677" s="17"/>
      <c r="D2677" s="17"/>
      <c r="E2677" s="15"/>
      <c r="F2677" s="15"/>
      <c r="G2677" s="15"/>
      <c r="H2677" s="15"/>
      <c r="I2677" s="15"/>
      <c r="J2677" s="15"/>
      <c r="K2677" s="15"/>
      <c r="L2677" s="15"/>
      <c r="M2677" s="15"/>
      <c r="N2677" s="15"/>
      <c r="O2677" s="15"/>
    </row>
    <row r="2678" spans="1:15" s="299" customFormat="1">
      <c r="A2678" s="15"/>
      <c r="B2678" s="290"/>
      <c r="C2678" s="17"/>
      <c r="D2678" s="17"/>
      <c r="E2678" s="15"/>
      <c r="F2678" s="15"/>
      <c r="G2678" s="15"/>
      <c r="H2678" s="15"/>
      <c r="I2678" s="15"/>
      <c r="J2678" s="15"/>
      <c r="K2678" s="15"/>
      <c r="L2678" s="15"/>
      <c r="M2678" s="15"/>
      <c r="N2678" s="15"/>
      <c r="O2678" s="15"/>
    </row>
    <row r="2679" spans="1:15" s="299" customFormat="1">
      <c r="A2679" s="15"/>
      <c r="B2679" s="290"/>
      <c r="C2679" s="17"/>
      <c r="D2679" s="17"/>
      <c r="E2679" s="15"/>
      <c r="F2679" s="15"/>
      <c r="G2679" s="15"/>
      <c r="H2679" s="15"/>
      <c r="I2679" s="15"/>
      <c r="J2679" s="15"/>
      <c r="K2679" s="15"/>
      <c r="L2679" s="15"/>
      <c r="M2679" s="15"/>
      <c r="N2679" s="15"/>
      <c r="O2679" s="15"/>
    </row>
    <row r="2680" spans="1:15" s="299" customFormat="1">
      <c r="A2680" s="15"/>
      <c r="B2680" s="290"/>
      <c r="C2680" s="17"/>
      <c r="D2680" s="17"/>
      <c r="E2680" s="15"/>
      <c r="F2680" s="15"/>
      <c r="G2680" s="15"/>
      <c r="H2680" s="15"/>
      <c r="I2680" s="15"/>
      <c r="J2680" s="15"/>
      <c r="K2680" s="15"/>
      <c r="L2680" s="15"/>
      <c r="M2680" s="15"/>
      <c r="N2680" s="15"/>
      <c r="O2680" s="15"/>
    </row>
    <row r="2681" spans="1:15" s="299" customFormat="1">
      <c r="A2681" s="15"/>
      <c r="B2681" s="290"/>
      <c r="C2681" s="17"/>
      <c r="D2681" s="17"/>
      <c r="E2681" s="15"/>
      <c r="F2681" s="15"/>
      <c r="G2681" s="15"/>
      <c r="H2681" s="15"/>
      <c r="I2681" s="15"/>
      <c r="J2681" s="15"/>
      <c r="K2681" s="15"/>
      <c r="L2681" s="15"/>
      <c r="M2681" s="15"/>
      <c r="N2681" s="15"/>
      <c r="O2681" s="15"/>
    </row>
    <row r="2682" spans="1:15" s="299" customFormat="1">
      <c r="A2682" s="15"/>
      <c r="B2682" s="290"/>
      <c r="C2682" s="17"/>
      <c r="D2682" s="17"/>
      <c r="E2682" s="15"/>
      <c r="F2682" s="15"/>
      <c r="G2682" s="15"/>
      <c r="H2682" s="15"/>
      <c r="I2682" s="15"/>
      <c r="J2682" s="15"/>
      <c r="K2682" s="15"/>
      <c r="L2682" s="15"/>
      <c r="M2682" s="15"/>
      <c r="N2682" s="15"/>
      <c r="O2682" s="15"/>
    </row>
    <row r="2683" spans="1:15" s="299" customFormat="1">
      <c r="A2683" s="15"/>
      <c r="B2683" s="290"/>
      <c r="C2683" s="17"/>
      <c r="D2683" s="17"/>
      <c r="E2683" s="15"/>
      <c r="F2683" s="15"/>
      <c r="G2683" s="15"/>
      <c r="H2683" s="15"/>
      <c r="I2683" s="15"/>
      <c r="J2683" s="15"/>
      <c r="K2683" s="15"/>
      <c r="L2683" s="15"/>
      <c r="M2683" s="15"/>
      <c r="N2683" s="15"/>
      <c r="O2683" s="15"/>
    </row>
    <row r="2684" spans="1:15" s="299" customFormat="1">
      <c r="A2684" s="15"/>
      <c r="B2684" s="290"/>
      <c r="C2684" s="17"/>
      <c r="D2684" s="17"/>
      <c r="E2684" s="15"/>
      <c r="F2684" s="15"/>
      <c r="G2684" s="15"/>
      <c r="H2684" s="15"/>
      <c r="I2684" s="15"/>
      <c r="J2684" s="15"/>
      <c r="K2684" s="15"/>
      <c r="L2684" s="15"/>
      <c r="M2684" s="15"/>
      <c r="N2684" s="15"/>
      <c r="O2684" s="15"/>
    </row>
    <row r="2685" spans="1:15" s="299" customFormat="1">
      <c r="A2685" s="15"/>
      <c r="B2685" s="290"/>
      <c r="C2685" s="17"/>
      <c r="D2685" s="17"/>
      <c r="E2685" s="15"/>
      <c r="F2685" s="15"/>
      <c r="G2685" s="15"/>
      <c r="H2685" s="15"/>
      <c r="I2685" s="15"/>
      <c r="J2685" s="15"/>
      <c r="K2685" s="15"/>
      <c r="L2685" s="15"/>
      <c r="M2685" s="15"/>
      <c r="N2685" s="15"/>
      <c r="O2685" s="15"/>
    </row>
    <row r="2686" spans="1:15" s="299" customFormat="1">
      <c r="A2686" s="15"/>
      <c r="B2686" s="290"/>
      <c r="C2686" s="17"/>
      <c r="D2686" s="17"/>
      <c r="E2686" s="15"/>
      <c r="F2686" s="15"/>
      <c r="G2686" s="15"/>
      <c r="H2686" s="15"/>
      <c r="I2686" s="15"/>
      <c r="J2686" s="15"/>
      <c r="K2686" s="15"/>
      <c r="L2686" s="15"/>
      <c r="M2686" s="15"/>
      <c r="N2686" s="15"/>
      <c r="O2686" s="15"/>
    </row>
    <row r="2687" spans="1:15" s="299" customFormat="1">
      <c r="A2687" s="15"/>
      <c r="B2687" s="290"/>
      <c r="C2687" s="17"/>
      <c r="D2687" s="17"/>
      <c r="E2687" s="15"/>
      <c r="F2687" s="15"/>
      <c r="G2687" s="15"/>
      <c r="H2687" s="15"/>
      <c r="I2687" s="15"/>
      <c r="J2687" s="15"/>
      <c r="K2687" s="15"/>
      <c r="L2687" s="15"/>
      <c r="M2687" s="15"/>
      <c r="N2687" s="15"/>
      <c r="O2687" s="15"/>
    </row>
    <row r="2688" spans="1:15" s="299" customFormat="1">
      <c r="A2688" s="15"/>
      <c r="B2688" s="290"/>
      <c r="C2688" s="17"/>
      <c r="D2688" s="17"/>
      <c r="E2688" s="15"/>
      <c r="F2688" s="15"/>
      <c r="G2688" s="15"/>
      <c r="H2688" s="15"/>
      <c r="I2688" s="15"/>
      <c r="J2688" s="15"/>
      <c r="K2688" s="15"/>
      <c r="L2688" s="15"/>
      <c r="M2688" s="15"/>
      <c r="N2688" s="15"/>
      <c r="O2688" s="15"/>
    </row>
    <row r="2689" spans="1:15" s="299" customFormat="1">
      <c r="A2689" s="15"/>
      <c r="B2689" s="290"/>
      <c r="C2689" s="17"/>
      <c r="D2689" s="17"/>
      <c r="E2689" s="15"/>
      <c r="F2689" s="15"/>
      <c r="G2689" s="15"/>
      <c r="H2689" s="15"/>
      <c r="I2689" s="15"/>
      <c r="J2689" s="15"/>
      <c r="K2689" s="15"/>
      <c r="L2689" s="15"/>
      <c r="M2689" s="15"/>
      <c r="N2689" s="15"/>
      <c r="O2689" s="15"/>
    </row>
    <row r="2690" spans="1:15" s="299" customFormat="1">
      <c r="A2690" s="15"/>
      <c r="B2690" s="290"/>
      <c r="C2690" s="17"/>
      <c r="D2690" s="17"/>
      <c r="E2690" s="15"/>
      <c r="F2690" s="15"/>
      <c r="G2690" s="15"/>
      <c r="H2690" s="15"/>
      <c r="I2690" s="15"/>
      <c r="J2690" s="15"/>
      <c r="K2690" s="15"/>
      <c r="L2690" s="15"/>
      <c r="M2690" s="15"/>
      <c r="N2690" s="15"/>
      <c r="O2690" s="15"/>
    </row>
    <row r="2691" spans="1:15" s="299" customFormat="1">
      <c r="A2691" s="15"/>
      <c r="B2691" s="290"/>
      <c r="C2691" s="17"/>
      <c r="D2691" s="17"/>
      <c r="E2691" s="15"/>
      <c r="F2691" s="15"/>
      <c r="G2691" s="15"/>
      <c r="H2691" s="15"/>
      <c r="I2691" s="15"/>
      <c r="J2691" s="15"/>
      <c r="K2691" s="15"/>
      <c r="L2691" s="15"/>
      <c r="M2691" s="15"/>
      <c r="N2691" s="15"/>
      <c r="O2691" s="15"/>
    </row>
    <row r="2692" spans="1:15" s="299" customFormat="1">
      <c r="A2692" s="15"/>
      <c r="B2692" s="290"/>
      <c r="C2692" s="17"/>
      <c r="D2692" s="17"/>
      <c r="E2692" s="15"/>
      <c r="F2692" s="15"/>
      <c r="G2692" s="15"/>
      <c r="H2692" s="15"/>
      <c r="I2692" s="15"/>
      <c r="J2692" s="15"/>
      <c r="K2692" s="15"/>
      <c r="L2692" s="15"/>
      <c r="M2692" s="15"/>
      <c r="N2692" s="15"/>
      <c r="O2692" s="15"/>
    </row>
    <row r="2693" spans="1:15" s="299" customFormat="1">
      <c r="A2693" s="15"/>
      <c r="B2693" s="290"/>
      <c r="C2693" s="17"/>
      <c r="D2693" s="17"/>
      <c r="E2693" s="15"/>
      <c r="F2693" s="15"/>
      <c r="G2693" s="15"/>
      <c r="H2693" s="15"/>
      <c r="I2693" s="15"/>
      <c r="J2693" s="15"/>
      <c r="K2693" s="15"/>
      <c r="L2693" s="15"/>
      <c r="M2693" s="15"/>
      <c r="N2693" s="15"/>
      <c r="O2693" s="15"/>
    </row>
    <row r="2694" spans="1:15" s="299" customFormat="1">
      <c r="A2694" s="15"/>
      <c r="B2694" s="290"/>
      <c r="C2694" s="17"/>
      <c r="D2694" s="17"/>
      <c r="E2694" s="15"/>
      <c r="F2694" s="15"/>
      <c r="G2694" s="15"/>
      <c r="H2694" s="15"/>
      <c r="I2694" s="15"/>
      <c r="J2694" s="15"/>
      <c r="K2694" s="15"/>
      <c r="L2694" s="15"/>
      <c r="M2694" s="15"/>
      <c r="N2694" s="15"/>
      <c r="O2694" s="15"/>
    </row>
    <row r="2695" spans="1:15" s="299" customFormat="1">
      <c r="A2695" s="15"/>
      <c r="B2695" s="290"/>
      <c r="C2695" s="17"/>
      <c r="D2695" s="17"/>
      <c r="E2695" s="15"/>
      <c r="F2695" s="15"/>
      <c r="G2695" s="15"/>
      <c r="H2695" s="15"/>
      <c r="I2695" s="15"/>
      <c r="J2695" s="15"/>
      <c r="K2695" s="15"/>
      <c r="L2695" s="15"/>
      <c r="M2695" s="15"/>
      <c r="N2695" s="15"/>
      <c r="O2695" s="15"/>
    </row>
    <row r="2696" spans="1:15" s="299" customFormat="1">
      <c r="A2696" s="15"/>
      <c r="B2696" s="290"/>
      <c r="C2696" s="17"/>
      <c r="D2696" s="17"/>
      <c r="E2696" s="15"/>
      <c r="F2696" s="15"/>
      <c r="G2696" s="15"/>
      <c r="H2696" s="15"/>
      <c r="I2696" s="15"/>
      <c r="J2696" s="15"/>
      <c r="K2696" s="15"/>
      <c r="L2696" s="15"/>
      <c r="M2696" s="15"/>
      <c r="N2696" s="15"/>
      <c r="O2696" s="15"/>
    </row>
    <row r="2697" spans="1:15" s="299" customFormat="1">
      <c r="A2697" s="15"/>
      <c r="B2697" s="290"/>
      <c r="C2697" s="17"/>
      <c r="D2697" s="17"/>
      <c r="E2697" s="15"/>
      <c r="F2697" s="15"/>
      <c r="G2697" s="15"/>
      <c r="H2697" s="15"/>
      <c r="I2697" s="15"/>
      <c r="J2697" s="15"/>
      <c r="K2697" s="15"/>
      <c r="L2697" s="15"/>
      <c r="M2697" s="15"/>
      <c r="N2697" s="15"/>
      <c r="O2697" s="15"/>
    </row>
    <row r="2698" spans="1:15" s="299" customFormat="1">
      <c r="A2698" s="15"/>
      <c r="B2698" s="290"/>
      <c r="C2698" s="17"/>
      <c r="D2698" s="17"/>
      <c r="E2698" s="15"/>
      <c r="F2698" s="15"/>
      <c r="G2698" s="15"/>
      <c r="H2698" s="15"/>
      <c r="I2698" s="15"/>
      <c r="J2698" s="15"/>
      <c r="K2698" s="15"/>
      <c r="L2698" s="15"/>
      <c r="M2698" s="15"/>
      <c r="N2698" s="15"/>
      <c r="O2698" s="15"/>
    </row>
    <row r="2699" spans="1:15" s="299" customFormat="1">
      <c r="A2699" s="15"/>
      <c r="B2699" s="290"/>
      <c r="C2699" s="17"/>
      <c r="D2699" s="17"/>
      <c r="E2699" s="15"/>
      <c r="F2699" s="15"/>
      <c r="G2699" s="15"/>
      <c r="H2699" s="15"/>
      <c r="I2699" s="15"/>
      <c r="J2699" s="15"/>
      <c r="K2699" s="15"/>
      <c r="L2699" s="15"/>
      <c r="M2699" s="15"/>
      <c r="N2699" s="15"/>
      <c r="O2699" s="15"/>
    </row>
    <row r="2700" spans="1:15" s="299" customFormat="1">
      <c r="A2700" s="15"/>
      <c r="B2700" s="290"/>
      <c r="C2700" s="17"/>
      <c r="D2700" s="17"/>
      <c r="E2700" s="15"/>
      <c r="F2700" s="15"/>
      <c r="G2700" s="15"/>
      <c r="H2700" s="15"/>
      <c r="I2700" s="15"/>
      <c r="J2700" s="15"/>
      <c r="K2700" s="15"/>
      <c r="L2700" s="15"/>
      <c r="M2700" s="15"/>
      <c r="N2700" s="15"/>
      <c r="O2700" s="15"/>
    </row>
    <row r="2701" spans="1:15" s="299" customFormat="1">
      <c r="A2701" s="15"/>
      <c r="B2701" s="290"/>
      <c r="C2701" s="17"/>
      <c r="D2701" s="17"/>
      <c r="E2701" s="15"/>
      <c r="F2701" s="15"/>
      <c r="G2701" s="15"/>
      <c r="H2701" s="15"/>
      <c r="I2701" s="15"/>
      <c r="J2701" s="15"/>
      <c r="K2701" s="15"/>
      <c r="L2701" s="15"/>
      <c r="M2701" s="15"/>
      <c r="N2701" s="15"/>
      <c r="O2701" s="15"/>
    </row>
    <row r="2702" spans="1:15" s="299" customFormat="1">
      <c r="A2702" s="15"/>
      <c r="B2702" s="290"/>
      <c r="C2702" s="17"/>
      <c r="D2702" s="17"/>
      <c r="E2702" s="15"/>
      <c r="F2702" s="15"/>
      <c r="G2702" s="15"/>
      <c r="H2702" s="15"/>
      <c r="I2702" s="15"/>
      <c r="J2702" s="15"/>
      <c r="K2702" s="15"/>
      <c r="L2702" s="15"/>
      <c r="M2702" s="15"/>
      <c r="N2702" s="15"/>
      <c r="O2702" s="15"/>
    </row>
    <row r="2703" spans="1:15" s="299" customFormat="1">
      <c r="A2703" s="15"/>
      <c r="B2703" s="290"/>
      <c r="C2703" s="17"/>
      <c r="D2703" s="17"/>
      <c r="E2703" s="15"/>
      <c r="F2703" s="15"/>
      <c r="G2703" s="15"/>
      <c r="H2703" s="15"/>
      <c r="I2703" s="15"/>
      <c r="J2703" s="15"/>
      <c r="K2703" s="15"/>
      <c r="L2703" s="15"/>
      <c r="M2703" s="15"/>
      <c r="N2703" s="15"/>
      <c r="O2703" s="15"/>
    </row>
    <row r="2704" spans="1:15" s="299" customFormat="1">
      <c r="A2704" s="15"/>
      <c r="B2704" s="290"/>
      <c r="C2704" s="17"/>
      <c r="D2704" s="17"/>
      <c r="E2704" s="15"/>
      <c r="F2704" s="15"/>
      <c r="G2704" s="15"/>
      <c r="H2704" s="15"/>
      <c r="I2704" s="15"/>
      <c r="J2704" s="15"/>
      <c r="K2704" s="15"/>
      <c r="L2704" s="15"/>
      <c r="M2704" s="15"/>
      <c r="N2704" s="15"/>
      <c r="O2704" s="15"/>
    </row>
    <row r="2705" spans="1:15" s="299" customFormat="1">
      <c r="A2705" s="15"/>
      <c r="B2705" s="290"/>
      <c r="C2705" s="17"/>
      <c r="D2705" s="17"/>
      <c r="E2705" s="15"/>
      <c r="F2705" s="15"/>
      <c r="G2705" s="15"/>
      <c r="H2705" s="15"/>
      <c r="I2705" s="15"/>
      <c r="J2705" s="15"/>
      <c r="K2705" s="15"/>
      <c r="L2705" s="15"/>
      <c r="M2705" s="15"/>
      <c r="N2705" s="15"/>
      <c r="O2705" s="15"/>
    </row>
    <row r="2706" spans="1:15" s="299" customFormat="1">
      <c r="A2706" s="15"/>
      <c r="B2706" s="290"/>
      <c r="C2706" s="17"/>
      <c r="D2706" s="17"/>
      <c r="E2706" s="15"/>
      <c r="F2706" s="15"/>
      <c r="G2706" s="15"/>
      <c r="H2706" s="15"/>
      <c r="I2706" s="15"/>
      <c r="J2706" s="15"/>
      <c r="K2706" s="15"/>
      <c r="L2706" s="15"/>
      <c r="M2706" s="15"/>
      <c r="N2706" s="15"/>
      <c r="O2706" s="15"/>
    </row>
    <row r="2707" spans="1:15" s="299" customFormat="1">
      <c r="A2707" s="15"/>
      <c r="B2707" s="290"/>
      <c r="C2707" s="17"/>
      <c r="D2707" s="17"/>
      <c r="E2707" s="15"/>
      <c r="F2707" s="15"/>
      <c r="G2707" s="15"/>
      <c r="H2707" s="15"/>
      <c r="I2707" s="15"/>
      <c r="J2707" s="15"/>
      <c r="K2707" s="15"/>
      <c r="L2707" s="15"/>
      <c r="M2707" s="15"/>
      <c r="N2707" s="15"/>
      <c r="O2707" s="15"/>
    </row>
    <row r="2708" spans="1:15" s="299" customFormat="1">
      <c r="A2708" s="15"/>
      <c r="B2708" s="290"/>
      <c r="C2708" s="17"/>
      <c r="D2708" s="17"/>
      <c r="E2708" s="15"/>
      <c r="F2708" s="15"/>
      <c r="G2708" s="15"/>
      <c r="H2708" s="15"/>
      <c r="I2708" s="15"/>
      <c r="J2708" s="15"/>
      <c r="K2708" s="15"/>
      <c r="L2708" s="15"/>
      <c r="M2708" s="15"/>
      <c r="N2708" s="15"/>
      <c r="O2708" s="15"/>
    </row>
    <row r="2709" spans="1:15" s="299" customFormat="1">
      <c r="A2709" s="15"/>
      <c r="B2709" s="290"/>
      <c r="C2709" s="17"/>
      <c r="D2709" s="17"/>
      <c r="E2709" s="15"/>
      <c r="F2709" s="15"/>
      <c r="G2709" s="15"/>
      <c r="H2709" s="15"/>
      <c r="I2709" s="15"/>
      <c r="J2709" s="15"/>
      <c r="K2709" s="15"/>
      <c r="L2709" s="15"/>
      <c r="M2709" s="15"/>
      <c r="N2709" s="15"/>
      <c r="O2709" s="15"/>
    </row>
    <row r="2710" spans="1:15" s="299" customFormat="1">
      <c r="A2710" s="15"/>
      <c r="B2710" s="290"/>
      <c r="C2710" s="17"/>
      <c r="D2710" s="17"/>
      <c r="E2710" s="15"/>
      <c r="F2710" s="15"/>
      <c r="G2710" s="15"/>
      <c r="H2710" s="15"/>
      <c r="I2710" s="15"/>
      <c r="J2710" s="15"/>
      <c r="K2710" s="15"/>
      <c r="L2710" s="15"/>
      <c r="M2710" s="15"/>
      <c r="N2710" s="15"/>
      <c r="O2710" s="15"/>
    </row>
    <row r="2711" spans="1:15" s="299" customFormat="1">
      <c r="A2711" s="15"/>
      <c r="B2711" s="290"/>
      <c r="C2711" s="17"/>
      <c r="D2711" s="17"/>
      <c r="E2711" s="15"/>
      <c r="F2711" s="15"/>
      <c r="G2711" s="15"/>
      <c r="H2711" s="15"/>
      <c r="I2711" s="15"/>
      <c r="J2711" s="15"/>
      <c r="K2711" s="15"/>
      <c r="L2711" s="15"/>
      <c r="M2711" s="15"/>
      <c r="N2711" s="15"/>
      <c r="O2711" s="15"/>
    </row>
    <row r="2712" spans="1:15" s="299" customFormat="1">
      <c r="A2712" s="15"/>
      <c r="B2712" s="290"/>
      <c r="C2712" s="17"/>
      <c r="D2712" s="17"/>
      <c r="E2712" s="15"/>
      <c r="F2712" s="15"/>
      <c r="G2712" s="15"/>
      <c r="H2712" s="15"/>
      <c r="I2712" s="15"/>
      <c r="J2712" s="15"/>
      <c r="K2712" s="15"/>
      <c r="L2712" s="15"/>
      <c r="M2712" s="15"/>
      <c r="N2712" s="15"/>
      <c r="O2712" s="15"/>
    </row>
    <row r="2713" spans="1:15" s="299" customFormat="1">
      <c r="A2713" s="15"/>
      <c r="B2713" s="290"/>
      <c r="C2713" s="17"/>
      <c r="D2713" s="17"/>
      <c r="E2713" s="15"/>
      <c r="F2713" s="15"/>
      <c r="G2713" s="15"/>
      <c r="H2713" s="15"/>
      <c r="I2713" s="15"/>
      <c r="J2713" s="15"/>
      <c r="K2713" s="15"/>
      <c r="L2713" s="15"/>
      <c r="M2713" s="15"/>
      <c r="N2713" s="15"/>
      <c r="O2713" s="15"/>
    </row>
    <row r="2714" spans="1:15" s="299" customFormat="1">
      <c r="A2714" s="15"/>
      <c r="B2714" s="290"/>
      <c r="C2714" s="17"/>
      <c r="D2714" s="17"/>
      <c r="E2714" s="15"/>
      <c r="F2714" s="15"/>
      <c r="G2714" s="15"/>
      <c r="H2714" s="15"/>
      <c r="I2714" s="15"/>
      <c r="J2714" s="15"/>
      <c r="K2714" s="15"/>
      <c r="L2714" s="15"/>
      <c r="M2714" s="15"/>
      <c r="N2714" s="15"/>
      <c r="O2714" s="15"/>
    </row>
    <row r="2715" spans="1:15" s="299" customFormat="1">
      <c r="A2715" s="15"/>
      <c r="B2715" s="290"/>
      <c r="C2715" s="17"/>
      <c r="D2715" s="17"/>
      <c r="E2715" s="15"/>
      <c r="F2715" s="15"/>
      <c r="G2715" s="15"/>
      <c r="H2715" s="15"/>
      <c r="I2715" s="15"/>
      <c r="J2715" s="15"/>
      <c r="K2715" s="15"/>
      <c r="L2715" s="15"/>
      <c r="M2715" s="15"/>
      <c r="N2715" s="15"/>
      <c r="O2715" s="15"/>
    </row>
    <row r="2716" spans="1:15" s="299" customFormat="1">
      <c r="A2716" s="15"/>
      <c r="B2716" s="290"/>
      <c r="C2716" s="17"/>
      <c r="D2716" s="17"/>
      <c r="E2716" s="15"/>
      <c r="F2716" s="15"/>
      <c r="G2716" s="15"/>
      <c r="H2716" s="15"/>
      <c r="I2716" s="15"/>
      <c r="J2716" s="15"/>
      <c r="K2716" s="15"/>
      <c r="L2716" s="15"/>
      <c r="M2716" s="15"/>
      <c r="N2716" s="15"/>
      <c r="O2716" s="15"/>
    </row>
    <row r="2717" spans="1:15" s="299" customFormat="1">
      <c r="A2717" s="15"/>
      <c r="B2717" s="290"/>
      <c r="C2717" s="17"/>
      <c r="D2717" s="17"/>
      <c r="E2717" s="15"/>
      <c r="F2717" s="15"/>
      <c r="G2717" s="15"/>
      <c r="H2717" s="15"/>
      <c r="I2717" s="15"/>
      <c r="J2717" s="15"/>
      <c r="K2717" s="15"/>
      <c r="L2717" s="15"/>
      <c r="M2717" s="15"/>
      <c r="N2717" s="15"/>
      <c r="O2717" s="15"/>
    </row>
    <row r="2718" spans="1:15" s="299" customFormat="1">
      <c r="A2718" s="15"/>
      <c r="B2718" s="290"/>
      <c r="C2718" s="17"/>
      <c r="D2718" s="17"/>
      <c r="E2718" s="15"/>
      <c r="F2718" s="15"/>
      <c r="G2718" s="15"/>
      <c r="H2718" s="15"/>
      <c r="I2718" s="15"/>
      <c r="J2718" s="15"/>
      <c r="K2718" s="15"/>
      <c r="L2718" s="15"/>
      <c r="M2718" s="15"/>
      <c r="N2718" s="15"/>
      <c r="O2718" s="15"/>
    </row>
    <row r="2719" spans="1:15" s="299" customFormat="1">
      <c r="A2719" s="15"/>
      <c r="B2719" s="290"/>
      <c r="C2719" s="17"/>
      <c r="D2719" s="17"/>
      <c r="E2719" s="15"/>
      <c r="F2719" s="15"/>
      <c r="G2719" s="15"/>
      <c r="H2719" s="15"/>
      <c r="I2719" s="15"/>
      <c r="J2719" s="15"/>
      <c r="K2719" s="15"/>
      <c r="L2719" s="15"/>
      <c r="M2719" s="15"/>
      <c r="N2719" s="15"/>
      <c r="O2719" s="15"/>
    </row>
    <row r="2720" spans="1:15" s="299" customFormat="1">
      <c r="A2720" s="15"/>
      <c r="B2720" s="290"/>
      <c r="C2720" s="17"/>
      <c r="D2720" s="17"/>
      <c r="E2720" s="15"/>
      <c r="F2720" s="15"/>
      <c r="G2720" s="15"/>
      <c r="H2720" s="15"/>
      <c r="I2720" s="15"/>
      <c r="J2720" s="15"/>
      <c r="K2720" s="15"/>
      <c r="L2720" s="15"/>
      <c r="M2720" s="15"/>
      <c r="N2720" s="15"/>
      <c r="O2720" s="15"/>
    </row>
    <row r="2721" spans="1:15" s="299" customFormat="1">
      <c r="A2721" s="15"/>
      <c r="B2721" s="290"/>
      <c r="C2721" s="17"/>
      <c r="D2721" s="17"/>
      <c r="E2721" s="15"/>
      <c r="F2721" s="15"/>
      <c r="G2721" s="15"/>
      <c r="H2721" s="15"/>
      <c r="I2721" s="15"/>
      <c r="J2721" s="15"/>
      <c r="K2721" s="15"/>
      <c r="L2721" s="15"/>
      <c r="M2721" s="15"/>
      <c r="N2721" s="15"/>
      <c r="O2721" s="15"/>
    </row>
    <row r="2722" spans="1:15" s="299" customFormat="1">
      <c r="A2722" s="15"/>
      <c r="B2722" s="290"/>
      <c r="C2722" s="17"/>
      <c r="D2722" s="17"/>
      <c r="E2722" s="15"/>
      <c r="F2722" s="15"/>
      <c r="G2722" s="15"/>
      <c r="H2722" s="15"/>
      <c r="I2722" s="15"/>
      <c r="J2722" s="15"/>
      <c r="K2722" s="15"/>
      <c r="L2722" s="15"/>
      <c r="M2722" s="15"/>
      <c r="N2722" s="15"/>
      <c r="O2722" s="15"/>
    </row>
    <row r="2723" spans="1:15" s="299" customFormat="1">
      <c r="A2723" s="15"/>
      <c r="B2723" s="290"/>
      <c r="C2723" s="17"/>
      <c r="D2723" s="17"/>
      <c r="E2723" s="15"/>
      <c r="F2723" s="15"/>
      <c r="G2723" s="15"/>
      <c r="H2723" s="15"/>
      <c r="I2723" s="15"/>
      <c r="J2723" s="15"/>
      <c r="K2723" s="15"/>
      <c r="L2723" s="15"/>
      <c r="M2723" s="15"/>
      <c r="N2723" s="15"/>
      <c r="O2723" s="15"/>
    </row>
    <row r="2724" spans="1:15" s="299" customFormat="1">
      <c r="A2724" s="15"/>
      <c r="B2724" s="290"/>
      <c r="C2724" s="17"/>
      <c r="D2724" s="17"/>
      <c r="E2724" s="15"/>
      <c r="F2724" s="15"/>
      <c r="G2724" s="15"/>
      <c r="H2724" s="15"/>
      <c r="I2724" s="15"/>
      <c r="J2724" s="15"/>
      <c r="K2724" s="15"/>
      <c r="L2724" s="15"/>
      <c r="M2724" s="15"/>
      <c r="N2724" s="15"/>
      <c r="O2724" s="15"/>
    </row>
    <row r="2725" spans="1:15" s="299" customFormat="1">
      <c r="A2725" s="15"/>
      <c r="B2725" s="290"/>
      <c r="C2725" s="17"/>
      <c r="D2725" s="17"/>
      <c r="E2725" s="15"/>
      <c r="F2725" s="15"/>
      <c r="G2725" s="15"/>
      <c r="H2725" s="15"/>
      <c r="I2725" s="15"/>
      <c r="J2725" s="15"/>
      <c r="K2725" s="15"/>
      <c r="L2725" s="15"/>
      <c r="M2725" s="15"/>
      <c r="N2725" s="15"/>
      <c r="O2725" s="15"/>
    </row>
    <row r="2726" spans="1:15" s="299" customFormat="1">
      <c r="A2726" s="15"/>
      <c r="B2726" s="290"/>
      <c r="C2726" s="17"/>
      <c r="D2726" s="17"/>
      <c r="E2726" s="15"/>
      <c r="F2726" s="15"/>
      <c r="G2726" s="15"/>
      <c r="H2726" s="15"/>
      <c r="I2726" s="15"/>
      <c r="J2726" s="15"/>
      <c r="K2726" s="15"/>
      <c r="L2726" s="15"/>
      <c r="M2726" s="15"/>
      <c r="N2726" s="15"/>
      <c r="O2726" s="15"/>
    </row>
    <row r="2727" spans="1:15" s="299" customFormat="1">
      <c r="A2727" s="15"/>
      <c r="B2727" s="290"/>
      <c r="C2727" s="17"/>
      <c r="D2727" s="17"/>
      <c r="E2727" s="15"/>
      <c r="F2727" s="15"/>
      <c r="G2727" s="15"/>
      <c r="H2727" s="15"/>
      <c r="I2727" s="15"/>
      <c r="J2727" s="15"/>
      <c r="K2727" s="15"/>
      <c r="L2727" s="15"/>
      <c r="M2727" s="15"/>
      <c r="N2727" s="15"/>
      <c r="O2727" s="15"/>
    </row>
    <row r="2728" spans="1:15" s="299" customFormat="1">
      <c r="A2728" s="15"/>
      <c r="B2728" s="290"/>
      <c r="C2728" s="17"/>
      <c r="D2728" s="17"/>
      <c r="E2728" s="15"/>
      <c r="F2728" s="15"/>
      <c r="G2728" s="15"/>
      <c r="H2728" s="15"/>
      <c r="I2728" s="15"/>
      <c r="J2728" s="15"/>
      <c r="K2728" s="15"/>
      <c r="L2728" s="15"/>
      <c r="M2728" s="15"/>
      <c r="N2728" s="15"/>
      <c r="O2728" s="15"/>
    </row>
    <row r="2729" spans="1:15" s="299" customFormat="1">
      <c r="A2729" s="15"/>
      <c r="B2729" s="290"/>
      <c r="C2729" s="17"/>
      <c r="D2729" s="17"/>
      <c r="E2729" s="15"/>
      <c r="F2729" s="15"/>
      <c r="G2729" s="15"/>
      <c r="H2729" s="15"/>
      <c r="I2729" s="15"/>
      <c r="J2729" s="15"/>
      <c r="K2729" s="15"/>
      <c r="L2729" s="15"/>
      <c r="M2729" s="15"/>
      <c r="N2729" s="15"/>
      <c r="O2729" s="15"/>
    </row>
    <row r="2730" spans="1:15" s="299" customFormat="1">
      <c r="A2730" s="15"/>
      <c r="B2730" s="290"/>
      <c r="C2730" s="17"/>
      <c r="D2730" s="17"/>
      <c r="E2730" s="15"/>
      <c r="F2730" s="15"/>
      <c r="G2730" s="15"/>
      <c r="H2730" s="15"/>
      <c r="I2730" s="15"/>
      <c r="J2730" s="15"/>
      <c r="K2730" s="15"/>
      <c r="L2730" s="15"/>
      <c r="M2730" s="15"/>
      <c r="N2730" s="15"/>
      <c r="O2730" s="15"/>
    </row>
    <row r="2731" spans="1:15" s="299" customFormat="1">
      <c r="A2731" s="15"/>
      <c r="B2731" s="290"/>
      <c r="C2731" s="17"/>
      <c r="D2731" s="17"/>
      <c r="E2731" s="15"/>
      <c r="F2731" s="15"/>
      <c r="G2731" s="15"/>
      <c r="H2731" s="15"/>
      <c r="I2731" s="15"/>
      <c r="J2731" s="15"/>
      <c r="K2731" s="15"/>
      <c r="L2731" s="15"/>
      <c r="M2731" s="15"/>
      <c r="N2731" s="15"/>
      <c r="O2731" s="15"/>
    </row>
    <row r="2732" spans="1:15" s="299" customFormat="1">
      <c r="A2732" s="15"/>
      <c r="B2732" s="290"/>
      <c r="C2732" s="17"/>
      <c r="D2732" s="17"/>
      <c r="E2732" s="15"/>
      <c r="F2732" s="15"/>
      <c r="G2732" s="15"/>
      <c r="H2732" s="15"/>
      <c r="I2732" s="15"/>
      <c r="J2732" s="15"/>
      <c r="K2732" s="15"/>
      <c r="L2732" s="15"/>
      <c r="M2732" s="15"/>
      <c r="N2732" s="15"/>
      <c r="O2732" s="15"/>
    </row>
    <row r="2733" spans="1:15" s="299" customFormat="1">
      <c r="A2733" s="15"/>
      <c r="B2733" s="290"/>
      <c r="C2733" s="17"/>
      <c r="D2733" s="17"/>
      <c r="E2733" s="15"/>
      <c r="F2733" s="15"/>
      <c r="G2733" s="15"/>
      <c r="H2733" s="15"/>
      <c r="I2733" s="15"/>
      <c r="J2733" s="15"/>
      <c r="K2733" s="15"/>
      <c r="L2733" s="15"/>
      <c r="M2733" s="15"/>
      <c r="N2733" s="15"/>
      <c r="O2733" s="15"/>
    </row>
    <row r="2734" spans="1:15" s="299" customFormat="1">
      <c r="A2734" s="15"/>
      <c r="B2734" s="290"/>
      <c r="C2734" s="17"/>
      <c r="D2734" s="17"/>
      <c r="E2734" s="15"/>
      <c r="F2734" s="15"/>
      <c r="G2734" s="15"/>
      <c r="H2734" s="15"/>
      <c r="I2734" s="15"/>
      <c r="J2734" s="15"/>
      <c r="K2734" s="15"/>
      <c r="L2734" s="15"/>
      <c r="M2734" s="15"/>
      <c r="N2734" s="15"/>
      <c r="O2734" s="15"/>
    </row>
    <row r="2735" spans="1:15" s="299" customFormat="1">
      <c r="A2735" s="15"/>
      <c r="B2735" s="290"/>
      <c r="C2735" s="17"/>
      <c r="D2735" s="17"/>
      <c r="E2735" s="15"/>
      <c r="F2735" s="15"/>
      <c r="G2735" s="15"/>
      <c r="H2735" s="15"/>
      <c r="I2735" s="15"/>
      <c r="J2735" s="15"/>
      <c r="K2735" s="15"/>
      <c r="L2735" s="15"/>
      <c r="M2735" s="15"/>
      <c r="N2735" s="15"/>
      <c r="O2735" s="15"/>
    </row>
    <row r="2736" spans="1:15" s="299" customFormat="1">
      <c r="A2736" s="15"/>
      <c r="B2736" s="290"/>
      <c r="C2736" s="17"/>
      <c r="D2736" s="17"/>
      <c r="E2736" s="15"/>
      <c r="F2736" s="15"/>
      <c r="G2736" s="15"/>
      <c r="H2736" s="15"/>
      <c r="I2736" s="15"/>
      <c r="J2736" s="15"/>
      <c r="K2736" s="15"/>
      <c r="L2736" s="15"/>
      <c r="M2736" s="15"/>
      <c r="N2736" s="15"/>
      <c r="O2736" s="15"/>
    </row>
    <row r="2737" spans="1:15" s="299" customFormat="1">
      <c r="A2737" s="15"/>
      <c r="B2737" s="290"/>
      <c r="C2737" s="17"/>
      <c r="D2737" s="17"/>
      <c r="E2737" s="15"/>
      <c r="F2737" s="15"/>
      <c r="G2737" s="15"/>
      <c r="H2737" s="15"/>
      <c r="I2737" s="15"/>
      <c r="J2737" s="15"/>
      <c r="K2737" s="15"/>
      <c r="L2737" s="15"/>
      <c r="M2737" s="15"/>
      <c r="N2737" s="15"/>
      <c r="O2737" s="15"/>
    </row>
    <row r="2738" spans="1:15" s="299" customFormat="1">
      <c r="A2738" s="15"/>
      <c r="B2738" s="290"/>
      <c r="C2738" s="17"/>
      <c r="D2738" s="17"/>
      <c r="E2738" s="15"/>
      <c r="F2738" s="15"/>
      <c r="G2738" s="15"/>
      <c r="H2738" s="15"/>
      <c r="I2738" s="15"/>
      <c r="J2738" s="15"/>
      <c r="K2738" s="15"/>
      <c r="L2738" s="15"/>
      <c r="M2738" s="15"/>
      <c r="N2738" s="15"/>
      <c r="O2738" s="15"/>
    </row>
    <row r="2739" spans="1:15" s="299" customFormat="1">
      <c r="A2739" s="15"/>
      <c r="B2739" s="290"/>
      <c r="C2739" s="17"/>
      <c r="D2739" s="17"/>
      <c r="E2739" s="15"/>
      <c r="F2739" s="15"/>
      <c r="G2739" s="15"/>
      <c r="H2739" s="15"/>
      <c r="I2739" s="15"/>
      <c r="J2739" s="15"/>
      <c r="K2739" s="15"/>
      <c r="L2739" s="15"/>
      <c r="M2739" s="15"/>
      <c r="N2739" s="15"/>
      <c r="O2739" s="15"/>
    </row>
    <row r="2740" spans="1:15" s="299" customFormat="1">
      <c r="A2740" s="15"/>
      <c r="B2740" s="290"/>
      <c r="C2740" s="17"/>
      <c r="D2740" s="17"/>
      <c r="E2740" s="15"/>
      <c r="F2740" s="15"/>
      <c r="G2740" s="15"/>
      <c r="H2740" s="15"/>
      <c r="I2740" s="15"/>
      <c r="J2740" s="15"/>
      <c r="K2740" s="15"/>
      <c r="L2740" s="15"/>
      <c r="M2740" s="15"/>
      <c r="N2740" s="15"/>
      <c r="O2740" s="15"/>
    </row>
    <row r="2741" spans="1:15" s="299" customFormat="1">
      <c r="A2741" s="15"/>
      <c r="B2741" s="290"/>
      <c r="C2741" s="17"/>
      <c r="D2741" s="17"/>
      <c r="E2741" s="15"/>
      <c r="F2741" s="15"/>
      <c r="G2741" s="15"/>
      <c r="H2741" s="15"/>
      <c r="I2741" s="15"/>
      <c r="J2741" s="15"/>
      <c r="K2741" s="15"/>
      <c r="L2741" s="15"/>
      <c r="M2741" s="15"/>
      <c r="N2741" s="15"/>
      <c r="O2741" s="15"/>
    </row>
    <row r="2742" spans="1:15" s="299" customFormat="1">
      <c r="A2742" s="15"/>
      <c r="B2742" s="290"/>
      <c r="C2742" s="17"/>
      <c r="D2742" s="17"/>
      <c r="E2742" s="15"/>
      <c r="F2742" s="15"/>
      <c r="G2742" s="15"/>
      <c r="H2742" s="15"/>
      <c r="I2742" s="15"/>
      <c r="J2742" s="15"/>
      <c r="K2742" s="15"/>
      <c r="L2742" s="15"/>
      <c r="M2742" s="15"/>
      <c r="N2742" s="15"/>
      <c r="O2742" s="15"/>
    </row>
    <row r="2743" spans="1:15" s="299" customFormat="1">
      <c r="A2743" s="15"/>
      <c r="B2743" s="290"/>
      <c r="C2743" s="17"/>
      <c r="D2743" s="17"/>
      <c r="E2743" s="15"/>
      <c r="F2743" s="15"/>
      <c r="G2743" s="15"/>
      <c r="H2743" s="15"/>
      <c r="I2743" s="15"/>
      <c r="J2743" s="15"/>
      <c r="K2743" s="15"/>
      <c r="L2743" s="15"/>
      <c r="M2743" s="15"/>
      <c r="N2743" s="15"/>
      <c r="O2743" s="15"/>
    </row>
    <row r="2744" spans="1:15" s="299" customFormat="1">
      <c r="A2744" s="15"/>
      <c r="B2744" s="290"/>
      <c r="C2744" s="17"/>
      <c r="D2744" s="17"/>
      <c r="E2744" s="15"/>
      <c r="F2744" s="15"/>
      <c r="G2744" s="15"/>
      <c r="H2744" s="15"/>
      <c r="I2744" s="15"/>
      <c r="J2744" s="15"/>
      <c r="K2744" s="15"/>
      <c r="L2744" s="15"/>
      <c r="M2744" s="15"/>
      <c r="N2744" s="15"/>
      <c r="O2744" s="15"/>
    </row>
    <row r="2745" spans="1:15" s="299" customFormat="1">
      <c r="A2745" s="15"/>
      <c r="B2745" s="290"/>
      <c r="C2745" s="17"/>
      <c r="D2745" s="17"/>
      <c r="E2745" s="15"/>
      <c r="F2745" s="15"/>
      <c r="G2745" s="15"/>
      <c r="H2745" s="15"/>
      <c r="I2745" s="15"/>
      <c r="J2745" s="15"/>
      <c r="K2745" s="15"/>
      <c r="L2745" s="15"/>
      <c r="M2745" s="15"/>
      <c r="N2745" s="15"/>
      <c r="O2745" s="15"/>
    </row>
    <row r="2746" spans="1:15" s="299" customFormat="1">
      <c r="A2746" s="15"/>
      <c r="B2746" s="290"/>
      <c r="C2746" s="17"/>
      <c r="D2746" s="17"/>
      <c r="E2746" s="15"/>
      <c r="F2746" s="15"/>
      <c r="G2746" s="15"/>
      <c r="H2746" s="15"/>
      <c r="I2746" s="15"/>
      <c r="J2746" s="15"/>
      <c r="K2746" s="15"/>
      <c r="L2746" s="15"/>
      <c r="M2746" s="15"/>
      <c r="N2746" s="15"/>
      <c r="O2746" s="15"/>
    </row>
    <row r="2747" spans="1:15" s="299" customFormat="1">
      <c r="A2747" s="15"/>
      <c r="B2747" s="290"/>
      <c r="C2747" s="17"/>
      <c r="D2747" s="17"/>
      <c r="E2747" s="15"/>
      <c r="F2747" s="15"/>
      <c r="G2747" s="15"/>
      <c r="H2747" s="15"/>
      <c r="I2747" s="15"/>
      <c r="J2747" s="15"/>
      <c r="K2747" s="15"/>
      <c r="L2747" s="15"/>
      <c r="M2747" s="15"/>
      <c r="N2747" s="15"/>
      <c r="O2747" s="15"/>
    </row>
    <row r="2748" spans="1:15" s="299" customFormat="1">
      <c r="A2748" s="15"/>
      <c r="B2748" s="290"/>
      <c r="C2748" s="17"/>
      <c r="D2748" s="17"/>
      <c r="E2748" s="15"/>
      <c r="F2748" s="15"/>
      <c r="G2748" s="15"/>
      <c r="H2748" s="15"/>
      <c r="I2748" s="15"/>
      <c r="J2748" s="15"/>
      <c r="K2748" s="15"/>
      <c r="L2748" s="15"/>
      <c r="M2748" s="15"/>
      <c r="N2748" s="15"/>
      <c r="O2748" s="15"/>
    </row>
    <row r="2749" spans="1:15" s="299" customFormat="1">
      <c r="A2749" s="15"/>
      <c r="B2749" s="290"/>
      <c r="C2749" s="17"/>
      <c r="D2749" s="17"/>
      <c r="E2749" s="15"/>
      <c r="F2749" s="15"/>
      <c r="G2749" s="15"/>
      <c r="H2749" s="15"/>
      <c r="I2749" s="15"/>
      <c r="J2749" s="15"/>
      <c r="K2749" s="15"/>
      <c r="L2749" s="15"/>
      <c r="M2749" s="15"/>
      <c r="N2749" s="15"/>
      <c r="O2749" s="15"/>
    </row>
    <row r="2750" spans="1:15" s="299" customFormat="1">
      <c r="A2750" s="15"/>
      <c r="B2750" s="290"/>
      <c r="C2750" s="17"/>
      <c r="D2750" s="17"/>
      <c r="E2750" s="15"/>
      <c r="F2750" s="15"/>
      <c r="G2750" s="15"/>
      <c r="H2750" s="15"/>
      <c r="I2750" s="15"/>
      <c r="J2750" s="15"/>
      <c r="K2750" s="15"/>
      <c r="L2750" s="15"/>
      <c r="M2750" s="15"/>
      <c r="N2750" s="15"/>
      <c r="O2750" s="15"/>
    </row>
    <row r="2751" spans="1:15" s="299" customFormat="1">
      <c r="A2751" s="15"/>
      <c r="B2751" s="290"/>
      <c r="C2751" s="17"/>
      <c r="D2751" s="17"/>
      <c r="E2751" s="15"/>
      <c r="F2751" s="15"/>
      <c r="G2751" s="15"/>
      <c r="H2751" s="15"/>
      <c r="I2751" s="15"/>
      <c r="J2751" s="15"/>
      <c r="K2751" s="15"/>
      <c r="L2751" s="15"/>
      <c r="M2751" s="15"/>
      <c r="N2751" s="15"/>
      <c r="O2751" s="15"/>
    </row>
    <row r="2752" spans="1:15" s="299" customFormat="1">
      <c r="A2752" s="15"/>
      <c r="B2752" s="290"/>
      <c r="C2752" s="17"/>
      <c r="D2752" s="17"/>
      <c r="E2752" s="15"/>
      <c r="F2752" s="15"/>
      <c r="G2752" s="15"/>
      <c r="H2752" s="15"/>
      <c r="I2752" s="15"/>
      <c r="J2752" s="15"/>
      <c r="K2752" s="15"/>
      <c r="L2752" s="15"/>
      <c r="M2752" s="15"/>
      <c r="N2752" s="15"/>
      <c r="O2752" s="15"/>
    </row>
    <row r="2753" spans="1:15" s="299" customFormat="1">
      <c r="A2753" s="15"/>
      <c r="B2753" s="290"/>
      <c r="C2753" s="17"/>
      <c r="D2753" s="17"/>
      <c r="E2753" s="15"/>
      <c r="F2753" s="15"/>
      <c r="G2753" s="15"/>
      <c r="H2753" s="15"/>
      <c r="I2753" s="15"/>
      <c r="J2753" s="15"/>
      <c r="K2753" s="15"/>
      <c r="L2753" s="15"/>
      <c r="M2753" s="15"/>
      <c r="N2753" s="15"/>
      <c r="O2753" s="15"/>
    </row>
    <row r="2754" spans="1:15" s="299" customFormat="1">
      <c r="A2754" s="15"/>
      <c r="B2754" s="290"/>
      <c r="C2754" s="17"/>
      <c r="D2754" s="17"/>
      <c r="E2754" s="15"/>
      <c r="F2754" s="15"/>
      <c r="G2754" s="15"/>
      <c r="H2754" s="15"/>
      <c r="I2754" s="15"/>
      <c r="J2754" s="15"/>
      <c r="K2754" s="15"/>
      <c r="L2754" s="15"/>
      <c r="M2754" s="15"/>
      <c r="N2754" s="15"/>
      <c r="O2754" s="15"/>
    </row>
    <row r="2755" spans="1:15" s="299" customFormat="1">
      <c r="A2755" s="15"/>
      <c r="B2755" s="290"/>
      <c r="C2755" s="17"/>
      <c r="D2755" s="17"/>
      <c r="E2755" s="15"/>
      <c r="F2755" s="15"/>
      <c r="G2755" s="15"/>
      <c r="H2755" s="15"/>
      <c r="I2755" s="15"/>
      <c r="J2755" s="15"/>
      <c r="K2755" s="15"/>
      <c r="L2755" s="15"/>
      <c r="M2755" s="15"/>
      <c r="N2755" s="15"/>
      <c r="O2755" s="15"/>
    </row>
    <row r="2756" spans="1:15" s="299" customFormat="1">
      <c r="A2756" s="15"/>
      <c r="B2756" s="290"/>
      <c r="C2756" s="17"/>
      <c r="D2756" s="17"/>
      <c r="E2756" s="15"/>
      <c r="F2756" s="15"/>
      <c r="G2756" s="15"/>
      <c r="H2756" s="15"/>
      <c r="I2756" s="15"/>
      <c r="J2756" s="15"/>
      <c r="K2756" s="15"/>
      <c r="L2756" s="15"/>
      <c r="M2756" s="15"/>
      <c r="N2756" s="15"/>
      <c r="O2756" s="15"/>
    </row>
    <row r="2757" spans="1:15" s="299" customFormat="1">
      <c r="A2757" s="15"/>
      <c r="B2757" s="290"/>
      <c r="C2757" s="17"/>
      <c r="D2757" s="17"/>
      <c r="E2757" s="15"/>
      <c r="F2757" s="15"/>
      <c r="G2757" s="15"/>
      <c r="H2757" s="15"/>
      <c r="I2757" s="15"/>
      <c r="J2757" s="15"/>
      <c r="K2757" s="15"/>
      <c r="L2757" s="15"/>
      <c r="M2757" s="15"/>
      <c r="N2757" s="15"/>
      <c r="O2757" s="15"/>
    </row>
    <row r="2758" spans="1:15" s="299" customFormat="1">
      <c r="A2758" s="15"/>
      <c r="B2758" s="290"/>
      <c r="C2758" s="17"/>
      <c r="D2758" s="17"/>
      <c r="E2758" s="15"/>
      <c r="F2758" s="15"/>
      <c r="G2758" s="15"/>
      <c r="H2758" s="15"/>
      <c r="I2758" s="15"/>
      <c r="J2758" s="15"/>
      <c r="K2758" s="15"/>
      <c r="L2758" s="15"/>
      <c r="M2758" s="15"/>
      <c r="N2758" s="15"/>
      <c r="O2758" s="15"/>
    </row>
    <row r="2759" spans="1:15" s="299" customFormat="1">
      <c r="A2759" s="15"/>
      <c r="B2759" s="290"/>
      <c r="C2759" s="17"/>
      <c r="D2759" s="17"/>
      <c r="E2759" s="15"/>
      <c r="F2759" s="15"/>
      <c r="G2759" s="15"/>
      <c r="H2759" s="15"/>
      <c r="I2759" s="15"/>
      <c r="J2759" s="15"/>
      <c r="K2759" s="15"/>
      <c r="L2759" s="15"/>
      <c r="M2759" s="15"/>
      <c r="N2759" s="15"/>
      <c r="O2759" s="15"/>
    </row>
    <row r="2760" spans="1:15" s="299" customFormat="1">
      <c r="A2760" s="15"/>
      <c r="B2760" s="290"/>
      <c r="C2760" s="17"/>
      <c r="D2760" s="17"/>
      <c r="E2760" s="15"/>
      <c r="F2760" s="15"/>
      <c r="G2760" s="15"/>
      <c r="H2760" s="15"/>
      <c r="I2760" s="15"/>
      <c r="J2760" s="15"/>
      <c r="K2760" s="15"/>
      <c r="L2760" s="15"/>
      <c r="M2760" s="15"/>
      <c r="N2760" s="15"/>
      <c r="O2760" s="15"/>
    </row>
    <row r="2761" spans="1:15" s="299" customFormat="1">
      <c r="A2761" s="15"/>
      <c r="B2761" s="290"/>
      <c r="C2761" s="17"/>
      <c r="D2761" s="17"/>
      <c r="E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15"/>
    </row>
    <row r="2762" spans="1:15" s="299" customFormat="1">
      <c r="A2762" s="15"/>
      <c r="B2762" s="290"/>
      <c r="C2762" s="17"/>
      <c r="D2762" s="17"/>
      <c r="E2762" s="15"/>
      <c r="F2762" s="15"/>
      <c r="G2762" s="15"/>
      <c r="H2762" s="15"/>
      <c r="I2762" s="15"/>
      <c r="J2762" s="15"/>
      <c r="K2762" s="15"/>
      <c r="L2762" s="15"/>
      <c r="M2762" s="15"/>
      <c r="N2762" s="15"/>
      <c r="O2762" s="15"/>
    </row>
    <row r="2763" spans="1:15" s="299" customFormat="1">
      <c r="A2763" s="15"/>
      <c r="B2763" s="290"/>
      <c r="C2763" s="17"/>
      <c r="D2763" s="17"/>
      <c r="E2763" s="15"/>
      <c r="F2763" s="15"/>
      <c r="G2763" s="15"/>
      <c r="H2763" s="15"/>
      <c r="I2763" s="15"/>
      <c r="J2763" s="15"/>
      <c r="K2763" s="15"/>
      <c r="L2763" s="15"/>
      <c r="M2763" s="15"/>
      <c r="N2763" s="15"/>
      <c r="O2763" s="15"/>
    </row>
    <row r="2764" spans="1:15" s="299" customFormat="1">
      <c r="A2764" s="15"/>
      <c r="B2764" s="290"/>
      <c r="C2764" s="17"/>
      <c r="D2764" s="17"/>
      <c r="E2764" s="15"/>
      <c r="F2764" s="15"/>
      <c r="G2764" s="15"/>
      <c r="H2764" s="15"/>
      <c r="I2764" s="15"/>
      <c r="J2764" s="15"/>
      <c r="K2764" s="15"/>
      <c r="L2764" s="15"/>
      <c r="M2764" s="15"/>
      <c r="N2764" s="15"/>
      <c r="O2764" s="15"/>
    </row>
    <row r="2765" spans="1:15" s="299" customFormat="1">
      <c r="A2765" s="15"/>
      <c r="B2765" s="290"/>
      <c r="C2765" s="17"/>
      <c r="D2765" s="17"/>
      <c r="E2765" s="15"/>
      <c r="F2765" s="15"/>
      <c r="G2765" s="15"/>
      <c r="H2765" s="15"/>
      <c r="I2765" s="15"/>
      <c r="J2765" s="15"/>
      <c r="K2765" s="15"/>
      <c r="L2765" s="15"/>
      <c r="M2765" s="15"/>
      <c r="N2765" s="15"/>
      <c r="O2765" s="15"/>
    </row>
    <row r="2766" spans="1:15" s="299" customFormat="1">
      <c r="A2766" s="15"/>
      <c r="B2766" s="290"/>
      <c r="C2766" s="17"/>
      <c r="D2766" s="17"/>
      <c r="E2766" s="15"/>
      <c r="F2766" s="15"/>
      <c r="G2766" s="15"/>
      <c r="H2766" s="15"/>
      <c r="I2766" s="15"/>
      <c r="J2766" s="15"/>
      <c r="K2766" s="15"/>
      <c r="L2766" s="15"/>
      <c r="M2766" s="15"/>
      <c r="N2766" s="15"/>
      <c r="O2766" s="15"/>
    </row>
    <row r="2767" spans="1:15" s="299" customFormat="1">
      <c r="A2767" s="15"/>
      <c r="B2767" s="290"/>
      <c r="C2767" s="17"/>
      <c r="D2767" s="17"/>
      <c r="E2767" s="15"/>
      <c r="F2767" s="15"/>
      <c r="G2767" s="15"/>
      <c r="H2767" s="15"/>
      <c r="I2767" s="15"/>
      <c r="J2767" s="15"/>
      <c r="K2767" s="15"/>
      <c r="L2767" s="15"/>
      <c r="M2767" s="15"/>
      <c r="N2767" s="15"/>
      <c r="O2767" s="15"/>
    </row>
    <row r="2768" spans="1:15" s="299" customFormat="1">
      <c r="A2768" s="15"/>
      <c r="B2768" s="290"/>
      <c r="C2768" s="17"/>
      <c r="D2768" s="17"/>
      <c r="E2768" s="15"/>
      <c r="F2768" s="15"/>
      <c r="G2768" s="15"/>
      <c r="H2768" s="15"/>
      <c r="I2768" s="15"/>
      <c r="J2768" s="15"/>
      <c r="K2768" s="15"/>
      <c r="L2768" s="15"/>
      <c r="M2768" s="15"/>
      <c r="N2768" s="15"/>
      <c r="O2768" s="15"/>
    </row>
    <row r="2769" spans="1:15" s="299" customFormat="1">
      <c r="A2769" s="15"/>
      <c r="B2769" s="290"/>
      <c r="C2769" s="17"/>
      <c r="D2769" s="17"/>
      <c r="E2769" s="15"/>
      <c r="F2769" s="15"/>
      <c r="G2769" s="15"/>
      <c r="H2769" s="15"/>
      <c r="I2769" s="15"/>
      <c r="J2769" s="15"/>
      <c r="K2769" s="15"/>
      <c r="L2769" s="15"/>
      <c r="M2769" s="15"/>
      <c r="N2769" s="15"/>
      <c r="O2769" s="15"/>
    </row>
    <row r="2770" spans="1:15" s="299" customFormat="1">
      <c r="A2770" s="15"/>
      <c r="B2770" s="290"/>
      <c r="C2770" s="17"/>
      <c r="D2770" s="17"/>
      <c r="E2770" s="15"/>
      <c r="F2770" s="15"/>
      <c r="G2770" s="15"/>
      <c r="H2770" s="15"/>
      <c r="I2770" s="15"/>
      <c r="J2770" s="15"/>
      <c r="K2770" s="15"/>
      <c r="L2770" s="15"/>
      <c r="M2770" s="15"/>
      <c r="N2770" s="15"/>
      <c r="O2770" s="15"/>
    </row>
    <row r="2771" spans="1:15" s="299" customFormat="1">
      <c r="A2771" s="15"/>
      <c r="B2771" s="290"/>
      <c r="C2771" s="17"/>
      <c r="D2771" s="17"/>
      <c r="E2771" s="15"/>
      <c r="F2771" s="15"/>
      <c r="G2771" s="15"/>
      <c r="H2771" s="15"/>
      <c r="I2771" s="15"/>
      <c r="J2771" s="15"/>
      <c r="K2771" s="15"/>
      <c r="L2771" s="15"/>
      <c r="M2771" s="15"/>
      <c r="N2771" s="15"/>
      <c r="O2771" s="15"/>
    </row>
    <row r="2772" spans="1:15" s="299" customFormat="1">
      <c r="A2772" s="15"/>
      <c r="B2772" s="290"/>
      <c r="C2772" s="17"/>
      <c r="D2772" s="17"/>
      <c r="E2772" s="15"/>
      <c r="F2772" s="15"/>
      <c r="G2772" s="15"/>
      <c r="H2772" s="15"/>
      <c r="I2772" s="15"/>
      <c r="J2772" s="15"/>
      <c r="K2772" s="15"/>
      <c r="L2772" s="15"/>
      <c r="M2772" s="15"/>
      <c r="N2772" s="15"/>
      <c r="O2772" s="15"/>
    </row>
    <row r="2773" spans="1:15" s="299" customFormat="1">
      <c r="A2773" s="15"/>
      <c r="B2773" s="290"/>
      <c r="C2773" s="17"/>
      <c r="D2773" s="17"/>
      <c r="E2773" s="15"/>
      <c r="F2773" s="15"/>
      <c r="G2773" s="15"/>
      <c r="H2773" s="15"/>
      <c r="I2773" s="15"/>
      <c r="J2773" s="15"/>
      <c r="K2773" s="15"/>
      <c r="L2773" s="15"/>
      <c r="M2773" s="15"/>
      <c r="N2773" s="15"/>
      <c r="O2773" s="15"/>
    </row>
    <row r="2774" spans="1:15" s="299" customFormat="1">
      <c r="A2774" s="15"/>
      <c r="B2774" s="290"/>
      <c r="C2774" s="17"/>
      <c r="D2774" s="17"/>
      <c r="E2774" s="15"/>
      <c r="F2774" s="15"/>
      <c r="G2774" s="15"/>
      <c r="H2774" s="15"/>
      <c r="I2774" s="15"/>
      <c r="J2774" s="15"/>
      <c r="K2774" s="15"/>
      <c r="L2774" s="15"/>
      <c r="M2774" s="15"/>
      <c r="N2774" s="15"/>
      <c r="O2774" s="15"/>
    </row>
    <row r="2775" spans="1:15" s="299" customFormat="1">
      <c r="A2775" s="15"/>
      <c r="B2775" s="290"/>
      <c r="C2775" s="17"/>
      <c r="D2775" s="17"/>
      <c r="E2775" s="15"/>
      <c r="F2775" s="15"/>
      <c r="G2775" s="15"/>
      <c r="H2775" s="15"/>
      <c r="I2775" s="15"/>
      <c r="J2775" s="15"/>
      <c r="K2775" s="15"/>
      <c r="L2775" s="15"/>
      <c r="M2775" s="15"/>
      <c r="N2775" s="15"/>
      <c r="O2775" s="15"/>
    </row>
    <row r="2776" spans="1:15" s="299" customFormat="1">
      <c r="A2776" s="15"/>
      <c r="B2776" s="290"/>
      <c r="C2776" s="17"/>
      <c r="D2776" s="17"/>
      <c r="E2776" s="15"/>
      <c r="F2776" s="15"/>
      <c r="G2776" s="15"/>
      <c r="H2776" s="15"/>
      <c r="I2776" s="15"/>
      <c r="J2776" s="15"/>
      <c r="K2776" s="15"/>
      <c r="L2776" s="15"/>
      <c r="M2776" s="15"/>
      <c r="N2776" s="15"/>
      <c r="O2776" s="15"/>
    </row>
    <row r="2777" spans="1:15" s="299" customFormat="1">
      <c r="A2777" s="15"/>
      <c r="B2777" s="290"/>
      <c r="C2777" s="17"/>
      <c r="D2777" s="17"/>
      <c r="E2777" s="15"/>
      <c r="F2777" s="15"/>
      <c r="G2777" s="15"/>
      <c r="H2777" s="15"/>
      <c r="I2777" s="15"/>
      <c r="J2777" s="15"/>
      <c r="K2777" s="15"/>
      <c r="L2777" s="15"/>
      <c r="M2777" s="15"/>
      <c r="N2777" s="15"/>
      <c r="O2777" s="15"/>
    </row>
    <row r="2778" spans="1:15" s="299" customFormat="1">
      <c r="A2778" s="15"/>
      <c r="B2778" s="290"/>
      <c r="C2778" s="17"/>
      <c r="D2778" s="17"/>
      <c r="E2778" s="15"/>
      <c r="F2778" s="15"/>
      <c r="G2778" s="15"/>
      <c r="H2778" s="15"/>
      <c r="I2778" s="15"/>
      <c r="J2778" s="15"/>
      <c r="K2778" s="15"/>
      <c r="L2778" s="15"/>
      <c r="M2778" s="15"/>
      <c r="N2778" s="15"/>
      <c r="O2778" s="15"/>
    </row>
    <row r="2779" spans="1:15" s="299" customFormat="1">
      <c r="A2779" s="15"/>
      <c r="B2779" s="290"/>
      <c r="C2779" s="17"/>
      <c r="D2779" s="17"/>
      <c r="E2779" s="15"/>
      <c r="F2779" s="15"/>
      <c r="G2779" s="15"/>
      <c r="H2779" s="15"/>
      <c r="I2779" s="15"/>
      <c r="J2779" s="15"/>
      <c r="K2779" s="15"/>
      <c r="L2779" s="15"/>
      <c r="M2779" s="15"/>
      <c r="N2779" s="15"/>
      <c r="O2779" s="15"/>
    </row>
    <row r="2780" spans="1:15" s="299" customFormat="1">
      <c r="A2780" s="15"/>
      <c r="B2780" s="290"/>
      <c r="C2780" s="17"/>
      <c r="D2780" s="17"/>
      <c r="E2780" s="15"/>
      <c r="F2780" s="15"/>
      <c r="G2780" s="15"/>
      <c r="H2780" s="15"/>
      <c r="I2780" s="15"/>
      <c r="J2780" s="15"/>
      <c r="K2780" s="15"/>
      <c r="L2780" s="15"/>
      <c r="M2780" s="15"/>
      <c r="N2780" s="15"/>
      <c r="O2780" s="15"/>
    </row>
    <row r="2781" spans="1:15" s="299" customFormat="1">
      <c r="A2781" s="15"/>
      <c r="B2781" s="290"/>
      <c r="C2781" s="17"/>
      <c r="D2781" s="17"/>
      <c r="E2781" s="15"/>
      <c r="F2781" s="15"/>
      <c r="G2781" s="15"/>
      <c r="H2781" s="15"/>
      <c r="I2781" s="15"/>
      <c r="J2781" s="15"/>
      <c r="K2781" s="15"/>
      <c r="L2781" s="15"/>
      <c r="M2781" s="15"/>
      <c r="N2781" s="15"/>
      <c r="O2781" s="15"/>
    </row>
    <row r="2782" spans="1:15" s="299" customFormat="1">
      <c r="A2782" s="15"/>
      <c r="B2782" s="290"/>
      <c r="C2782" s="17"/>
      <c r="D2782" s="17"/>
      <c r="E2782" s="15"/>
      <c r="F2782" s="15"/>
      <c r="G2782" s="15"/>
      <c r="H2782" s="15"/>
      <c r="I2782" s="15"/>
      <c r="J2782" s="15"/>
      <c r="K2782" s="15"/>
      <c r="L2782" s="15"/>
      <c r="M2782" s="15"/>
      <c r="N2782" s="15"/>
      <c r="O2782" s="15"/>
    </row>
    <row r="2783" spans="1:15" s="299" customFormat="1">
      <c r="A2783" s="15"/>
      <c r="B2783" s="290"/>
      <c r="C2783" s="17"/>
      <c r="D2783" s="17"/>
      <c r="E2783" s="15"/>
      <c r="F2783" s="15"/>
      <c r="G2783" s="15"/>
      <c r="H2783" s="15"/>
      <c r="I2783" s="15"/>
      <c r="J2783" s="15"/>
      <c r="K2783" s="15"/>
      <c r="L2783" s="15"/>
      <c r="M2783" s="15"/>
      <c r="N2783" s="15"/>
      <c r="O2783" s="15"/>
    </row>
    <row r="2784" spans="1:15" s="299" customFormat="1">
      <c r="A2784" s="15"/>
      <c r="B2784" s="290"/>
      <c r="C2784" s="17"/>
      <c r="D2784" s="17"/>
      <c r="E2784" s="15"/>
      <c r="F2784" s="15"/>
      <c r="G2784" s="15"/>
      <c r="H2784" s="15"/>
      <c r="I2784" s="15"/>
      <c r="J2784" s="15"/>
      <c r="K2784" s="15"/>
      <c r="L2784" s="15"/>
      <c r="M2784" s="15"/>
      <c r="N2784" s="15"/>
      <c r="O2784" s="15"/>
    </row>
    <row r="2785" spans="1:15" s="299" customFormat="1">
      <c r="A2785" s="15"/>
      <c r="B2785" s="290"/>
      <c r="C2785" s="17"/>
      <c r="D2785" s="17"/>
      <c r="E2785" s="15"/>
      <c r="F2785" s="15"/>
      <c r="G2785" s="15"/>
      <c r="H2785" s="15"/>
      <c r="I2785" s="15"/>
      <c r="J2785" s="15"/>
      <c r="K2785" s="15"/>
      <c r="L2785" s="15"/>
      <c r="M2785" s="15"/>
      <c r="N2785" s="15"/>
      <c r="O2785" s="15"/>
    </row>
    <row r="2786" spans="1:15" s="299" customFormat="1">
      <c r="A2786" s="15"/>
      <c r="B2786" s="290"/>
      <c r="C2786" s="17"/>
      <c r="D2786" s="17"/>
      <c r="E2786" s="15"/>
      <c r="F2786" s="15"/>
      <c r="G2786" s="15"/>
      <c r="H2786" s="15"/>
      <c r="I2786" s="15"/>
      <c r="J2786" s="15"/>
      <c r="K2786" s="15"/>
      <c r="L2786" s="15"/>
      <c r="M2786" s="15"/>
      <c r="N2786" s="15"/>
      <c r="O2786" s="15"/>
    </row>
    <row r="2787" spans="1:15" s="299" customFormat="1">
      <c r="A2787" s="15"/>
      <c r="B2787" s="290"/>
      <c r="C2787" s="17"/>
      <c r="D2787" s="17"/>
      <c r="E2787" s="15"/>
      <c r="F2787" s="15"/>
      <c r="G2787" s="15"/>
      <c r="H2787" s="15"/>
      <c r="I2787" s="15"/>
      <c r="J2787" s="15"/>
      <c r="K2787" s="15"/>
      <c r="L2787" s="15"/>
      <c r="M2787" s="15"/>
      <c r="N2787" s="15"/>
      <c r="O2787" s="15"/>
    </row>
    <row r="2788" spans="1:15" s="299" customFormat="1">
      <c r="A2788" s="15"/>
      <c r="B2788" s="290"/>
      <c r="C2788" s="17"/>
      <c r="D2788" s="17"/>
      <c r="E2788" s="15"/>
      <c r="F2788" s="15"/>
      <c r="G2788" s="15"/>
      <c r="H2788" s="15"/>
      <c r="I2788" s="15"/>
      <c r="J2788" s="15"/>
      <c r="K2788" s="15"/>
      <c r="L2788" s="15"/>
      <c r="M2788" s="15"/>
      <c r="N2788" s="15"/>
      <c r="O2788" s="15"/>
    </row>
    <row r="2789" spans="1:15" s="299" customFormat="1">
      <c r="A2789" s="15"/>
      <c r="B2789" s="290"/>
      <c r="C2789" s="17"/>
      <c r="D2789" s="17"/>
      <c r="E2789" s="15"/>
      <c r="F2789" s="15"/>
      <c r="G2789" s="15"/>
      <c r="H2789" s="15"/>
      <c r="I2789" s="15"/>
      <c r="J2789" s="15"/>
      <c r="K2789" s="15"/>
      <c r="L2789" s="15"/>
      <c r="M2789" s="15"/>
      <c r="N2789" s="15"/>
      <c r="O2789" s="15"/>
    </row>
    <row r="2790" spans="1:15" s="299" customFormat="1">
      <c r="A2790" s="15"/>
      <c r="B2790" s="290"/>
      <c r="C2790" s="17"/>
      <c r="D2790" s="17"/>
      <c r="E2790" s="15"/>
      <c r="F2790" s="15"/>
      <c r="G2790" s="15"/>
      <c r="H2790" s="15"/>
      <c r="I2790" s="15"/>
      <c r="J2790" s="15"/>
      <c r="K2790" s="15"/>
      <c r="L2790" s="15"/>
      <c r="M2790" s="15"/>
      <c r="N2790" s="15"/>
      <c r="O2790" s="15"/>
    </row>
    <row r="2791" spans="1:15" s="299" customFormat="1">
      <c r="A2791" s="15"/>
      <c r="B2791" s="290"/>
      <c r="C2791" s="17"/>
      <c r="D2791" s="17"/>
      <c r="E2791" s="15"/>
      <c r="F2791" s="15"/>
      <c r="G2791" s="15"/>
      <c r="H2791" s="15"/>
      <c r="I2791" s="15"/>
      <c r="J2791" s="15"/>
      <c r="K2791" s="15"/>
      <c r="L2791" s="15"/>
      <c r="M2791" s="15"/>
      <c r="N2791" s="15"/>
      <c r="O2791" s="15"/>
    </row>
    <row r="2792" spans="1:15" s="299" customFormat="1">
      <c r="A2792" s="15"/>
      <c r="B2792" s="290"/>
      <c r="C2792" s="17"/>
      <c r="D2792" s="17"/>
      <c r="E2792" s="15"/>
      <c r="F2792" s="15"/>
      <c r="G2792" s="15"/>
      <c r="H2792" s="15"/>
      <c r="I2792" s="15"/>
      <c r="J2792" s="15"/>
      <c r="K2792" s="15"/>
      <c r="L2792" s="15"/>
      <c r="M2792" s="15"/>
      <c r="N2792" s="15"/>
      <c r="O2792" s="15"/>
    </row>
    <row r="2793" spans="1:15" s="299" customFormat="1">
      <c r="A2793" s="15"/>
      <c r="B2793" s="290"/>
      <c r="C2793" s="17"/>
      <c r="D2793" s="17"/>
      <c r="E2793" s="15"/>
      <c r="F2793" s="15"/>
      <c r="G2793" s="15"/>
      <c r="H2793" s="15"/>
      <c r="I2793" s="15"/>
      <c r="J2793" s="15"/>
      <c r="K2793" s="15"/>
      <c r="L2793" s="15"/>
      <c r="M2793" s="15"/>
      <c r="N2793" s="15"/>
      <c r="O2793" s="15"/>
    </row>
    <row r="2794" spans="1:15" s="299" customFormat="1">
      <c r="A2794" s="15"/>
      <c r="B2794" s="290"/>
      <c r="C2794" s="17"/>
      <c r="D2794" s="17"/>
      <c r="E2794" s="15"/>
      <c r="F2794" s="15"/>
      <c r="G2794" s="15"/>
      <c r="H2794" s="15"/>
      <c r="I2794" s="15"/>
      <c r="J2794" s="15"/>
      <c r="K2794" s="15"/>
      <c r="L2794" s="15"/>
      <c r="M2794" s="15"/>
      <c r="N2794" s="15"/>
      <c r="O2794" s="15"/>
    </row>
    <row r="2795" spans="1:15" s="299" customFormat="1">
      <c r="A2795" s="15"/>
      <c r="B2795" s="290"/>
      <c r="C2795" s="17"/>
      <c r="D2795" s="17"/>
      <c r="E2795" s="15"/>
      <c r="F2795" s="15"/>
      <c r="G2795" s="15"/>
      <c r="H2795" s="15"/>
      <c r="I2795" s="15"/>
      <c r="J2795" s="15"/>
      <c r="K2795" s="15"/>
      <c r="L2795" s="15"/>
      <c r="M2795" s="15"/>
      <c r="N2795" s="15"/>
      <c r="O2795" s="15"/>
    </row>
    <row r="2796" spans="1:15" s="299" customFormat="1">
      <c r="A2796" s="15"/>
      <c r="B2796" s="290"/>
      <c r="C2796" s="17"/>
      <c r="D2796" s="17"/>
      <c r="E2796" s="15"/>
      <c r="F2796" s="15"/>
      <c r="G2796" s="15"/>
      <c r="H2796" s="15"/>
      <c r="I2796" s="15"/>
      <c r="J2796" s="15"/>
      <c r="K2796" s="15"/>
      <c r="L2796" s="15"/>
      <c r="M2796" s="15"/>
      <c r="N2796" s="15"/>
      <c r="O2796" s="15"/>
    </row>
    <row r="2797" spans="1:15" s="299" customFormat="1">
      <c r="A2797" s="15"/>
      <c r="B2797" s="290"/>
      <c r="C2797" s="17"/>
      <c r="D2797" s="17"/>
      <c r="E2797" s="15"/>
      <c r="F2797" s="15"/>
      <c r="G2797" s="15"/>
      <c r="H2797" s="15"/>
      <c r="I2797" s="15"/>
      <c r="J2797" s="15"/>
      <c r="K2797" s="15"/>
      <c r="L2797" s="15"/>
      <c r="M2797" s="15"/>
      <c r="N2797" s="15"/>
      <c r="O2797" s="15"/>
    </row>
    <row r="2798" spans="1:15" s="299" customFormat="1">
      <c r="A2798" s="15"/>
      <c r="B2798" s="290"/>
      <c r="C2798" s="17"/>
      <c r="D2798" s="17"/>
      <c r="E2798" s="15"/>
      <c r="F2798" s="15"/>
      <c r="G2798" s="15"/>
      <c r="H2798" s="15"/>
      <c r="I2798" s="15"/>
      <c r="J2798" s="15"/>
      <c r="K2798" s="15"/>
      <c r="L2798" s="15"/>
      <c r="M2798" s="15"/>
      <c r="N2798" s="15"/>
      <c r="O2798" s="15"/>
    </row>
    <row r="2799" spans="1:15" s="299" customFormat="1">
      <c r="A2799" s="15"/>
      <c r="B2799" s="290"/>
      <c r="C2799" s="17"/>
      <c r="D2799" s="17"/>
      <c r="E2799" s="15"/>
      <c r="F2799" s="15"/>
      <c r="G2799" s="15"/>
      <c r="H2799" s="15"/>
      <c r="I2799" s="15"/>
      <c r="J2799" s="15"/>
      <c r="K2799" s="15"/>
      <c r="L2799" s="15"/>
      <c r="M2799" s="15"/>
      <c r="N2799" s="15"/>
      <c r="O2799" s="15"/>
    </row>
    <row r="2800" spans="1:15" s="299" customFormat="1">
      <c r="A2800" s="15"/>
      <c r="B2800" s="290"/>
      <c r="C2800" s="17"/>
      <c r="D2800" s="17"/>
      <c r="E2800" s="15"/>
      <c r="F2800" s="15"/>
      <c r="G2800" s="15"/>
      <c r="H2800" s="15"/>
      <c r="I2800" s="15"/>
      <c r="J2800" s="15"/>
      <c r="K2800" s="15"/>
      <c r="L2800" s="15"/>
      <c r="M2800" s="15"/>
      <c r="N2800" s="15"/>
      <c r="O2800" s="15"/>
    </row>
    <row r="2801" spans="1:15" s="299" customFormat="1">
      <c r="A2801" s="15"/>
      <c r="B2801" s="290"/>
      <c r="C2801" s="17"/>
      <c r="D2801" s="17"/>
      <c r="E2801" s="15"/>
      <c r="F2801" s="15"/>
      <c r="G2801" s="15"/>
      <c r="H2801" s="15"/>
      <c r="I2801" s="15"/>
      <c r="J2801" s="15"/>
      <c r="K2801" s="15"/>
      <c r="L2801" s="15"/>
      <c r="M2801" s="15"/>
      <c r="N2801" s="15"/>
      <c r="O2801" s="15"/>
    </row>
    <row r="2802" spans="1:15" s="299" customFormat="1">
      <c r="A2802" s="15"/>
      <c r="B2802" s="290"/>
      <c r="C2802" s="17"/>
      <c r="D2802" s="17"/>
      <c r="E2802" s="15"/>
      <c r="F2802" s="15"/>
      <c r="G2802" s="15"/>
      <c r="H2802" s="15"/>
      <c r="I2802" s="15"/>
      <c r="J2802" s="15"/>
      <c r="K2802" s="15"/>
      <c r="L2802" s="15"/>
      <c r="M2802" s="15"/>
      <c r="N2802" s="15"/>
      <c r="O2802" s="15"/>
    </row>
    <row r="2803" spans="1:15" s="299" customFormat="1">
      <c r="A2803" s="15"/>
      <c r="B2803" s="290"/>
      <c r="C2803" s="17"/>
      <c r="D2803" s="17"/>
      <c r="E2803" s="15"/>
      <c r="F2803" s="15"/>
      <c r="G2803" s="15"/>
      <c r="H2803" s="15"/>
      <c r="I2803" s="15"/>
      <c r="J2803" s="15"/>
      <c r="K2803" s="15"/>
      <c r="L2803" s="15"/>
      <c r="M2803" s="15"/>
      <c r="N2803" s="15"/>
      <c r="O2803" s="15"/>
    </row>
    <row r="2804" spans="1:15" s="299" customFormat="1">
      <c r="A2804" s="15"/>
      <c r="B2804" s="290"/>
      <c r="C2804" s="17"/>
      <c r="D2804" s="17"/>
      <c r="E2804" s="15"/>
      <c r="F2804" s="15"/>
      <c r="G2804" s="15"/>
      <c r="H2804" s="15"/>
      <c r="I2804" s="15"/>
      <c r="J2804" s="15"/>
      <c r="K2804" s="15"/>
      <c r="L2804" s="15"/>
      <c r="M2804" s="15"/>
      <c r="N2804" s="15"/>
      <c r="O2804" s="15"/>
    </row>
    <row r="2805" spans="1:15" s="299" customFormat="1">
      <c r="A2805" s="15"/>
      <c r="B2805" s="290"/>
      <c r="C2805" s="17"/>
      <c r="D2805" s="17"/>
      <c r="E2805" s="15"/>
      <c r="F2805" s="15"/>
      <c r="G2805" s="15"/>
      <c r="H2805" s="15"/>
      <c r="I2805" s="15"/>
      <c r="J2805" s="15"/>
      <c r="K2805" s="15"/>
      <c r="L2805" s="15"/>
      <c r="M2805" s="15"/>
      <c r="N2805" s="15"/>
      <c r="O2805" s="15"/>
    </row>
    <row r="2806" spans="1:15" s="299" customFormat="1">
      <c r="A2806" s="15"/>
      <c r="B2806" s="290"/>
      <c r="C2806" s="17"/>
      <c r="D2806" s="17"/>
      <c r="E2806" s="15"/>
      <c r="F2806" s="15"/>
      <c r="G2806" s="15"/>
      <c r="H2806" s="15"/>
      <c r="I2806" s="15"/>
      <c r="J2806" s="15"/>
      <c r="K2806" s="15"/>
      <c r="L2806" s="15"/>
      <c r="M2806" s="15"/>
      <c r="N2806" s="15"/>
      <c r="O2806" s="15"/>
    </row>
    <row r="2807" spans="1:15" s="299" customFormat="1">
      <c r="A2807" s="15"/>
      <c r="B2807" s="290"/>
      <c r="C2807" s="17"/>
      <c r="D2807" s="17"/>
      <c r="E2807" s="15"/>
      <c r="F2807" s="15"/>
      <c r="G2807" s="15"/>
      <c r="H2807" s="15"/>
      <c r="I2807" s="15"/>
      <c r="J2807" s="15"/>
      <c r="K2807" s="15"/>
      <c r="L2807" s="15"/>
      <c r="M2807" s="15"/>
      <c r="N2807" s="15"/>
      <c r="O2807" s="15"/>
    </row>
    <row r="2808" spans="1:15" s="299" customFormat="1">
      <c r="A2808" s="15"/>
      <c r="B2808" s="290"/>
      <c r="C2808" s="17"/>
      <c r="D2808" s="17"/>
      <c r="E2808" s="15"/>
      <c r="F2808" s="15"/>
      <c r="G2808" s="15"/>
      <c r="H2808" s="15"/>
      <c r="I2808" s="15"/>
      <c r="J2808" s="15"/>
      <c r="K2808" s="15"/>
      <c r="L2808" s="15"/>
      <c r="M2808" s="15"/>
      <c r="N2808" s="15"/>
      <c r="O2808" s="15"/>
    </row>
    <row r="2809" spans="1:15" s="299" customFormat="1">
      <c r="A2809" s="15"/>
      <c r="B2809" s="290"/>
      <c r="C2809" s="17"/>
      <c r="D2809" s="17"/>
      <c r="E2809" s="15"/>
      <c r="F2809" s="15"/>
      <c r="G2809" s="15"/>
      <c r="H2809" s="15"/>
      <c r="I2809" s="15"/>
      <c r="J2809" s="15"/>
      <c r="K2809" s="15"/>
      <c r="L2809" s="15"/>
      <c r="M2809" s="15"/>
      <c r="N2809" s="15"/>
      <c r="O2809" s="15"/>
    </row>
    <row r="2810" spans="1:15" s="299" customFormat="1">
      <c r="A2810" s="15"/>
      <c r="B2810" s="290"/>
      <c r="C2810" s="17"/>
      <c r="D2810" s="17"/>
      <c r="E2810" s="15"/>
      <c r="F2810" s="15"/>
      <c r="G2810" s="15"/>
      <c r="H2810" s="15"/>
      <c r="I2810" s="15"/>
      <c r="J2810" s="15"/>
      <c r="K2810" s="15"/>
      <c r="L2810" s="15"/>
      <c r="M2810" s="15"/>
      <c r="N2810" s="15"/>
      <c r="O2810" s="15"/>
    </row>
    <row r="2811" spans="1:15" s="299" customFormat="1">
      <c r="A2811" s="15"/>
      <c r="B2811" s="290"/>
      <c r="C2811" s="17"/>
      <c r="D2811" s="17"/>
      <c r="E2811" s="15"/>
      <c r="F2811" s="15"/>
      <c r="G2811" s="15"/>
      <c r="H2811" s="15"/>
      <c r="I2811" s="15"/>
      <c r="J2811" s="15"/>
      <c r="K2811" s="15"/>
      <c r="L2811" s="15"/>
      <c r="M2811" s="15"/>
      <c r="N2811" s="15"/>
      <c r="O2811" s="15"/>
    </row>
    <row r="2812" spans="1:15" s="299" customFormat="1">
      <c r="A2812" s="15"/>
      <c r="B2812" s="290"/>
      <c r="C2812" s="17"/>
      <c r="D2812" s="17"/>
      <c r="E2812" s="15"/>
      <c r="F2812" s="15"/>
      <c r="G2812" s="15"/>
      <c r="H2812" s="15"/>
      <c r="I2812" s="15"/>
      <c r="J2812" s="15"/>
      <c r="K2812" s="15"/>
      <c r="L2812" s="15"/>
      <c r="M2812" s="15"/>
      <c r="N2812" s="15"/>
      <c r="O2812" s="15"/>
    </row>
    <row r="2813" spans="1:15" s="299" customFormat="1">
      <c r="A2813" s="15"/>
      <c r="B2813" s="290"/>
      <c r="C2813" s="17"/>
      <c r="D2813" s="17"/>
      <c r="E2813" s="15"/>
      <c r="F2813" s="15"/>
      <c r="G2813" s="15"/>
      <c r="H2813" s="15"/>
      <c r="I2813" s="15"/>
      <c r="J2813" s="15"/>
      <c r="K2813" s="15"/>
      <c r="L2813" s="15"/>
      <c r="M2813" s="15"/>
      <c r="N2813" s="15"/>
      <c r="O2813" s="15"/>
    </row>
    <row r="2814" spans="1:15" s="299" customFormat="1">
      <c r="A2814" s="15"/>
      <c r="B2814" s="290"/>
      <c r="C2814" s="17"/>
      <c r="D2814" s="17"/>
      <c r="E2814" s="15"/>
      <c r="F2814" s="15"/>
      <c r="G2814" s="15"/>
      <c r="H2814" s="15"/>
      <c r="I2814" s="15"/>
      <c r="J2814" s="15"/>
      <c r="K2814" s="15"/>
      <c r="L2814" s="15"/>
      <c r="M2814" s="15"/>
      <c r="N2814" s="15"/>
      <c r="O2814" s="15"/>
    </row>
    <row r="2815" spans="1:15" s="299" customFormat="1">
      <c r="A2815" s="15"/>
      <c r="B2815" s="290"/>
      <c r="C2815" s="17"/>
      <c r="D2815" s="17"/>
      <c r="E2815" s="15"/>
      <c r="F2815" s="15"/>
      <c r="G2815" s="15"/>
      <c r="H2815" s="15"/>
      <c r="I2815" s="15"/>
      <c r="J2815" s="15"/>
      <c r="K2815" s="15"/>
      <c r="L2815" s="15"/>
      <c r="M2815" s="15"/>
      <c r="N2815" s="15"/>
      <c r="O2815" s="15"/>
    </row>
    <row r="2816" spans="1:15" s="299" customFormat="1">
      <c r="A2816" s="15"/>
      <c r="B2816" s="290"/>
      <c r="C2816" s="17"/>
      <c r="D2816" s="17"/>
      <c r="E2816" s="15"/>
      <c r="F2816" s="15"/>
      <c r="G2816" s="15"/>
      <c r="H2816" s="15"/>
      <c r="I2816" s="15"/>
      <c r="J2816" s="15"/>
      <c r="K2816" s="15"/>
      <c r="L2816" s="15"/>
      <c r="M2816" s="15"/>
      <c r="N2816" s="15"/>
      <c r="O2816" s="15"/>
    </row>
    <row r="2817" spans="1:15" s="299" customFormat="1">
      <c r="A2817" s="15"/>
      <c r="B2817" s="290"/>
      <c r="C2817" s="17"/>
      <c r="D2817" s="17"/>
      <c r="E2817" s="15"/>
      <c r="F2817" s="15"/>
      <c r="G2817" s="15"/>
      <c r="H2817" s="15"/>
      <c r="I2817" s="15"/>
      <c r="J2817" s="15"/>
      <c r="K2817" s="15"/>
      <c r="L2817" s="15"/>
      <c r="M2817" s="15"/>
      <c r="N2817" s="15"/>
      <c r="O2817" s="15"/>
    </row>
    <row r="2818" spans="1:15" s="299" customFormat="1">
      <c r="A2818" s="15"/>
      <c r="B2818" s="290"/>
      <c r="C2818" s="17"/>
      <c r="D2818" s="17"/>
      <c r="E2818" s="15"/>
      <c r="F2818" s="15"/>
      <c r="G2818" s="15"/>
      <c r="H2818" s="15"/>
      <c r="I2818" s="15"/>
      <c r="J2818" s="15"/>
      <c r="K2818" s="15"/>
      <c r="L2818" s="15"/>
      <c r="M2818" s="15"/>
      <c r="N2818" s="15"/>
      <c r="O2818" s="15"/>
    </row>
    <row r="2819" spans="1:15" s="299" customFormat="1">
      <c r="A2819" s="15"/>
      <c r="B2819" s="290"/>
      <c r="C2819" s="17"/>
      <c r="D2819" s="17"/>
      <c r="E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15"/>
    </row>
    <row r="2820" spans="1:15" s="299" customFormat="1">
      <c r="A2820" s="15"/>
      <c r="B2820" s="290"/>
      <c r="C2820" s="17"/>
      <c r="D2820" s="17"/>
      <c r="E2820" s="15"/>
      <c r="F2820" s="15"/>
      <c r="G2820" s="15"/>
      <c r="H2820" s="15"/>
      <c r="I2820" s="15"/>
      <c r="J2820" s="15"/>
      <c r="K2820" s="15"/>
      <c r="L2820" s="15"/>
      <c r="M2820" s="15"/>
      <c r="N2820" s="15"/>
      <c r="O2820" s="15"/>
    </row>
    <row r="2821" spans="1:15" s="299" customFormat="1">
      <c r="A2821" s="15"/>
      <c r="B2821" s="290"/>
      <c r="C2821" s="17"/>
      <c r="D2821" s="17"/>
      <c r="E2821" s="15"/>
      <c r="F2821" s="15"/>
      <c r="G2821" s="15"/>
      <c r="H2821" s="15"/>
      <c r="I2821" s="15"/>
      <c r="J2821" s="15"/>
      <c r="K2821" s="15"/>
      <c r="L2821" s="15"/>
      <c r="M2821" s="15"/>
      <c r="N2821" s="15"/>
      <c r="O2821" s="15"/>
    </row>
    <row r="2822" spans="1:15" s="299" customFormat="1">
      <c r="A2822" s="15"/>
      <c r="B2822" s="290"/>
      <c r="C2822" s="17"/>
      <c r="D2822" s="17"/>
      <c r="E2822" s="15"/>
      <c r="F2822" s="15"/>
      <c r="G2822" s="15"/>
      <c r="H2822" s="15"/>
      <c r="I2822" s="15"/>
      <c r="J2822" s="15"/>
      <c r="K2822" s="15"/>
      <c r="L2822" s="15"/>
      <c r="M2822" s="15"/>
      <c r="N2822" s="15"/>
      <c r="O2822" s="15"/>
    </row>
    <row r="2823" spans="1:15" s="299" customFormat="1">
      <c r="A2823" s="15"/>
      <c r="B2823" s="290"/>
      <c r="C2823" s="17"/>
      <c r="D2823" s="17"/>
      <c r="E2823" s="15"/>
      <c r="F2823" s="15"/>
      <c r="G2823" s="15"/>
      <c r="H2823" s="15"/>
      <c r="I2823" s="15"/>
      <c r="J2823" s="15"/>
      <c r="K2823" s="15"/>
      <c r="L2823" s="15"/>
      <c r="M2823" s="15"/>
      <c r="N2823" s="15"/>
      <c r="O2823" s="15"/>
    </row>
    <row r="2824" spans="1:15" s="299" customFormat="1">
      <c r="A2824" s="15"/>
      <c r="B2824" s="290"/>
      <c r="C2824" s="17"/>
      <c r="D2824" s="17"/>
      <c r="E2824" s="15"/>
      <c r="F2824" s="15"/>
      <c r="G2824" s="15"/>
      <c r="H2824" s="15"/>
      <c r="I2824" s="15"/>
      <c r="J2824" s="15"/>
      <c r="K2824" s="15"/>
      <c r="L2824" s="15"/>
      <c r="M2824" s="15"/>
      <c r="N2824" s="15"/>
      <c r="O2824" s="15"/>
    </row>
    <row r="2825" spans="1:15" s="299" customFormat="1">
      <c r="A2825" s="15"/>
      <c r="B2825" s="290"/>
      <c r="C2825" s="17"/>
      <c r="D2825" s="17"/>
      <c r="E2825" s="15"/>
      <c r="F2825" s="15"/>
      <c r="G2825" s="15"/>
      <c r="H2825" s="15"/>
      <c r="I2825" s="15"/>
      <c r="J2825" s="15"/>
      <c r="K2825" s="15"/>
      <c r="L2825" s="15"/>
      <c r="M2825" s="15"/>
      <c r="N2825" s="15"/>
      <c r="O2825" s="15"/>
    </row>
    <row r="2826" spans="1:15" s="299" customFormat="1">
      <c r="A2826" s="15"/>
      <c r="B2826" s="290"/>
      <c r="C2826" s="17"/>
      <c r="D2826" s="17"/>
      <c r="E2826" s="15"/>
      <c r="F2826" s="15"/>
      <c r="G2826" s="15"/>
      <c r="H2826" s="15"/>
      <c r="I2826" s="15"/>
      <c r="J2826" s="15"/>
      <c r="K2826" s="15"/>
      <c r="L2826" s="15"/>
      <c r="M2826" s="15"/>
      <c r="N2826" s="15"/>
      <c r="O2826" s="15"/>
    </row>
    <row r="2827" spans="1:15" s="299" customFormat="1">
      <c r="A2827" s="15"/>
      <c r="B2827" s="290"/>
      <c r="C2827" s="17"/>
      <c r="D2827" s="17"/>
      <c r="E2827" s="15"/>
      <c r="F2827" s="15"/>
      <c r="G2827" s="15"/>
      <c r="H2827" s="15"/>
      <c r="I2827" s="15"/>
      <c r="J2827" s="15"/>
      <c r="K2827" s="15"/>
      <c r="L2827" s="15"/>
      <c r="M2827" s="15"/>
      <c r="N2827" s="15"/>
      <c r="O2827" s="15"/>
    </row>
    <row r="2828" spans="1:15" s="299" customFormat="1">
      <c r="A2828" s="15"/>
      <c r="B2828" s="290"/>
      <c r="C2828" s="17"/>
      <c r="D2828" s="17"/>
      <c r="E2828" s="15"/>
      <c r="F2828" s="15"/>
      <c r="G2828" s="15"/>
      <c r="H2828" s="15"/>
      <c r="I2828" s="15"/>
      <c r="J2828" s="15"/>
      <c r="K2828" s="15"/>
      <c r="L2828" s="15"/>
      <c r="M2828" s="15"/>
      <c r="N2828" s="15"/>
      <c r="O2828" s="15"/>
    </row>
    <row r="2829" spans="1:15" s="299" customFormat="1">
      <c r="A2829" s="15"/>
      <c r="B2829" s="290"/>
      <c r="C2829" s="17"/>
      <c r="D2829" s="17"/>
      <c r="E2829" s="15"/>
      <c r="F2829" s="15"/>
      <c r="G2829" s="15"/>
      <c r="H2829" s="15"/>
      <c r="I2829" s="15"/>
      <c r="J2829" s="15"/>
      <c r="K2829" s="15"/>
      <c r="L2829" s="15"/>
      <c r="M2829" s="15"/>
      <c r="N2829" s="15"/>
      <c r="O2829" s="15"/>
    </row>
    <row r="2830" spans="1:15" s="299" customFormat="1">
      <c r="A2830" s="15"/>
      <c r="B2830" s="290"/>
      <c r="C2830" s="17"/>
      <c r="D2830" s="17"/>
      <c r="E2830" s="15"/>
      <c r="F2830" s="15"/>
      <c r="G2830" s="15"/>
      <c r="H2830" s="15"/>
      <c r="I2830" s="15"/>
      <c r="J2830" s="15"/>
      <c r="K2830" s="15"/>
      <c r="L2830" s="15"/>
      <c r="M2830" s="15"/>
      <c r="N2830" s="15"/>
      <c r="O2830" s="15"/>
    </row>
    <row r="2831" spans="1:15" s="299" customFormat="1">
      <c r="A2831" s="15"/>
      <c r="B2831" s="290"/>
      <c r="C2831" s="17"/>
      <c r="D2831" s="17"/>
      <c r="E2831" s="15"/>
      <c r="F2831" s="15"/>
      <c r="G2831" s="15"/>
      <c r="H2831" s="15"/>
      <c r="I2831" s="15"/>
      <c r="J2831" s="15"/>
      <c r="K2831" s="15"/>
      <c r="L2831" s="15"/>
      <c r="M2831" s="15"/>
      <c r="N2831" s="15"/>
      <c r="O2831" s="15"/>
    </row>
    <row r="2832" spans="1:15" s="299" customFormat="1">
      <c r="A2832" s="15"/>
      <c r="B2832" s="290"/>
      <c r="C2832" s="17"/>
      <c r="D2832" s="17"/>
      <c r="E2832" s="15"/>
      <c r="F2832" s="15"/>
      <c r="G2832" s="15"/>
      <c r="H2832" s="15"/>
      <c r="I2832" s="15"/>
      <c r="J2832" s="15"/>
      <c r="K2832" s="15"/>
      <c r="L2832" s="15"/>
      <c r="M2832" s="15"/>
      <c r="N2832" s="15"/>
      <c r="O2832" s="15"/>
    </row>
    <row r="2833" spans="1:15" s="299" customFormat="1">
      <c r="A2833" s="15"/>
      <c r="B2833" s="290"/>
      <c r="C2833" s="17"/>
      <c r="D2833" s="17"/>
      <c r="E2833" s="15"/>
      <c r="F2833" s="15"/>
      <c r="G2833" s="15"/>
      <c r="H2833" s="15"/>
      <c r="I2833" s="15"/>
      <c r="J2833" s="15"/>
      <c r="K2833" s="15"/>
      <c r="L2833" s="15"/>
      <c r="M2833" s="15"/>
      <c r="N2833" s="15"/>
      <c r="O2833" s="15"/>
    </row>
    <row r="2834" spans="1:15" s="299" customFormat="1">
      <c r="A2834" s="15"/>
      <c r="B2834" s="290"/>
      <c r="C2834" s="17"/>
      <c r="D2834" s="17"/>
      <c r="E2834" s="15"/>
      <c r="F2834" s="15"/>
      <c r="G2834" s="15"/>
      <c r="H2834" s="15"/>
      <c r="I2834" s="15"/>
      <c r="J2834" s="15"/>
      <c r="K2834" s="15"/>
      <c r="L2834" s="15"/>
      <c r="M2834" s="15"/>
      <c r="N2834" s="15"/>
      <c r="O2834" s="15"/>
    </row>
    <row r="2835" spans="1:15" s="299" customFormat="1">
      <c r="A2835" s="15"/>
      <c r="B2835" s="290"/>
      <c r="C2835" s="17"/>
      <c r="D2835" s="17"/>
      <c r="E2835" s="15"/>
      <c r="F2835" s="15"/>
      <c r="G2835" s="15"/>
      <c r="H2835" s="15"/>
      <c r="I2835" s="15"/>
      <c r="J2835" s="15"/>
      <c r="K2835" s="15"/>
      <c r="L2835" s="15"/>
      <c r="M2835" s="15"/>
      <c r="N2835" s="15"/>
      <c r="O2835" s="15"/>
    </row>
    <row r="2836" spans="1:15" s="299" customFormat="1">
      <c r="A2836" s="15"/>
      <c r="B2836" s="290"/>
      <c r="C2836" s="17"/>
      <c r="D2836" s="17"/>
      <c r="E2836" s="15"/>
      <c r="F2836" s="15"/>
      <c r="G2836" s="15"/>
      <c r="H2836" s="15"/>
      <c r="I2836" s="15"/>
      <c r="J2836" s="15"/>
      <c r="K2836" s="15"/>
      <c r="L2836" s="15"/>
      <c r="M2836" s="15"/>
      <c r="N2836" s="15"/>
      <c r="O2836" s="15"/>
    </row>
    <row r="2837" spans="1:15" s="299" customFormat="1">
      <c r="A2837" s="15"/>
      <c r="B2837" s="290"/>
      <c r="C2837" s="17"/>
      <c r="D2837" s="17"/>
      <c r="E2837" s="15"/>
      <c r="F2837" s="15"/>
      <c r="G2837" s="15"/>
      <c r="H2837" s="15"/>
      <c r="I2837" s="15"/>
      <c r="J2837" s="15"/>
      <c r="K2837" s="15"/>
      <c r="L2837" s="15"/>
      <c r="M2837" s="15"/>
      <c r="N2837" s="15"/>
      <c r="O2837" s="15"/>
    </row>
    <row r="2838" spans="1:15" s="299" customFormat="1">
      <c r="A2838" s="15"/>
      <c r="B2838" s="290"/>
      <c r="C2838" s="17"/>
      <c r="D2838" s="17"/>
      <c r="E2838" s="15"/>
      <c r="F2838" s="15"/>
      <c r="G2838" s="15"/>
      <c r="H2838" s="15"/>
      <c r="I2838" s="15"/>
      <c r="J2838" s="15"/>
      <c r="K2838" s="15"/>
      <c r="L2838" s="15"/>
      <c r="M2838" s="15"/>
      <c r="N2838" s="15"/>
      <c r="O2838" s="15"/>
    </row>
    <row r="2839" spans="1:15" s="299" customFormat="1">
      <c r="A2839" s="15"/>
      <c r="B2839" s="290"/>
      <c r="C2839" s="17"/>
      <c r="D2839" s="17"/>
      <c r="E2839" s="15"/>
      <c r="F2839" s="15"/>
      <c r="G2839" s="15"/>
      <c r="H2839" s="15"/>
      <c r="I2839" s="15"/>
      <c r="J2839" s="15"/>
      <c r="K2839" s="15"/>
      <c r="L2839" s="15"/>
      <c r="M2839" s="15"/>
      <c r="N2839" s="15"/>
      <c r="O2839" s="15"/>
    </row>
    <row r="2840" spans="1:15" s="299" customFormat="1">
      <c r="A2840" s="15"/>
      <c r="B2840" s="290"/>
      <c r="C2840" s="17"/>
      <c r="D2840" s="17"/>
      <c r="E2840" s="15"/>
      <c r="F2840" s="15"/>
      <c r="G2840" s="15"/>
      <c r="H2840" s="15"/>
      <c r="I2840" s="15"/>
      <c r="J2840" s="15"/>
      <c r="K2840" s="15"/>
      <c r="L2840" s="15"/>
      <c r="M2840" s="15"/>
      <c r="N2840" s="15"/>
      <c r="O2840" s="15"/>
    </row>
    <row r="2841" spans="1:15" s="299" customFormat="1">
      <c r="A2841" s="15"/>
      <c r="B2841" s="290"/>
      <c r="C2841" s="17"/>
      <c r="D2841" s="17"/>
      <c r="E2841" s="15"/>
      <c r="F2841" s="15"/>
      <c r="G2841" s="15"/>
      <c r="H2841" s="15"/>
      <c r="I2841" s="15"/>
      <c r="J2841" s="15"/>
      <c r="K2841" s="15"/>
      <c r="L2841" s="15"/>
      <c r="M2841" s="15"/>
      <c r="N2841" s="15"/>
      <c r="O2841" s="15"/>
    </row>
    <row r="2842" spans="1:15" s="299" customFormat="1">
      <c r="A2842" s="15"/>
      <c r="B2842" s="290"/>
      <c r="C2842" s="17"/>
      <c r="D2842" s="17"/>
      <c r="E2842" s="15"/>
      <c r="F2842" s="15"/>
      <c r="G2842" s="15"/>
      <c r="H2842" s="15"/>
      <c r="I2842" s="15"/>
      <c r="J2842" s="15"/>
      <c r="K2842" s="15"/>
      <c r="L2842" s="15"/>
      <c r="M2842" s="15"/>
      <c r="N2842" s="15"/>
      <c r="O2842" s="15"/>
    </row>
    <row r="2843" spans="1:15" s="299" customFormat="1">
      <c r="A2843" s="15"/>
      <c r="B2843" s="290"/>
      <c r="C2843" s="17"/>
      <c r="D2843" s="17"/>
      <c r="E2843" s="15"/>
      <c r="F2843" s="15"/>
      <c r="G2843" s="15"/>
      <c r="H2843" s="15"/>
      <c r="I2843" s="15"/>
      <c r="J2843" s="15"/>
      <c r="K2843" s="15"/>
      <c r="L2843" s="15"/>
      <c r="M2843" s="15"/>
      <c r="N2843" s="15"/>
      <c r="O2843" s="15"/>
    </row>
    <row r="2844" spans="1:15" s="299" customFormat="1">
      <c r="A2844" s="15"/>
      <c r="B2844" s="290"/>
      <c r="C2844" s="17"/>
      <c r="D2844" s="17"/>
      <c r="E2844" s="15"/>
      <c r="F2844" s="15"/>
      <c r="G2844" s="15"/>
      <c r="H2844" s="15"/>
      <c r="I2844" s="15"/>
      <c r="J2844" s="15"/>
      <c r="K2844" s="15"/>
      <c r="L2844" s="15"/>
      <c r="M2844" s="15"/>
      <c r="N2844" s="15"/>
      <c r="O2844" s="15"/>
    </row>
    <row r="2845" spans="1:15" s="299" customFormat="1">
      <c r="A2845" s="15"/>
      <c r="B2845" s="290"/>
      <c r="C2845" s="17"/>
      <c r="D2845" s="17"/>
      <c r="E2845" s="15"/>
      <c r="F2845" s="15"/>
      <c r="G2845" s="15"/>
      <c r="H2845" s="15"/>
      <c r="I2845" s="15"/>
      <c r="J2845" s="15"/>
      <c r="K2845" s="15"/>
      <c r="L2845" s="15"/>
      <c r="M2845" s="15"/>
      <c r="N2845" s="15"/>
      <c r="O2845" s="15"/>
    </row>
    <row r="2846" spans="1:15" s="299" customFormat="1">
      <c r="A2846" s="15"/>
      <c r="B2846" s="290"/>
      <c r="C2846" s="17"/>
      <c r="D2846" s="17"/>
      <c r="E2846" s="15"/>
      <c r="F2846" s="15"/>
      <c r="G2846" s="15"/>
      <c r="H2846" s="15"/>
      <c r="I2846" s="15"/>
      <c r="J2846" s="15"/>
      <c r="K2846" s="15"/>
      <c r="L2846" s="15"/>
      <c r="M2846" s="15"/>
      <c r="N2846" s="15"/>
      <c r="O2846" s="15"/>
    </row>
    <row r="2847" spans="1:15" s="299" customFormat="1">
      <c r="A2847" s="15"/>
      <c r="B2847" s="290"/>
      <c r="C2847" s="17"/>
      <c r="D2847" s="17"/>
      <c r="E2847" s="15"/>
      <c r="F2847" s="15"/>
      <c r="G2847" s="15"/>
      <c r="H2847" s="15"/>
      <c r="I2847" s="15"/>
      <c r="J2847" s="15"/>
      <c r="K2847" s="15"/>
      <c r="L2847" s="15"/>
      <c r="M2847" s="15"/>
      <c r="N2847" s="15"/>
      <c r="O2847" s="15"/>
    </row>
    <row r="2848" spans="1:15" s="299" customFormat="1">
      <c r="A2848" s="15"/>
      <c r="B2848" s="290"/>
      <c r="C2848" s="17"/>
      <c r="D2848" s="17"/>
      <c r="E2848" s="15"/>
      <c r="F2848" s="15"/>
      <c r="G2848" s="15"/>
      <c r="H2848" s="15"/>
      <c r="I2848" s="15"/>
      <c r="J2848" s="15"/>
      <c r="K2848" s="15"/>
      <c r="L2848" s="15"/>
      <c r="M2848" s="15"/>
      <c r="N2848" s="15"/>
      <c r="O2848" s="15"/>
    </row>
    <row r="2849" spans="1:15" s="299" customFormat="1">
      <c r="A2849" s="15"/>
      <c r="B2849" s="290"/>
      <c r="C2849" s="17"/>
      <c r="D2849" s="17"/>
      <c r="E2849" s="15"/>
      <c r="F2849" s="15"/>
      <c r="G2849" s="15"/>
      <c r="H2849" s="15"/>
      <c r="I2849" s="15"/>
      <c r="J2849" s="15"/>
      <c r="K2849" s="15"/>
      <c r="L2849" s="15"/>
      <c r="M2849" s="15"/>
      <c r="N2849" s="15"/>
      <c r="O2849" s="15"/>
    </row>
    <row r="2850" spans="1:15" s="299" customFormat="1">
      <c r="A2850" s="15"/>
      <c r="B2850" s="290"/>
      <c r="C2850" s="17"/>
      <c r="D2850" s="17"/>
      <c r="E2850" s="15"/>
      <c r="F2850" s="15"/>
      <c r="G2850" s="15"/>
      <c r="H2850" s="15"/>
      <c r="I2850" s="15"/>
      <c r="J2850" s="15"/>
      <c r="K2850" s="15"/>
      <c r="L2850" s="15"/>
      <c r="M2850" s="15"/>
      <c r="N2850" s="15"/>
      <c r="O2850" s="15"/>
    </row>
    <row r="2851" spans="1:15" s="299" customFormat="1">
      <c r="A2851" s="15"/>
      <c r="B2851" s="290"/>
      <c r="C2851" s="17"/>
      <c r="D2851" s="17"/>
      <c r="E2851" s="15"/>
      <c r="F2851" s="15"/>
      <c r="G2851" s="15"/>
      <c r="H2851" s="15"/>
      <c r="I2851" s="15"/>
      <c r="J2851" s="15"/>
      <c r="K2851" s="15"/>
      <c r="L2851" s="15"/>
      <c r="M2851" s="15"/>
      <c r="N2851" s="15"/>
      <c r="O2851" s="15"/>
    </row>
    <row r="2852" spans="1:15" s="299" customFormat="1">
      <c r="A2852" s="15"/>
      <c r="B2852" s="290"/>
      <c r="C2852" s="17"/>
      <c r="D2852" s="17"/>
      <c r="E2852" s="15"/>
      <c r="F2852" s="15"/>
      <c r="G2852" s="15"/>
      <c r="H2852" s="15"/>
      <c r="I2852" s="15"/>
      <c r="J2852" s="15"/>
      <c r="K2852" s="15"/>
      <c r="L2852" s="15"/>
      <c r="M2852" s="15"/>
      <c r="N2852" s="15"/>
      <c r="O2852" s="15"/>
    </row>
    <row r="2853" spans="1:15" s="299" customFormat="1">
      <c r="A2853" s="15"/>
      <c r="B2853" s="290"/>
      <c r="C2853" s="17"/>
      <c r="D2853" s="17"/>
      <c r="E2853" s="15"/>
      <c r="F2853" s="15"/>
      <c r="G2853" s="15"/>
      <c r="H2853" s="15"/>
      <c r="I2853" s="15"/>
      <c r="J2853" s="15"/>
      <c r="K2853" s="15"/>
      <c r="L2853" s="15"/>
      <c r="M2853" s="15"/>
      <c r="N2853" s="15"/>
      <c r="O2853" s="15"/>
    </row>
    <row r="2854" spans="1:15" s="299" customFormat="1">
      <c r="A2854" s="15"/>
      <c r="B2854" s="290"/>
      <c r="C2854" s="17"/>
      <c r="D2854" s="17"/>
      <c r="E2854" s="15"/>
      <c r="F2854" s="15"/>
      <c r="G2854" s="15"/>
      <c r="H2854" s="15"/>
      <c r="I2854" s="15"/>
      <c r="J2854" s="15"/>
      <c r="K2854" s="15"/>
      <c r="L2854" s="15"/>
      <c r="M2854" s="15"/>
      <c r="N2854" s="15"/>
      <c r="O2854" s="15"/>
    </row>
    <row r="2855" spans="1:15" s="299" customFormat="1">
      <c r="A2855" s="15"/>
      <c r="B2855" s="290"/>
      <c r="C2855" s="17"/>
      <c r="D2855" s="17"/>
      <c r="E2855" s="15"/>
      <c r="F2855" s="15"/>
      <c r="G2855" s="15"/>
      <c r="H2855" s="15"/>
      <c r="I2855" s="15"/>
      <c r="J2855" s="15"/>
      <c r="K2855" s="15"/>
      <c r="L2855" s="15"/>
      <c r="M2855" s="15"/>
      <c r="N2855" s="15"/>
      <c r="O2855" s="15"/>
    </row>
    <row r="2856" spans="1:15" s="299" customFormat="1">
      <c r="A2856" s="15"/>
      <c r="B2856" s="290"/>
      <c r="C2856" s="17"/>
      <c r="D2856" s="17"/>
      <c r="E2856" s="15"/>
      <c r="F2856" s="15"/>
      <c r="G2856" s="15"/>
      <c r="H2856" s="15"/>
      <c r="I2856" s="15"/>
      <c r="J2856" s="15"/>
      <c r="K2856" s="15"/>
      <c r="L2856" s="15"/>
      <c r="M2856" s="15"/>
      <c r="N2856" s="15"/>
      <c r="O2856" s="15"/>
    </row>
    <row r="2857" spans="1:15" s="299" customFormat="1">
      <c r="A2857" s="15"/>
      <c r="B2857" s="290"/>
      <c r="C2857" s="17"/>
      <c r="D2857" s="17"/>
      <c r="E2857" s="15"/>
      <c r="F2857" s="15"/>
      <c r="G2857" s="15"/>
      <c r="H2857" s="15"/>
      <c r="I2857" s="15"/>
      <c r="J2857" s="15"/>
      <c r="K2857" s="15"/>
      <c r="L2857" s="15"/>
      <c r="M2857" s="15"/>
      <c r="N2857" s="15"/>
      <c r="O2857" s="15"/>
    </row>
    <row r="2858" spans="1:15" s="299" customFormat="1">
      <c r="A2858" s="15"/>
      <c r="B2858" s="290"/>
      <c r="C2858" s="17"/>
      <c r="D2858" s="17"/>
      <c r="E2858" s="15"/>
      <c r="F2858" s="15"/>
      <c r="G2858" s="15"/>
      <c r="H2858" s="15"/>
      <c r="I2858" s="15"/>
      <c r="J2858" s="15"/>
      <c r="K2858" s="15"/>
      <c r="L2858" s="15"/>
      <c r="M2858" s="15"/>
      <c r="N2858" s="15"/>
      <c r="O2858" s="15"/>
    </row>
    <row r="2859" spans="1:15" s="299" customFormat="1">
      <c r="A2859" s="15"/>
      <c r="B2859" s="290"/>
      <c r="C2859" s="17"/>
      <c r="D2859" s="17"/>
      <c r="E2859" s="15"/>
      <c r="F2859" s="15"/>
      <c r="G2859" s="15"/>
      <c r="H2859" s="15"/>
      <c r="I2859" s="15"/>
      <c r="J2859" s="15"/>
      <c r="K2859" s="15"/>
      <c r="L2859" s="15"/>
      <c r="M2859" s="15"/>
      <c r="N2859" s="15"/>
      <c r="O2859" s="15"/>
    </row>
    <row r="2860" spans="1:15" s="299" customFormat="1">
      <c r="A2860" s="15"/>
      <c r="B2860" s="290"/>
      <c r="C2860" s="17"/>
      <c r="D2860" s="17"/>
      <c r="E2860" s="15"/>
      <c r="F2860" s="15"/>
      <c r="G2860" s="15"/>
      <c r="H2860" s="15"/>
      <c r="I2860" s="15"/>
      <c r="J2860" s="15"/>
      <c r="K2860" s="15"/>
      <c r="L2860" s="15"/>
      <c r="M2860" s="15"/>
      <c r="N2860" s="15"/>
      <c r="O2860" s="15"/>
    </row>
    <row r="2861" spans="1:15" s="299" customFormat="1">
      <c r="A2861" s="15"/>
      <c r="B2861" s="290"/>
      <c r="C2861" s="17"/>
      <c r="D2861" s="17"/>
      <c r="E2861" s="15"/>
      <c r="F2861" s="15"/>
      <c r="G2861" s="15"/>
      <c r="H2861" s="15"/>
      <c r="I2861" s="15"/>
      <c r="J2861" s="15"/>
      <c r="K2861" s="15"/>
      <c r="L2861" s="15"/>
      <c r="M2861" s="15"/>
      <c r="N2861" s="15"/>
      <c r="O2861" s="15"/>
    </row>
    <row r="2862" spans="1:15" s="299" customFormat="1">
      <c r="A2862" s="15"/>
      <c r="B2862" s="290"/>
      <c r="C2862" s="17"/>
      <c r="D2862" s="17"/>
      <c r="E2862" s="15"/>
      <c r="F2862" s="15"/>
      <c r="G2862" s="15"/>
      <c r="H2862" s="15"/>
      <c r="I2862" s="15"/>
      <c r="J2862" s="15"/>
      <c r="K2862" s="15"/>
      <c r="L2862" s="15"/>
      <c r="M2862" s="15"/>
      <c r="N2862" s="15"/>
      <c r="O2862" s="15"/>
    </row>
    <row r="2863" spans="1:15" s="299" customFormat="1">
      <c r="A2863" s="15"/>
      <c r="B2863" s="290"/>
      <c r="C2863" s="17"/>
      <c r="D2863" s="17"/>
      <c r="E2863" s="15"/>
      <c r="F2863" s="15"/>
      <c r="G2863" s="15"/>
      <c r="H2863" s="15"/>
      <c r="I2863" s="15"/>
      <c r="J2863" s="15"/>
      <c r="K2863" s="15"/>
      <c r="L2863" s="15"/>
      <c r="M2863" s="15"/>
      <c r="N2863" s="15"/>
      <c r="O2863" s="15"/>
    </row>
    <row r="2864" spans="1:15" s="299" customFormat="1">
      <c r="A2864" s="15"/>
      <c r="B2864" s="290"/>
      <c r="C2864" s="17"/>
      <c r="D2864" s="17"/>
      <c r="E2864" s="15"/>
      <c r="F2864" s="15"/>
      <c r="G2864" s="15"/>
      <c r="H2864" s="15"/>
      <c r="I2864" s="15"/>
      <c r="J2864" s="15"/>
      <c r="K2864" s="15"/>
      <c r="L2864" s="15"/>
      <c r="M2864" s="15"/>
      <c r="N2864" s="15"/>
      <c r="O2864" s="15"/>
    </row>
    <row r="2865" spans="1:15" s="299" customFormat="1">
      <c r="A2865" s="15"/>
      <c r="B2865" s="290"/>
      <c r="C2865" s="17"/>
      <c r="D2865" s="17"/>
      <c r="E2865" s="15"/>
      <c r="F2865" s="15"/>
      <c r="G2865" s="15"/>
      <c r="H2865" s="15"/>
      <c r="I2865" s="15"/>
      <c r="J2865" s="15"/>
      <c r="K2865" s="15"/>
      <c r="L2865" s="15"/>
      <c r="M2865" s="15"/>
      <c r="N2865" s="15"/>
      <c r="O2865" s="15"/>
    </row>
    <row r="2866" spans="1:15" s="299" customFormat="1">
      <c r="A2866" s="15"/>
      <c r="B2866" s="290"/>
      <c r="C2866" s="17"/>
      <c r="D2866" s="17"/>
      <c r="E2866" s="15"/>
      <c r="F2866" s="15"/>
      <c r="G2866" s="15"/>
      <c r="H2866" s="15"/>
      <c r="I2866" s="15"/>
      <c r="J2866" s="15"/>
      <c r="K2866" s="15"/>
      <c r="L2866" s="15"/>
      <c r="M2866" s="15"/>
      <c r="N2866" s="15"/>
      <c r="O2866" s="15"/>
    </row>
    <row r="2867" spans="1:15" s="299" customFormat="1">
      <c r="A2867" s="15"/>
      <c r="B2867" s="290"/>
      <c r="C2867" s="17"/>
      <c r="D2867" s="17"/>
      <c r="E2867" s="15"/>
      <c r="F2867" s="15"/>
      <c r="G2867" s="15"/>
      <c r="H2867" s="15"/>
      <c r="I2867" s="15"/>
      <c r="J2867" s="15"/>
      <c r="K2867" s="15"/>
      <c r="L2867" s="15"/>
      <c r="M2867" s="15"/>
      <c r="N2867" s="15"/>
      <c r="O2867" s="15"/>
    </row>
    <row r="2868" spans="1:15" s="299" customFormat="1">
      <c r="A2868" s="15"/>
      <c r="B2868" s="290"/>
      <c r="C2868" s="17"/>
      <c r="D2868" s="17"/>
      <c r="E2868" s="15"/>
      <c r="F2868" s="15"/>
      <c r="G2868" s="15"/>
      <c r="H2868" s="15"/>
      <c r="I2868" s="15"/>
      <c r="J2868" s="15"/>
      <c r="K2868" s="15"/>
      <c r="L2868" s="15"/>
      <c r="M2868" s="15"/>
      <c r="N2868" s="15"/>
      <c r="O2868" s="15"/>
    </row>
    <row r="2869" spans="1:15" s="299" customFormat="1">
      <c r="A2869" s="15"/>
      <c r="B2869" s="290"/>
      <c r="C2869" s="17"/>
      <c r="D2869" s="17"/>
      <c r="E2869" s="15"/>
      <c r="F2869" s="15"/>
      <c r="G2869" s="15"/>
      <c r="H2869" s="15"/>
      <c r="I2869" s="15"/>
      <c r="J2869" s="15"/>
      <c r="K2869" s="15"/>
      <c r="L2869" s="15"/>
      <c r="M2869" s="15"/>
      <c r="N2869" s="15"/>
      <c r="O2869" s="15"/>
    </row>
    <row r="2870" spans="1:15" s="299" customFormat="1">
      <c r="A2870" s="15"/>
      <c r="B2870" s="290"/>
      <c r="C2870" s="17"/>
      <c r="D2870" s="17"/>
      <c r="E2870" s="15"/>
      <c r="F2870" s="15"/>
      <c r="G2870" s="15"/>
      <c r="H2870" s="15"/>
      <c r="I2870" s="15"/>
      <c r="J2870" s="15"/>
      <c r="K2870" s="15"/>
      <c r="L2870" s="15"/>
      <c r="M2870" s="15"/>
      <c r="N2870" s="15"/>
      <c r="O2870" s="15"/>
    </row>
    <row r="2871" spans="1:15" s="299" customFormat="1">
      <c r="A2871" s="15"/>
      <c r="B2871" s="290"/>
      <c r="C2871" s="17"/>
      <c r="D2871" s="17"/>
      <c r="E2871" s="15"/>
      <c r="F2871" s="15"/>
      <c r="G2871" s="15"/>
      <c r="H2871" s="15"/>
      <c r="I2871" s="15"/>
      <c r="J2871" s="15"/>
      <c r="K2871" s="15"/>
      <c r="L2871" s="15"/>
      <c r="M2871" s="15"/>
      <c r="N2871" s="15"/>
      <c r="O2871" s="15"/>
    </row>
    <row r="2872" spans="1:15" s="299" customFormat="1">
      <c r="A2872" s="15"/>
      <c r="B2872" s="290"/>
      <c r="C2872" s="17"/>
      <c r="D2872" s="17"/>
      <c r="E2872" s="15"/>
      <c r="F2872" s="15"/>
      <c r="G2872" s="15"/>
      <c r="H2872" s="15"/>
      <c r="I2872" s="15"/>
      <c r="J2872" s="15"/>
      <c r="K2872" s="15"/>
      <c r="L2872" s="15"/>
      <c r="M2872" s="15"/>
      <c r="N2872" s="15"/>
      <c r="O2872" s="15"/>
    </row>
    <row r="2873" spans="1:15" s="299" customFormat="1">
      <c r="A2873" s="15"/>
      <c r="B2873" s="290"/>
      <c r="C2873" s="17"/>
      <c r="D2873" s="17"/>
      <c r="E2873" s="15"/>
      <c r="F2873" s="15"/>
      <c r="G2873" s="15"/>
      <c r="H2873" s="15"/>
      <c r="I2873" s="15"/>
      <c r="J2873" s="15"/>
      <c r="K2873" s="15"/>
      <c r="L2873" s="15"/>
      <c r="M2873" s="15"/>
      <c r="N2873" s="15"/>
      <c r="O2873" s="15"/>
    </row>
    <row r="2874" spans="1:15" s="299" customFormat="1">
      <c r="A2874" s="15"/>
      <c r="B2874" s="290"/>
      <c r="C2874" s="17"/>
      <c r="D2874" s="17"/>
      <c r="E2874" s="15"/>
      <c r="F2874" s="15"/>
      <c r="G2874" s="15"/>
      <c r="H2874" s="15"/>
      <c r="I2874" s="15"/>
      <c r="J2874" s="15"/>
      <c r="K2874" s="15"/>
      <c r="L2874" s="15"/>
      <c r="M2874" s="15"/>
      <c r="N2874" s="15"/>
      <c r="O2874" s="15"/>
    </row>
    <row r="2875" spans="1:15" s="299" customFormat="1">
      <c r="A2875" s="15"/>
      <c r="B2875" s="290"/>
      <c r="C2875" s="17"/>
      <c r="D2875" s="17"/>
      <c r="E2875" s="15"/>
      <c r="F2875" s="15"/>
      <c r="G2875" s="15"/>
      <c r="H2875" s="15"/>
      <c r="I2875" s="15"/>
      <c r="J2875" s="15"/>
      <c r="K2875" s="15"/>
      <c r="L2875" s="15"/>
      <c r="M2875" s="15"/>
      <c r="N2875" s="15"/>
      <c r="O2875" s="15"/>
    </row>
    <row r="2876" spans="1:15" s="299" customFormat="1">
      <c r="A2876" s="15"/>
      <c r="B2876" s="290"/>
      <c r="C2876" s="17"/>
      <c r="D2876" s="17"/>
      <c r="E2876" s="15"/>
      <c r="F2876" s="15"/>
      <c r="G2876" s="15"/>
      <c r="H2876" s="15"/>
      <c r="I2876" s="15"/>
      <c r="J2876" s="15"/>
      <c r="K2876" s="15"/>
      <c r="L2876" s="15"/>
      <c r="M2876" s="15"/>
      <c r="N2876" s="15"/>
      <c r="O2876" s="15"/>
    </row>
    <row r="2877" spans="1:15" s="299" customFormat="1">
      <c r="A2877" s="15"/>
      <c r="B2877" s="290"/>
      <c r="C2877" s="17"/>
      <c r="D2877" s="17"/>
      <c r="E2877" s="15"/>
      <c r="F2877" s="15"/>
      <c r="G2877" s="15"/>
      <c r="H2877" s="15"/>
      <c r="I2877" s="15"/>
      <c r="J2877" s="15"/>
      <c r="K2877" s="15"/>
      <c r="L2877" s="15"/>
      <c r="M2877" s="15"/>
      <c r="N2877" s="15"/>
      <c r="O2877" s="15"/>
    </row>
    <row r="2878" spans="1:15" s="299" customFormat="1">
      <c r="A2878" s="15"/>
      <c r="B2878" s="290"/>
      <c r="C2878" s="17"/>
      <c r="D2878" s="17"/>
      <c r="E2878" s="15"/>
      <c r="F2878" s="15"/>
      <c r="G2878" s="15"/>
      <c r="H2878" s="15"/>
      <c r="I2878" s="15"/>
      <c r="J2878" s="15"/>
      <c r="K2878" s="15"/>
      <c r="L2878" s="15"/>
      <c r="M2878" s="15"/>
      <c r="N2878" s="15"/>
      <c r="O2878" s="15"/>
    </row>
    <row r="2879" spans="1:15" s="299" customFormat="1">
      <c r="A2879" s="15"/>
      <c r="B2879" s="290"/>
      <c r="C2879" s="17"/>
      <c r="D2879" s="17"/>
      <c r="E2879" s="15"/>
      <c r="F2879" s="15"/>
      <c r="G2879" s="15"/>
      <c r="H2879" s="15"/>
      <c r="I2879" s="15"/>
      <c r="J2879" s="15"/>
      <c r="K2879" s="15"/>
      <c r="L2879" s="15"/>
      <c r="M2879" s="15"/>
      <c r="N2879" s="15"/>
      <c r="O2879" s="15"/>
    </row>
    <row r="2880" spans="1:15" s="299" customFormat="1">
      <c r="A2880" s="15"/>
      <c r="B2880" s="290"/>
      <c r="C2880" s="17"/>
      <c r="D2880" s="17"/>
      <c r="E2880" s="15"/>
      <c r="F2880" s="15"/>
      <c r="G2880" s="15"/>
      <c r="H2880" s="15"/>
      <c r="I2880" s="15"/>
      <c r="J2880" s="15"/>
      <c r="K2880" s="15"/>
      <c r="L2880" s="15"/>
      <c r="M2880" s="15"/>
      <c r="N2880" s="15"/>
      <c r="O2880" s="15"/>
    </row>
    <row r="2881" spans="1:15" s="299" customFormat="1">
      <c r="A2881" s="15"/>
      <c r="B2881" s="290"/>
      <c r="C2881" s="17"/>
      <c r="D2881" s="17"/>
      <c r="E2881" s="15"/>
      <c r="F2881" s="15"/>
      <c r="G2881" s="15"/>
      <c r="H2881" s="15"/>
      <c r="I2881" s="15"/>
      <c r="J2881" s="15"/>
      <c r="K2881" s="15"/>
      <c r="L2881" s="15"/>
      <c r="M2881" s="15"/>
      <c r="N2881" s="15"/>
      <c r="O2881" s="15"/>
    </row>
    <row r="2882" spans="1:15" s="299" customFormat="1">
      <c r="A2882" s="15"/>
      <c r="B2882" s="290"/>
      <c r="C2882" s="17"/>
      <c r="D2882" s="17"/>
      <c r="E2882" s="15"/>
      <c r="F2882" s="15"/>
      <c r="G2882" s="15"/>
      <c r="H2882" s="15"/>
      <c r="I2882" s="15"/>
      <c r="J2882" s="15"/>
      <c r="K2882" s="15"/>
      <c r="L2882" s="15"/>
      <c r="M2882" s="15"/>
      <c r="N2882" s="15"/>
      <c r="O2882" s="15"/>
    </row>
    <row r="2883" spans="1:15" s="299" customFormat="1">
      <c r="A2883" s="15"/>
      <c r="B2883" s="290"/>
      <c r="C2883" s="17"/>
      <c r="D2883" s="17"/>
      <c r="E2883" s="15"/>
      <c r="F2883" s="15"/>
      <c r="G2883" s="15"/>
      <c r="H2883" s="15"/>
      <c r="I2883" s="15"/>
      <c r="J2883" s="15"/>
      <c r="K2883" s="15"/>
      <c r="L2883" s="15"/>
      <c r="M2883" s="15"/>
      <c r="N2883" s="15"/>
      <c r="O2883" s="15"/>
    </row>
    <row r="2884" spans="1:15" s="299" customFormat="1">
      <c r="A2884" s="15"/>
      <c r="B2884" s="290"/>
      <c r="C2884" s="17"/>
      <c r="D2884" s="17"/>
      <c r="E2884" s="15"/>
      <c r="F2884" s="15"/>
      <c r="G2884" s="15"/>
      <c r="H2884" s="15"/>
      <c r="I2884" s="15"/>
      <c r="J2884" s="15"/>
      <c r="K2884" s="15"/>
      <c r="L2884" s="15"/>
      <c r="M2884" s="15"/>
      <c r="N2884" s="15"/>
      <c r="O2884" s="15"/>
    </row>
    <row r="2885" spans="1:15" s="299" customFormat="1">
      <c r="A2885" s="15"/>
      <c r="B2885" s="290"/>
      <c r="C2885" s="17"/>
      <c r="D2885" s="17"/>
      <c r="E2885" s="15"/>
      <c r="F2885" s="15"/>
      <c r="G2885" s="15"/>
      <c r="H2885" s="15"/>
      <c r="I2885" s="15"/>
      <c r="J2885" s="15"/>
      <c r="K2885" s="15"/>
      <c r="L2885" s="15"/>
      <c r="M2885" s="15"/>
      <c r="N2885" s="15"/>
      <c r="O2885" s="15"/>
    </row>
    <row r="2886" spans="1:15" s="299" customFormat="1">
      <c r="A2886" s="15"/>
      <c r="B2886" s="290"/>
      <c r="C2886" s="17"/>
      <c r="D2886" s="17"/>
      <c r="E2886" s="15"/>
      <c r="F2886" s="15"/>
      <c r="G2886" s="15"/>
      <c r="H2886" s="15"/>
      <c r="I2886" s="15"/>
      <c r="J2886" s="15"/>
      <c r="K2886" s="15"/>
      <c r="L2886" s="15"/>
      <c r="M2886" s="15"/>
      <c r="N2886" s="15"/>
      <c r="O2886" s="15"/>
    </row>
    <row r="2887" spans="1:15" s="299" customFormat="1">
      <c r="A2887" s="15"/>
      <c r="B2887" s="290"/>
      <c r="C2887" s="17"/>
      <c r="D2887" s="17"/>
      <c r="E2887" s="15"/>
      <c r="F2887" s="15"/>
      <c r="G2887" s="15"/>
      <c r="H2887" s="15"/>
      <c r="I2887" s="15"/>
      <c r="J2887" s="15"/>
      <c r="K2887" s="15"/>
      <c r="L2887" s="15"/>
      <c r="M2887" s="15"/>
      <c r="N2887" s="15"/>
      <c r="O2887" s="15"/>
    </row>
    <row r="2888" spans="1:15" s="299" customFormat="1">
      <c r="A2888" s="15"/>
      <c r="B2888" s="290"/>
      <c r="C2888" s="17"/>
      <c r="D2888" s="17"/>
      <c r="E2888" s="15"/>
      <c r="F2888" s="15"/>
      <c r="G2888" s="15"/>
      <c r="H2888" s="15"/>
      <c r="I2888" s="15"/>
      <c r="J2888" s="15"/>
      <c r="K2888" s="15"/>
      <c r="L2888" s="15"/>
      <c r="M2888" s="15"/>
      <c r="N2888" s="15"/>
      <c r="O2888" s="15"/>
    </row>
    <row r="2889" spans="1:15" s="299" customFormat="1">
      <c r="A2889" s="15"/>
      <c r="B2889" s="290"/>
      <c r="C2889" s="17"/>
      <c r="D2889" s="17"/>
      <c r="E2889" s="15"/>
      <c r="F2889" s="15"/>
      <c r="G2889" s="15"/>
      <c r="H2889" s="15"/>
      <c r="I2889" s="15"/>
      <c r="J2889" s="15"/>
      <c r="K2889" s="15"/>
      <c r="L2889" s="15"/>
      <c r="M2889" s="15"/>
      <c r="N2889" s="15"/>
      <c r="O2889" s="15"/>
    </row>
    <row r="2890" spans="1:15" s="299" customFormat="1">
      <c r="A2890" s="15"/>
      <c r="B2890" s="290"/>
      <c r="C2890" s="17"/>
      <c r="D2890" s="17"/>
      <c r="E2890" s="15"/>
      <c r="F2890" s="15"/>
      <c r="G2890" s="15"/>
      <c r="H2890" s="15"/>
      <c r="I2890" s="15"/>
      <c r="J2890" s="15"/>
      <c r="K2890" s="15"/>
      <c r="L2890" s="15"/>
      <c r="M2890" s="15"/>
      <c r="N2890" s="15"/>
      <c r="O2890" s="15"/>
    </row>
    <row r="2891" spans="1:15" s="299" customFormat="1">
      <c r="A2891" s="15"/>
      <c r="B2891" s="290"/>
      <c r="C2891" s="17"/>
      <c r="D2891" s="17"/>
      <c r="E2891" s="15"/>
      <c r="F2891" s="15"/>
      <c r="G2891" s="15"/>
      <c r="H2891" s="15"/>
      <c r="I2891" s="15"/>
      <c r="J2891" s="15"/>
      <c r="K2891" s="15"/>
      <c r="L2891" s="15"/>
      <c r="M2891" s="15"/>
      <c r="N2891" s="15"/>
      <c r="O2891" s="15"/>
    </row>
    <row r="2892" spans="1:15" s="299" customFormat="1">
      <c r="A2892" s="15"/>
      <c r="B2892" s="290"/>
      <c r="C2892" s="17"/>
      <c r="D2892" s="17"/>
      <c r="E2892" s="15"/>
      <c r="F2892" s="15"/>
      <c r="G2892" s="15"/>
      <c r="H2892" s="15"/>
      <c r="I2892" s="15"/>
      <c r="J2892" s="15"/>
      <c r="K2892" s="15"/>
      <c r="L2892" s="15"/>
      <c r="M2892" s="15"/>
      <c r="N2892" s="15"/>
      <c r="O2892" s="15"/>
    </row>
    <row r="2893" spans="1:15" s="299" customFormat="1">
      <c r="A2893" s="15"/>
      <c r="B2893" s="290"/>
      <c r="C2893" s="17"/>
      <c r="D2893" s="17"/>
      <c r="E2893" s="15"/>
      <c r="F2893" s="15"/>
      <c r="G2893" s="15"/>
      <c r="H2893" s="15"/>
      <c r="I2893" s="15"/>
      <c r="J2893" s="15"/>
      <c r="K2893" s="15"/>
      <c r="L2893" s="15"/>
      <c r="M2893" s="15"/>
      <c r="N2893" s="15"/>
      <c r="O2893" s="15"/>
    </row>
    <row r="2894" spans="1:15" s="299" customFormat="1">
      <c r="A2894" s="15"/>
      <c r="B2894" s="290"/>
      <c r="C2894" s="17"/>
      <c r="D2894" s="17"/>
      <c r="E2894" s="15"/>
      <c r="F2894" s="15"/>
      <c r="G2894" s="15"/>
      <c r="H2894" s="15"/>
      <c r="I2894" s="15"/>
      <c r="J2894" s="15"/>
      <c r="K2894" s="15"/>
      <c r="L2894" s="15"/>
      <c r="M2894" s="15"/>
      <c r="N2894" s="15"/>
      <c r="O2894" s="15"/>
    </row>
    <row r="2895" spans="1:15" s="299" customFormat="1">
      <c r="A2895" s="15"/>
      <c r="B2895" s="290"/>
      <c r="C2895" s="17"/>
      <c r="D2895" s="17"/>
      <c r="E2895" s="15"/>
      <c r="F2895" s="15"/>
      <c r="G2895" s="15"/>
      <c r="H2895" s="15"/>
      <c r="I2895" s="15"/>
      <c r="J2895" s="15"/>
      <c r="K2895" s="15"/>
      <c r="L2895" s="15"/>
      <c r="M2895" s="15"/>
      <c r="N2895" s="15"/>
      <c r="O2895" s="15"/>
    </row>
    <row r="2896" spans="1:15" s="299" customFormat="1">
      <c r="A2896" s="15"/>
      <c r="B2896" s="290"/>
      <c r="C2896" s="17"/>
      <c r="D2896" s="17"/>
      <c r="E2896" s="15"/>
      <c r="F2896" s="15"/>
      <c r="G2896" s="15"/>
      <c r="H2896" s="15"/>
      <c r="I2896" s="15"/>
      <c r="J2896" s="15"/>
      <c r="K2896" s="15"/>
      <c r="L2896" s="15"/>
      <c r="M2896" s="15"/>
      <c r="N2896" s="15"/>
      <c r="O2896" s="15"/>
    </row>
    <row r="2897" spans="1:15" s="299" customFormat="1">
      <c r="A2897" s="15"/>
      <c r="B2897" s="290"/>
      <c r="C2897" s="17"/>
      <c r="D2897" s="17"/>
      <c r="E2897" s="15"/>
      <c r="F2897" s="15"/>
      <c r="G2897" s="15"/>
      <c r="H2897" s="15"/>
      <c r="I2897" s="15"/>
      <c r="J2897" s="15"/>
      <c r="K2897" s="15"/>
      <c r="L2897" s="15"/>
      <c r="M2897" s="15"/>
      <c r="N2897" s="15"/>
      <c r="O2897" s="15"/>
    </row>
    <row r="2898" spans="1:15" s="299" customFormat="1">
      <c r="A2898" s="15"/>
      <c r="B2898" s="290"/>
      <c r="C2898" s="17"/>
      <c r="D2898" s="17"/>
      <c r="E2898" s="15"/>
      <c r="F2898" s="15"/>
      <c r="G2898" s="15"/>
      <c r="H2898" s="15"/>
      <c r="I2898" s="15"/>
      <c r="J2898" s="15"/>
      <c r="K2898" s="15"/>
      <c r="L2898" s="15"/>
      <c r="M2898" s="15"/>
      <c r="N2898" s="15"/>
      <c r="O2898" s="15"/>
    </row>
    <row r="2899" spans="1:15" s="299" customFormat="1">
      <c r="A2899" s="15"/>
      <c r="B2899" s="290"/>
      <c r="C2899" s="17"/>
      <c r="D2899" s="17"/>
      <c r="E2899" s="15"/>
      <c r="F2899" s="15"/>
      <c r="G2899" s="15"/>
      <c r="H2899" s="15"/>
      <c r="I2899" s="15"/>
      <c r="J2899" s="15"/>
      <c r="K2899" s="15"/>
      <c r="L2899" s="15"/>
      <c r="M2899" s="15"/>
      <c r="N2899" s="15"/>
      <c r="O2899" s="15"/>
    </row>
    <row r="2900" spans="1:15" s="299" customFormat="1">
      <c r="A2900" s="15"/>
      <c r="B2900" s="290"/>
      <c r="C2900" s="17"/>
      <c r="D2900" s="17"/>
      <c r="E2900" s="15"/>
      <c r="F2900" s="15"/>
      <c r="G2900" s="15"/>
      <c r="H2900" s="15"/>
      <c r="I2900" s="15"/>
      <c r="J2900" s="15"/>
      <c r="K2900" s="15"/>
      <c r="L2900" s="15"/>
      <c r="M2900" s="15"/>
      <c r="N2900" s="15"/>
      <c r="O2900" s="15"/>
    </row>
    <row r="2901" spans="1:15" s="299" customFormat="1">
      <c r="A2901" s="15"/>
      <c r="B2901" s="290"/>
      <c r="C2901" s="17"/>
      <c r="D2901" s="17"/>
      <c r="E2901" s="15"/>
      <c r="F2901" s="15"/>
      <c r="G2901" s="15"/>
      <c r="H2901" s="15"/>
      <c r="I2901" s="15"/>
      <c r="J2901" s="15"/>
      <c r="K2901" s="15"/>
      <c r="L2901" s="15"/>
      <c r="M2901" s="15"/>
      <c r="N2901" s="15"/>
      <c r="O2901" s="15"/>
    </row>
    <row r="2902" spans="1:15" s="299" customFormat="1">
      <c r="A2902" s="15"/>
      <c r="B2902" s="290"/>
      <c r="C2902" s="17"/>
      <c r="D2902" s="17"/>
      <c r="E2902" s="15"/>
      <c r="F2902" s="15"/>
      <c r="G2902" s="15"/>
      <c r="H2902" s="15"/>
      <c r="I2902" s="15"/>
      <c r="J2902" s="15"/>
      <c r="K2902" s="15"/>
      <c r="L2902" s="15"/>
      <c r="M2902" s="15"/>
      <c r="N2902" s="15"/>
      <c r="O2902" s="15"/>
    </row>
    <row r="2903" spans="1:15" s="299" customFormat="1">
      <c r="A2903" s="15"/>
      <c r="B2903" s="290"/>
      <c r="C2903" s="17"/>
      <c r="D2903" s="17"/>
      <c r="E2903" s="15"/>
      <c r="F2903" s="15"/>
      <c r="G2903" s="15"/>
      <c r="H2903" s="15"/>
      <c r="I2903" s="15"/>
      <c r="J2903" s="15"/>
      <c r="K2903" s="15"/>
      <c r="L2903" s="15"/>
      <c r="M2903" s="15"/>
      <c r="N2903" s="15"/>
      <c r="O2903" s="15"/>
    </row>
    <row r="2904" spans="1:15" s="299" customFormat="1">
      <c r="A2904" s="15"/>
      <c r="B2904" s="290"/>
      <c r="C2904" s="17"/>
      <c r="D2904" s="17"/>
      <c r="E2904" s="15"/>
      <c r="F2904" s="15"/>
      <c r="G2904" s="15"/>
      <c r="H2904" s="15"/>
      <c r="I2904" s="15"/>
      <c r="J2904" s="15"/>
      <c r="K2904" s="15"/>
      <c r="L2904" s="15"/>
      <c r="M2904" s="15"/>
      <c r="N2904" s="15"/>
      <c r="O2904" s="15"/>
    </row>
    <row r="2905" spans="1:15" s="299" customFormat="1">
      <c r="A2905" s="15"/>
      <c r="B2905" s="290"/>
      <c r="C2905" s="17"/>
      <c r="D2905" s="17"/>
      <c r="E2905" s="15"/>
      <c r="F2905" s="15"/>
      <c r="G2905" s="15"/>
      <c r="H2905" s="15"/>
      <c r="I2905" s="15"/>
      <c r="J2905" s="15"/>
      <c r="K2905" s="15"/>
      <c r="L2905" s="15"/>
      <c r="M2905" s="15"/>
      <c r="N2905" s="15"/>
      <c r="O2905" s="15"/>
    </row>
    <row r="2906" spans="1:15" s="299" customFormat="1">
      <c r="A2906" s="15"/>
      <c r="B2906" s="290"/>
      <c r="C2906" s="17"/>
      <c r="D2906" s="17"/>
      <c r="E2906" s="15"/>
      <c r="F2906" s="15"/>
      <c r="G2906" s="15"/>
      <c r="H2906" s="15"/>
      <c r="I2906" s="15"/>
      <c r="J2906" s="15"/>
      <c r="K2906" s="15"/>
      <c r="L2906" s="15"/>
      <c r="M2906" s="15"/>
      <c r="N2906" s="15"/>
      <c r="O2906" s="15"/>
    </row>
    <row r="2907" spans="1:15" s="299" customFormat="1">
      <c r="A2907" s="15"/>
      <c r="B2907" s="290"/>
      <c r="C2907" s="17"/>
      <c r="D2907" s="17"/>
      <c r="E2907" s="15"/>
      <c r="F2907" s="15"/>
      <c r="G2907" s="15"/>
      <c r="H2907" s="15"/>
      <c r="I2907" s="15"/>
      <c r="J2907" s="15"/>
      <c r="K2907" s="15"/>
      <c r="L2907" s="15"/>
      <c r="M2907" s="15"/>
      <c r="N2907" s="15"/>
      <c r="O2907" s="15"/>
    </row>
    <row r="2908" spans="1:15" s="299" customFormat="1">
      <c r="A2908" s="15"/>
      <c r="B2908" s="290"/>
      <c r="C2908" s="17"/>
      <c r="D2908" s="17"/>
      <c r="E2908" s="15"/>
      <c r="F2908" s="15"/>
      <c r="G2908" s="15"/>
      <c r="H2908" s="15"/>
      <c r="I2908" s="15"/>
      <c r="J2908" s="15"/>
      <c r="K2908" s="15"/>
      <c r="L2908" s="15"/>
      <c r="M2908" s="15"/>
      <c r="N2908" s="15"/>
      <c r="O2908" s="15"/>
    </row>
    <row r="2909" spans="1:15" s="299" customFormat="1">
      <c r="A2909" s="15"/>
      <c r="B2909" s="290"/>
      <c r="C2909" s="17"/>
      <c r="D2909" s="17"/>
      <c r="E2909" s="15"/>
      <c r="F2909" s="15"/>
      <c r="G2909" s="15"/>
      <c r="H2909" s="15"/>
      <c r="I2909" s="15"/>
      <c r="J2909" s="15"/>
      <c r="K2909" s="15"/>
      <c r="L2909" s="15"/>
      <c r="M2909" s="15"/>
      <c r="N2909" s="15"/>
      <c r="O2909" s="15"/>
    </row>
    <row r="2910" spans="1:15" s="299" customFormat="1">
      <c r="A2910" s="15"/>
      <c r="B2910" s="290"/>
      <c r="C2910" s="17"/>
      <c r="D2910" s="17"/>
      <c r="E2910" s="15"/>
      <c r="F2910" s="15"/>
      <c r="G2910" s="15"/>
      <c r="H2910" s="15"/>
      <c r="I2910" s="15"/>
      <c r="J2910" s="15"/>
      <c r="K2910" s="15"/>
      <c r="L2910" s="15"/>
      <c r="M2910" s="15"/>
      <c r="N2910" s="15"/>
      <c r="O2910" s="15"/>
    </row>
    <row r="2911" spans="1:15" s="299" customFormat="1">
      <c r="A2911" s="15"/>
      <c r="B2911" s="290"/>
      <c r="C2911" s="17"/>
      <c r="D2911" s="17"/>
      <c r="E2911" s="15"/>
      <c r="F2911" s="15"/>
      <c r="G2911" s="15"/>
      <c r="H2911" s="15"/>
      <c r="I2911" s="15"/>
      <c r="J2911" s="15"/>
      <c r="K2911" s="15"/>
      <c r="L2911" s="15"/>
      <c r="M2911" s="15"/>
      <c r="N2911" s="15"/>
      <c r="O2911" s="15"/>
    </row>
    <row r="2912" spans="1:15" s="299" customFormat="1">
      <c r="A2912" s="15"/>
      <c r="B2912" s="290"/>
      <c r="C2912" s="17"/>
      <c r="D2912" s="17"/>
      <c r="E2912" s="15"/>
      <c r="F2912" s="15"/>
      <c r="G2912" s="15"/>
      <c r="H2912" s="15"/>
      <c r="I2912" s="15"/>
      <c r="J2912" s="15"/>
      <c r="K2912" s="15"/>
      <c r="L2912" s="15"/>
      <c r="M2912" s="15"/>
      <c r="N2912" s="15"/>
      <c r="O2912" s="15"/>
    </row>
    <row r="2913" spans="1:15" s="299" customFormat="1">
      <c r="A2913" s="15"/>
      <c r="B2913" s="290"/>
      <c r="C2913" s="17"/>
      <c r="D2913" s="17"/>
      <c r="E2913" s="15"/>
      <c r="F2913" s="15"/>
      <c r="G2913" s="15"/>
      <c r="H2913" s="15"/>
      <c r="I2913" s="15"/>
      <c r="J2913" s="15"/>
      <c r="K2913" s="15"/>
      <c r="L2913" s="15"/>
      <c r="M2913" s="15"/>
      <c r="N2913" s="15"/>
      <c r="O2913" s="15"/>
    </row>
    <row r="2914" spans="1:15" s="299" customFormat="1">
      <c r="A2914" s="15"/>
      <c r="B2914" s="290"/>
      <c r="C2914" s="17"/>
      <c r="D2914" s="17"/>
      <c r="E2914" s="15"/>
      <c r="F2914" s="15"/>
      <c r="G2914" s="15"/>
      <c r="H2914" s="15"/>
      <c r="I2914" s="15"/>
      <c r="J2914" s="15"/>
      <c r="K2914" s="15"/>
      <c r="L2914" s="15"/>
      <c r="M2914" s="15"/>
      <c r="N2914" s="15"/>
      <c r="O2914" s="15"/>
    </row>
    <row r="2915" spans="1:15" s="299" customFormat="1">
      <c r="A2915" s="15"/>
      <c r="B2915" s="290"/>
      <c r="C2915" s="17"/>
      <c r="D2915" s="17"/>
      <c r="E2915" s="15"/>
      <c r="F2915" s="15"/>
      <c r="G2915" s="15"/>
      <c r="H2915" s="15"/>
      <c r="I2915" s="15"/>
      <c r="J2915" s="15"/>
      <c r="K2915" s="15"/>
      <c r="L2915" s="15"/>
      <c r="M2915" s="15"/>
      <c r="N2915" s="15"/>
      <c r="O2915" s="15"/>
    </row>
    <row r="2916" spans="1:15" s="299" customFormat="1">
      <c r="A2916" s="15"/>
      <c r="B2916" s="290"/>
      <c r="C2916" s="17"/>
      <c r="D2916" s="17"/>
      <c r="E2916" s="15"/>
      <c r="F2916" s="15"/>
      <c r="G2916" s="15"/>
      <c r="H2916" s="15"/>
      <c r="I2916" s="15"/>
      <c r="J2916" s="15"/>
      <c r="K2916" s="15"/>
      <c r="L2916" s="15"/>
      <c r="M2916" s="15"/>
      <c r="N2916" s="15"/>
      <c r="O2916" s="15"/>
    </row>
    <row r="2917" spans="1:15" s="299" customFormat="1">
      <c r="A2917" s="15"/>
      <c r="B2917" s="290"/>
      <c r="C2917" s="17"/>
      <c r="D2917" s="17"/>
      <c r="E2917" s="15"/>
      <c r="F2917" s="15"/>
      <c r="G2917" s="15"/>
      <c r="H2917" s="15"/>
      <c r="I2917" s="15"/>
      <c r="J2917" s="15"/>
      <c r="K2917" s="15"/>
      <c r="L2917" s="15"/>
      <c r="M2917" s="15"/>
      <c r="N2917" s="15"/>
      <c r="O2917" s="15"/>
    </row>
    <row r="2918" spans="1:15" s="299" customFormat="1">
      <c r="A2918" s="15"/>
      <c r="B2918" s="290"/>
      <c r="C2918" s="17"/>
      <c r="D2918" s="17"/>
      <c r="E2918" s="15"/>
      <c r="F2918" s="15"/>
      <c r="G2918" s="15"/>
      <c r="H2918" s="15"/>
      <c r="I2918" s="15"/>
      <c r="J2918" s="15"/>
      <c r="K2918" s="15"/>
      <c r="L2918" s="15"/>
      <c r="M2918" s="15"/>
      <c r="N2918" s="15"/>
      <c r="O2918" s="15"/>
    </row>
    <row r="2919" spans="1:15" s="299" customFormat="1">
      <c r="A2919" s="15"/>
      <c r="B2919" s="290"/>
      <c r="C2919" s="17"/>
      <c r="D2919" s="17"/>
      <c r="E2919" s="15"/>
      <c r="F2919" s="15"/>
      <c r="G2919" s="15"/>
      <c r="H2919" s="15"/>
      <c r="I2919" s="15"/>
      <c r="J2919" s="15"/>
      <c r="K2919" s="15"/>
      <c r="L2919" s="15"/>
      <c r="M2919" s="15"/>
      <c r="N2919" s="15"/>
      <c r="O2919" s="15"/>
    </row>
    <row r="2920" spans="1:15" s="299" customFormat="1">
      <c r="A2920" s="15"/>
      <c r="B2920" s="290"/>
      <c r="C2920" s="17"/>
      <c r="D2920" s="17"/>
      <c r="E2920" s="15"/>
      <c r="F2920" s="15"/>
      <c r="G2920" s="15"/>
      <c r="H2920" s="15"/>
      <c r="I2920" s="15"/>
      <c r="J2920" s="15"/>
      <c r="K2920" s="15"/>
      <c r="L2920" s="15"/>
      <c r="M2920" s="15"/>
      <c r="N2920" s="15"/>
      <c r="O2920" s="15"/>
    </row>
    <row r="2921" spans="1:15" s="299" customFormat="1">
      <c r="A2921" s="15"/>
      <c r="B2921" s="290"/>
      <c r="C2921" s="17"/>
      <c r="D2921" s="17"/>
      <c r="E2921" s="15"/>
      <c r="F2921" s="15"/>
      <c r="G2921" s="15"/>
      <c r="H2921" s="15"/>
      <c r="I2921" s="15"/>
      <c r="J2921" s="15"/>
      <c r="K2921" s="15"/>
      <c r="L2921" s="15"/>
      <c r="M2921" s="15"/>
      <c r="N2921" s="15"/>
      <c r="O2921" s="15"/>
    </row>
    <row r="2922" spans="1:15" s="299" customFormat="1">
      <c r="A2922" s="15"/>
      <c r="B2922" s="290"/>
      <c r="C2922" s="17"/>
      <c r="D2922" s="17"/>
      <c r="E2922" s="15"/>
      <c r="F2922" s="15"/>
      <c r="G2922" s="15"/>
      <c r="H2922" s="15"/>
      <c r="I2922" s="15"/>
      <c r="J2922" s="15"/>
      <c r="K2922" s="15"/>
      <c r="L2922" s="15"/>
      <c r="M2922" s="15"/>
      <c r="N2922" s="15"/>
      <c r="O2922" s="15"/>
    </row>
    <row r="2923" spans="1:15" s="299" customFormat="1">
      <c r="A2923" s="15"/>
      <c r="B2923" s="290"/>
      <c r="C2923" s="17"/>
      <c r="D2923" s="17"/>
      <c r="E2923" s="15"/>
      <c r="F2923" s="15"/>
      <c r="G2923" s="15"/>
      <c r="H2923" s="15"/>
      <c r="I2923" s="15"/>
      <c r="J2923" s="15"/>
      <c r="K2923" s="15"/>
      <c r="L2923" s="15"/>
      <c r="M2923" s="15"/>
      <c r="N2923" s="15"/>
      <c r="O2923" s="15"/>
    </row>
    <row r="2924" spans="1:15" s="299" customFormat="1">
      <c r="A2924" s="15"/>
      <c r="B2924" s="290"/>
      <c r="C2924" s="17"/>
      <c r="D2924" s="17"/>
      <c r="E2924" s="15"/>
      <c r="F2924" s="15"/>
      <c r="G2924" s="15"/>
      <c r="H2924" s="15"/>
      <c r="I2924" s="15"/>
      <c r="J2924" s="15"/>
      <c r="K2924" s="15"/>
      <c r="L2924" s="15"/>
      <c r="M2924" s="15"/>
      <c r="N2924" s="15"/>
      <c r="O2924" s="15"/>
    </row>
    <row r="2925" spans="1:15" s="299" customFormat="1">
      <c r="A2925" s="15"/>
      <c r="B2925" s="290"/>
      <c r="C2925" s="17"/>
      <c r="D2925" s="17"/>
      <c r="E2925" s="15"/>
      <c r="F2925" s="15"/>
      <c r="G2925" s="15"/>
      <c r="H2925" s="15"/>
      <c r="I2925" s="15"/>
      <c r="J2925" s="15"/>
      <c r="K2925" s="15"/>
      <c r="L2925" s="15"/>
      <c r="M2925" s="15"/>
      <c r="N2925" s="15"/>
      <c r="O2925" s="15"/>
    </row>
    <row r="2926" spans="1:15" s="299" customFormat="1">
      <c r="A2926" s="15"/>
      <c r="B2926" s="290"/>
      <c r="C2926" s="17"/>
      <c r="D2926" s="17"/>
      <c r="E2926" s="15"/>
      <c r="F2926" s="15"/>
      <c r="G2926" s="15"/>
      <c r="H2926" s="15"/>
      <c r="I2926" s="15"/>
      <c r="J2926" s="15"/>
      <c r="K2926" s="15"/>
      <c r="L2926" s="15"/>
      <c r="M2926" s="15"/>
      <c r="N2926" s="15"/>
      <c r="O2926" s="15"/>
    </row>
    <row r="2927" spans="1:15" s="299" customFormat="1">
      <c r="A2927" s="15"/>
      <c r="B2927" s="290"/>
      <c r="C2927" s="17"/>
      <c r="D2927" s="17"/>
      <c r="E2927" s="15"/>
      <c r="F2927" s="15"/>
      <c r="G2927" s="15"/>
      <c r="H2927" s="15"/>
      <c r="I2927" s="15"/>
      <c r="J2927" s="15"/>
      <c r="K2927" s="15"/>
      <c r="L2927" s="15"/>
      <c r="M2927" s="15"/>
      <c r="N2927" s="15"/>
      <c r="O2927" s="15"/>
    </row>
    <row r="2928" spans="1:15" s="299" customFormat="1">
      <c r="A2928" s="15"/>
      <c r="B2928" s="290"/>
      <c r="C2928" s="17"/>
      <c r="D2928" s="17"/>
      <c r="E2928" s="15"/>
      <c r="F2928" s="15"/>
      <c r="G2928" s="15"/>
      <c r="H2928" s="15"/>
      <c r="I2928" s="15"/>
      <c r="J2928" s="15"/>
      <c r="K2928" s="15"/>
      <c r="L2928" s="15"/>
      <c r="M2928" s="15"/>
      <c r="N2928" s="15"/>
      <c r="O2928" s="15"/>
    </row>
    <row r="2929" spans="1:15" s="299" customFormat="1">
      <c r="A2929" s="15"/>
      <c r="B2929" s="290"/>
      <c r="C2929" s="17"/>
      <c r="D2929" s="17"/>
      <c r="E2929" s="15"/>
      <c r="F2929" s="15"/>
      <c r="G2929" s="15"/>
      <c r="H2929" s="15"/>
      <c r="I2929" s="15"/>
      <c r="J2929" s="15"/>
      <c r="K2929" s="15"/>
      <c r="L2929" s="15"/>
      <c r="M2929" s="15"/>
      <c r="N2929" s="15"/>
      <c r="O2929" s="15"/>
    </row>
    <row r="2930" spans="1:15" s="299" customFormat="1">
      <c r="A2930" s="15"/>
      <c r="B2930" s="290"/>
      <c r="C2930" s="17"/>
      <c r="D2930" s="17"/>
      <c r="E2930" s="15"/>
      <c r="F2930" s="15"/>
      <c r="G2930" s="15"/>
      <c r="H2930" s="15"/>
      <c r="I2930" s="15"/>
      <c r="J2930" s="15"/>
      <c r="K2930" s="15"/>
      <c r="L2930" s="15"/>
      <c r="M2930" s="15"/>
      <c r="N2930" s="15"/>
      <c r="O2930" s="15"/>
    </row>
    <row r="2931" spans="1:15" s="299" customFormat="1">
      <c r="A2931" s="15"/>
      <c r="B2931" s="290"/>
      <c r="C2931" s="17"/>
      <c r="D2931" s="17"/>
      <c r="E2931" s="15"/>
      <c r="F2931" s="15"/>
      <c r="G2931" s="15"/>
      <c r="H2931" s="15"/>
      <c r="I2931" s="15"/>
      <c r="J2931" s="15"/>
      <c r="K2931" s="15"/>
      <c r="L2931" s="15"/>
      <c r="M2931" s="15"/>
      <c r="N2931" s="15"/>
      <c r="O2931" s="15"/>
    </row>
    <row r="2932" spans="1:15" s="299" customFormat="1">
      <c r="A2932" s="15"/>
      <c r="B2932" s="290"/>
      <c r="C2932" s="17"/>
      <c r="D2932" s="17"/>
      <c r="E2932" s="15"/>
      <c r="F2932" s="15"/>
      <c r="G2932" s="15"/>
      <c r="H2932" s="15"/>
      <c r="I2932" s="15"/>
      <c r="J2932" s="15"/>
      <c r="K2932" s="15"/>
      <c r="L2932" s="15"/>
      <c r="M2932" s="15"/>
      <c r="N2932" s="15"/>
      <c r="O2932" s="15"/>
    </row>
    <row r="2933" spans="1:15" s="299" customFormat="1">
      <c r="A2933" s="15"/>
      <c r="B2933" s="290"/>
      <c r="C2933" s="17"/>
      <c r="D2933" s="17"/>
      <c r="E2933" s="15"/>
      <c r="F2933" s="15"/>
      <c r="G2933" s="15"/>
      <c r="H2933" s="15"/>
      <c r="I2933" s="15"/>
      <c r="J2933" s="15"/>
      <c r="K2933" s="15"/>
      <c r="L2933" s="15"/>
      <c r="M2933" s="15"/>
      <c r="N2933" s="15"/>
      <c r="O2933" s="15"/>
    </row>
    <row r="2934" spans="1:15" s="299" customFormat="1">
      <c r="A2934" s="15"/>
      <c r="B2934" s="290"/>
      <c r="C2934" s="17"/>
      <c r="D2934" s="17"/>
      <c r="E2934" s="15"/>
      <c r="F2934" s="15"/>
      <c r="G2934" s="15"/>
      <c r="H2934" s="15"/>
      <c r="I2934" s="15"/>
      <c r="J2934" s="15"/>
      <c r="K2934" s="15"/>
      <c r="L2934" s="15"/>
      <c r="M2934" s="15"/>
      <c r="N2934" s="15"/>
      <c r="O2934" s="15"/>
    </row>
    <row r="2935" spans="1:15" s="299" customFormat="1">
      <c r="A2935" s="15"/>
      <c r="B2935" s="290"/>
      <c r="C2935" s="17"/>
      <c r="D2935" s="17"/>
      <c r="E2935" s="15"/>
      <c r="F2935" s="15"/>
      <c r="G2935" s="15"/>
      <c r="H2935" s="15"/>
      <c r="I2935" s="15"/>
      <c r="J2935" s="15"/>
      <c r="K2935" s="15"/>
      <c r="L2935" s="15"/>
      <c r="M2935" s="15"/>
      <c r="N2935" s="15"/>
      <c r="O2935" s="15"/>
    </row>
    <row r="2936" spans="1:15" s="299" customFormat="1">
      <c r="A2936" s="15"/>
      <c r="B2936" s="290"/>
      <c r="C2936" s="17"/>
      <c r="D2936" s="17"/>
      <c r="E2936" s="15"/>
      <c r="F2936" s="15"/>
      <c r="G2936" s="15"/>
      <c r="H2936" s="15"/>
      <c r="I2936" s="15"/>
      <c r="J2936" s="15"/>
      <c r="K2936" s="15"/>
      <c r="L2936" s="15"/>
      <c r="M2936" s="15"/>
      <c r="N2936" s="15"/>
      <c r="O2936" s="15"/>
    </row>
    <row r="2937" spans="1:15" s="299" customFormat="1">
      <c r="A2937" s="15"/>
      <c r="B2937" s="290"/>
      <c r="C2937" s="17"/>
      <c r="D2937" s="17"/>
      <c r="E2937" s="15"/>
      <c r="F2937" s="15"/>
      <c r="G2937" s="15"/>
      <c r="H2937" s="15"/>
      <c r="I2937" s="15"/>
      <c r="J2937" s="15"/>
      <c r="K2937" s="15"/>
      <c r="L2937" s="15"/>
      <c r="M2937" s="15"/>
      <c r="N2937" s="15"/>
      <c r="O2937" s="15"/>
    </row>
    <row r="2938" spans="1:15" s="299" customFormat="1">
      <c r="A2938" s="15"/>
      <c r="B2938" s="290"/>
      <c r="C2938" s="17"/>
      <c r="D2938" s="17"/>
      <c r="E2938" s="15"/>
      <c r="F2938" s="15"/>
      <c r="G2938" s="15"/>
      <c r="H2938" s="15"/>
      <c r="I2938" s="15"/>
      <c r="J2938" s="15"/>
      <c r="K2938" s="15"/>
      <c r="L2938" s="15"/>
      <c r="M2938" s="15"/>
      <c r="N2938" s="15"/>
      <c r="O2938" s="15"/>
    </row>
    <row r="2939" spans="1:15" s="299" customFormat="1">
      <c r="A2939" s="15"/>
      <c r="B2939" s="290"/>
      <c r="C2939" s="17"/>
      <c r="D2939" s="17"/>
      <c r="E2939" s="15"/>
      <c r="F2939" s="15"/>
      <c r="G2939" s="15"/>
      <c r="H2939" s="15"/>
      <c r="I2939" s="15"/>
      <c r="J2939" s="15"/>
      <c r="K2939" s="15"/>
      <c r="L2939" s="15"/>
      <c r="M2939" s="15"/>
      <c r="N2939" s="15"/>
      <c r="O2939" s="15"/>
    </row>
    <row r="2940" spans="1:15" s="299" customFormat="1">
      <c r="A2940" s="15"/>
      <c r="B2940" s="290"/>
      <c r="C2940" s="17"/>
      <c r="D2940" s="17"/>
      <c r="E2940" s="15"/>
      <c r="F2940" s="15"/>
      <c r="G2940" s="15"/>
      <c r="H2940" s="15"/>
      <c r="I2940" s="15"/>
      <c r="J2940" s="15"/>
      <c r="K2940" s="15"/>
      <c r="L2940" s="15"/>
      <c r="M2940" s="15"/>
      <c r="N2940" s="15"/>
      <c r="O2940" s="15"/>
    </row>
    <row r="2941" spans="1:15" s="299" customFormat="1">
      <c r="A2941" s="15"/>
      <c r="B2941" s="290"/>
      <c r="C2941" s="17"/>
      <c r="D2941" s="17"/>
      <c r="E2941" s="15"/>
      <c r="F2941" s="15"/>
      <c r="G2941" s="15"/>
      <c r="H2941" s="15"/>
      <c r="I2941" s="15"/>
      <c r="J2941" s="15"/>
      <c r="K2941" s="15"/>
      <c r="L2941" s="15"/>
      <c r="M2941" s="15"/>
      <c r="N2941" s="15"/>
      <c r="O2941" s="15"/>
    </row>
    <row r="2942" spans="1:15" s="299" customFormat="1">
      <c r="A2942" s="15"/>
      <c r="B2942" s="290"/>
      <c r="C2942" s="17"/>
      <c r="D2942" s="17"/>
      <c r="E2942" s="15"/>
      <c r="F2942" s="15"/>
      <c r="G2942" s="15"/>
      <c r="H2942" s="15"/>
      <c r="I2942" s="15"/>
      <c r="J2942" s="15"/>
      <c r="K2942" s="15"/>
      <c r="L2942" s="15"/>
      <c r="M2942" s="15"/>
      <c r="N2942" s="15"/>
      <c r="O2942" s="15"/>
    </row>
    <row r="2943" spans="1:15" s="299" customFormat="1">
      <c r="A2943" s="15"/>
      <c r="B2943" s="290"/>
      <c r="C2943" s="17"/>
      <c r="D2943" s="17"/>
      <c r="E2943" s="15"/>
      <c r="F2943" s="15"/>
      <c r="G2943" s="15"/>
      <c r="H2943" s="15"/>
      <c r="I2943" s="15"/>
      <c r="J2943" s="15"/>
      <c r="K2943" s="15"/>
      <c r="L2943" s="15"/>
      <c r="M2943" s="15"/>
      <c r="N2943" s="15"/>
      <c r="O2943" s="15"/>
    </row>
    <row r="2944" spans="1:15" s="299" customFormat="1">
      <c r="A2944" s="15"/>
      <c r="B2944" s="290"/>
      <c r="C2944" s="17"/>
      <c r="D2944" s="17"/>
      <c r="E2944" s="15"/>
      <c r="F2944" s="15"/>
      <c r="G2944" s="15"/>
      <c r="H2944" s="15"/>
      <c r="I2944" s="15"/>
      <c r="J2944" s="15"/>
      <c r="K2944" s="15"/>
      <c r="L2944" s="15"/>
      <c r="M2944" s="15"/>
      <c r="N2944" s="15"/>
      <c r="O2944" s="15"/>
    </row>
    <row r="2945" spans="1:15" s="299" customFormat="1">
      <c r="A2945" s="15"/>
      <c r="B2945" s="290"/>
      <c r="C2945" s="17"/>
      <c r="D2945" s="17"/>
      <c r="E2945" s="15"/>
      <c r="F2945" s="15"/>
      <c r="G2945" s="15"/>
      <c r="H2945" s="15"/>
      <c r="I2945" s="15"/>
      <c r="J2945" s="15"/>
      <c r="K2945" s="15"/>
      <c r="L2945" s="15"/>
      <c r="M2945" s="15"/>
      <c r="N2945" s="15"/>
      <c r="O2945" s="15"/>
    </row>
    <row r="2946" spans="1:15" s="299" customFormat="1">
      <c r="A2946" s="15"/>
      <c r="B2946" s="290"/>
      <c r="C2946" s="17"/>
      <c r="D2946" s="17"/>
      <c r="E2946" s="15"/>
      <c r="F2946" s="15"/>
      <c r="G2946" s="15"/>
      <c r="H2946" s="15"/>
      <c r="I2946" s="15"/>
      <c r="J2946" s="15"/>
      <c r="K2946" s="15"/>
      <c r="L2946" s="15"/>
      <c r="M2946" s="15"/>
      <c r="N2946" s="15"/>
      <c r="O2946" s="15"/>
    </row>
    <row r="2947" spans="1:15" s="299" customFormat="1">
      <c r="A2947" s="15"/>
      <c r="B2947" s="290"/>
      <c r="C2947" s="17"/>
      <c r="D2947" s="17"/>
      <c r="E2947" s="15"/>
      <c r="F2947" s="15"/>
      <c r="G2947" s="15"/>
      <c r="H2947" s="15"/>
      <c r="I2947" s="15"/>
      <c r="J2947" s="15"/>
      <c r="K2947" s="15"/>
      <c r="L2947" s="15"/>
      <c r="M2947" s="15"/>
      <c r="N2947" s="15"/>
      <c r="O2947" s="15"/>
    </row>
    <row r="2948" spans="1:15" s="299" customFormat="1">
      <c r="A2948" s="15"/>
      <c r="B2948" s="290"/>
      <c r="C2948" s="17"/>
      <c r="D2948" s="17"/>
      <c r="E2948" s="15"/>
      <c r="F2948" s="15"/>
      <c r="G2948" s="15"/>
      <c r="H2948" s="15"/>
      <c r="I2948" s="15"/>
      <c r="J2948" s="15"/>
      <c r="K2948" s="15"/>
      <c r="L2948" s="15"/>
      <c r="M2948" s="15"/>
      <c r="N2948" s="15"/>
      <c r="O2948" s="15"/>
    </row>
    <row r="2949" spans="1:15" s="299" customFormat="1">
      <c r="A2949" s="15"/>
      <c r="B2949" s="290"/>
      <c r="C2949" s="17"/>
      <c r="D2949" s="17"/>
      <c r="E2949" s="15"/>
      <c r="F2949" s="15"/>
      <c r="G2949" s="15"/>
      <c r="H2949" s="15"/>
      <c r="I2949" s="15"/>
      <c r="J2949" s="15"/>
      <c r="K2949" s="15"/>
      <c r="L2949" s="15"/>
      <c r="M2949" s="15"/>
      <c r="N2949" s="15"/>
      <c r="O2949" s="15"/>
    </row>
    <row r="2950" spans="1:15" s="299" customFormat="1">
      <c r="A2950" s="15"/>
      <c r="B2950" s="290"/>
      <c r="C2950" s="17"/>
      <c r="D2950" s="17"/>
      <c r="E2950" s="15"/>
      <c r="F2950" s="15"/>
      <c r="G2950" s="15"/>
      <c r="H2950" s="15"/>
      <c r="I2950" s="15"/>
      <c r="J2950" s="15"/>
      <c r="K2950" s="15"/>
      <c r="L2950" s="15"/>
      <c r="M2950" s="15"/>
      <c r="N2950" s="15"/>
      <c r="O2950" s="15"/>
    </row>
    <row r="2951" spans="1:15" s="299" customFormat="1">
      <c r="A2951" s="15"/>
      <c r="B2951" s="290"/>
      <c r="C2951" s="17"/>
      <c r="D2951" s="17"/>
      <c r="E2951" s="15"/>
      <c r="F2951" s="15"/>
      <c r="G2951" s="15"/>
      <c r="H2951" s="15"/>
      <c r="I2951" s="15"/>
      <c r="J2951" s="15"/>
      <c r="K2951" s="15"/>
      <c r="L2951" s="15"/>
      <c r="M2951" s="15"/>
      <c r="N2951" s="15"/>
      <c r="O2951" s="15"/>
    </row>
    <row r="2952" spans="1:15" s="299" customFormat="1">
      <c r="A2952" s="15"/>
      <c r="B2952" s="290"/>
      <c r="C2952" s="17"/>
      <c r="D2952" s="17"/>
      <c r="E2952" s="15"/>
      <c r="F2952" s="15"/>
      <c r="G2952" s="15"/>
      <c r="H2952" s="15"/>
      <c r="I2952" s="15"/>
      <c r="J2952" s="15"/>
      <c r="K2952" s="15"/>
      <c r="L2952" s="15"/>
      <c r="M2952" s="15"/>
      <c r="N2952" s="15"/>
      <c r="O2952" s="15"/>
    </row>
    <row r="2953" spans="1:15" s="299" customFormat="1">
      <c r="A2953" s="15"/>
      <c r="B2953" s="290"/>
      <c r="C2953" s="17"/>
      <c r="D2953" s="17"/>
      <c r="E2953" s="15"/>
      <c r="F2953" s="15"/>
      <c r="G2953" s="15"/>
      <c r="H2953" s="15"/>
      <c r="I2953" s="15"/>
      <c r="J2953" s="15"/>
      <c r="K2953" s="15"/>
      <c r="L2953" s="15"/>
      <c r="M2953" s="15"/>
      <c r="N2953" s="15"/>
      <c r="O2953" s="15"/>
    </row>
    <row r="2954" spans="1:15" s="299" customFormat="1">
      <c r="A2954" s="15"/>
      <c r="B2954" s="290"/>
      <c r="C2954" s="17"/>
      <c r="D2954" s="17"/>
      <c r="E2954" s="15"/>
      <c r="F2954" s="15"/>
      <c r="G2954" s="15"/>
      <c r="H2954" s="15"/>
      <c r="I2954" s="15"/>
      <c r="J2954" s="15"/>
      <c r="K2954" s="15"/>
      <c r="L2954" s="15"/>
      <c r="M2954" s="15"/>
      <c r="N2954" s="15"/>
      <c r="O2954" s="15"/>
    </row>
    <row r="2955" spans="1:15" s="299" customFormat="1">
      <c r="A2955" s="15"/>
      <c r="B2955" s="290"/>
      <c r="C2955" s="17"/>
      <c r="D2955" s="17"/>
      <c r="E2955" s="15"/>
      <c r="F2955" s="15"/>
      <c r="G2955" s="15"/>
      <c r="H2955" s="15"/>
      <c r="I2955" s="15"/>
      <c r="J2955" s="15"/>
      <c r="K2955" s="15"/>
      <c r="L2955" s="15"/>
      <c r="M2955" s="15"/>
      <c r="N2955" s="15"/>
      <c r="O2955" s="15"/>
    </row>
    <row r="2956" spans="1:15" s="299" customFormat="1">
      <c r="A2956" s="15"/>
      <c r="B2956" s="290"/>
      <c r="C2956" s="17"/>
      <c r="D2956" s="17"/>
      <c r="E2956" s="15"/>
      <c r="F2956" s="15"/>
      <c r="G2956" s="15"/>
      <c r="H2956" s="15"/>
      <c r="I2956" s="15"/>
      <c r="J2956" s="15"/>
      <c r="K2956" s="15"/>
      <c r="L2956" s="15"/>
      <c r="M2956" s="15"/>
      <c r="N2956" s="15"/>
      <c r="O2956" s="15"/>
    </row>
    <row r="2957" spans="1:15" s="299" customFormat="1">
      <c r="A2957" s="15"/>
      <c r="B2957" s="290"/>
      <c r="C2957" s="17"/>
      <c r="D2957" s="17"/>
      <c r="E2957" s="15"/>
      <c r="F2957" s="15"/>
      <c r="G2957" s="15"/>
      <c r="H2957" s="15"/>
      <c r="I2957" s="15"/>
      <c r="J2957" s="15"/>
      <c r="K2957" s="15"/>
      <c r="L2957" s="15"/>
      <c r="M2957" s="15"/>
      <c r="N2957" s="15"/>
      <c r="O2957" s="15"/>
    </row>
    <row r="2958" spans="1:15" s="299" customFormat="1">
      <c r="A2958" s="15"/>
      <c r="B2958" s="290"/>
      <c r="C2958" s="17"/>
      <c r="D2958" s="17"/>
      <c r="E2958" s="15"/>
      <c r="F2958" s="15"/>
      <c r="G2958" s="15"/>
      <c r="H2958" s="15"/>
      <c r="I2958" s="15"/>
      <c r="J2958" s="15"/>
      <c r="K2958" s="15"/>
      <c r="L2958" s="15"/>
      <c r="M2958" s="15"/>
      <c r="N2958" s="15"/>
      <c r="O2958" s="15"/>
    </row>
    <row r="2959" spans="1:15" s="299" customFormat="1">
      <c r="A2959" s="15"/>
      <c r="B2959" s="290"/>
      <c r="C2959" s="17"/>
      <c r="D2959" s="17"/>
      <c r="E2959" s="15"/>
      <c r="F2959" s="15"/>
      <c r="G2959" s="15"/>
      <c r="H2959" s="15"/>
      <c r="I2959" s="15"/>
      <c r="J2959" s="15"/>
      <c r="K2959" s="15"/>
      <c r="L2959" s="15"/>
      <c r="M2959" s="15"/>
      <c r="N2959" s="15"/>
      <c r="O2959" s="15"/>
    </row>
    <row r="2960" spans="1:15" s="299" customFormat="1">
      <c r="A2960" s="15"/>
      <c r="B2960" s="290"/>
      <c r="C2960" s="17"/>
      <c r="D2960" s="17"/>
      <c r="E2960" s="15"/>
      <c r="F2960" s="15"/>
      <c r="G2960" s="15"/>
      <c r="H2960" s="15"/>
      <c r="I2960" s="15"/>
      <c r="J2960" s="15"/>
      <c r="K2960" s="15"/>
      <c r="L2960" s="15"/>
      <c r="M2960" s="15"/>
      <c r="N2960" s="15"/>
      <c r="O2960" s="15"/>
    </row>
    <row r="2961" spans="1:15" s="299" customFormat="1">
      <c r="A2961" s="15"/>
      <c r="B2961" s="290"/>
      <c r="C2961" s="17"/>
      <c r="D2961" s="17"/>
      <c r="E2961" s="15"/>
      <c r="F2961" s="15"/>
      <c r="G2961" s="15"/>
      <c r="H2961" s="15"/>
      <c r="I2961" s="15"/>
      <c r="J2961" s="15"/>
      <c r="K2961" s="15"/>
      <c r="L2961" s="15"/>
      <c r="M2961" s="15"/>
      <c r="N2961" s="15"/>
      <c r="O2961" s="15"/>
    </row>
    <row r="2962" spans="1:15" s="299" customFormat="1">
      <c r="A2962" s="15"/>
      <c r="B2962" s="290"/>
      <c r="C2962" s="17"/>
      <c r="D2962" s="17"/>
      <c r="E2962" s="15"/>
      <c r="F2962" s="15"/>
      <c r="G2962" s="15"/>
      <c r="H2962" s="15"/>
      <c r="I2962" s="15"/>
      <c r="J2962" s="15"/>
      <c r="K2962" s="15"/>
      <c r="L2962" s="15"/>
      <c r="M2962" s="15"/>
      <c r="N2962" s="15"/>
      <c r="O2962" s="15"/>
    </row>
    <row r="2963" spans="1:15" s="299" customFormat="1">
      <c r="A2963" s="15"/>
      <c r="B2963" s="290"/>
      <c r="C2963" s="17"/>
      <c r="D2963" s="17"/>
      <c r="E2963" s="15"/>
      <c r="F2963" s="15"/>
      <c r="G2963" s="15"/>
      <c r="H2963" s="15"/>
      <c r="I2963" s="15"/>
      <c r="J2963" s="15"/>
      <c r="K2963" s="15"/>
      <c r="L2963" s="15"/>
      <c r="M2963" s="15"/>
      <c r="N2963" s="15"/>
      <c r="O2963" s="15"/>
    </row>
    <row r="2964" spans="1:15" s="299" customFormat="1">
      <c r="A2964" s="15"/>
      <c r="B2964" s="290"/>
      <c r="C2964" s="17"/>
      <c r="D2964" s="17"/>
      <c r="E2964" s="15"/>
      <c r="F2964" s="15"/>
      <c r="G2964" s="15"/>
      <c r="H2964" s="15"/>
      <c r="I2964" s="15"/>
      <c r="J2964" s="15"/>
      <c r="K2964" s="15"/>
      <c r="L2964" s="15"/>
      <c r="M2964" s="15"/>
      <c r="N2964" s="15"/>
      <c r="O2964" s="15"/>
    </row>
    <row r="2965" spans="1:15" s="299" customFormat="1">
      <c r="A2965" s="15"/>
      <c r="B2965" s="290"/>
      <c r="C2965" s="17"/>
      <c r="D2965" s="17"/>
      <c r="E2965" s="15"/>
      <c r="F2965" s="15"/>
      <c r="G2965" s="15"/>
      <c r="H2965" s="15"/>
      <c r="I2965" s="15"/>
      <c r="J2965" s="15"/>
      <c r="K2965" s="15"/>
      <c r="L2965" s="15"/>
      <c r="M2965" s="15"/>
      <c r="N2965" s="15"/>
      <c r="O2965" s="15"/>
    </row>
    <row r="2966" spans="1:15" s="299" customFormat="1">
      <c r="A2966" s="15"/>
      <c r="B2966" s="290"/>
      <c r="C2966" s="17"/>
      <c r="D2966" s="17"/>
      <c r="E2966" s="15"/>
      <c r="F2966" s="15"/>
      <c r="G2966" s="15"/>
      <c r="H2966" s="15"/>
      <c r="I2966" s="15"/>
      <c r="J2966" s="15"/>
      <c r="K2966" s="15"/>
      <c r="L2966" s="15"/>
      <c r="M2966" s="15"/>
      <c r="N2966" s="15"/>
      <c r="O2966" s="15"/>
    </row>
    <row r="2967" spans="1:15" s="299" customFormat="1">
      <c r="A2967" s="15"/>
      <c r="B2967" s="290"/>
      <c r="C2967" s="17"/>
      <c r="D2967" s="17"/>
      <c r="E2967" s="15"/>
      <c r="F2967" s="15"/>
      <c r="G2967" s="15"/>
      <c r="H2967" s="15"/>
      <c r="I2967" s="15"/>
      <c r="J2967" s="15"/>
      <c r="K2967" s="15"/>
      <c r="L2967" s="15"/>
      <c r="M2967" s="15"/>
      <c r="N2967" s="15"/>
      <c r="O2967" s="15"/>
    </row>
    <row r="2968" spans="1:15" s="299" customFormat="1">
      <c r="A2968" s="15"/>
      <c r="B2968" s="290"/>
      <c r="C2968" s="17"/>
      <c r="D2968" s="17"/>
      <c r="E2968" s="15"/>
      <c r="F2968" s="15"/>
      <c r="G2968" s="15"/>
      <c r="H2968" s="15"/>
      <c r="I2968" s="15"/>
      <c r="J2968" s="15"/>
      <c r="K2968" s="15"/>
      <c r="L2968" s="15"/>
      <c r="M2968" s="15"/>
      <c r="N2968" s="15"/>
      <c r="O2968" s="15"/>
    </row>
    <row r="2969" spans="1:15" s="299" customFormat="1">
      <c r="A2969" s="15"/>
      <c r="B2969" s="290"/>
      <c r="C2969" s="17"/>
      <c r="D2969" s="17"/>
      <c r="E2969" s="15"/>
      <c r="F2969" s="15"/>
      <c r="G2969" s="15"/>
      <c r="H2969" s="15"/>
      <c r="I2969" s="15"/>
      <c r="J2969" s="15"/>
      <c r="K2969" s="15"/>
      <c r="L2969" s="15"/>
      <c r="M2969" s="15"/>
      <c r="N2969" s="15"/>
      <c r="O2969" s="15"/>
    </row>
    <row r="2970" spans="1:15" s="299" customFormat="1">
      <c r="A2970" s="15"/>
      <c r="B2970" s="290"/>
      <c r="C2970" s="17"/>
      <c r="D2970" s="17"/>
      <c r="E2970" s="15"/>
      <c r="F2970" s="15"/>
      <c r="G2970" s="15"/>
      <c r="H2970" s="15"/>
      <c r="I2970" s="15"/>
      <c r="J2970" s="15"/>
      <c r="K2970" s="15"/>
      <c r="L2970" s="15"/>
      <c r="M2970" s="15"/>
      <c r="N2970" s="15"/>
      <c r="O2970" s="15"/>
    </row>
    <row r="2971" spans="1:15" s="299" customFormat="1">
      <c r="A2971" s="15"/>
      <c r="B2971" s="290"/>
      <c r="C2971" s="17"/>
      <c r="D2971" s="17"/>
      <c r="E2971" s="15"/>
      <c r="F2971" s="15"/>
      <c r="G2971" s="15"/>
      <c r="H2971" s="15"/>
      <c r="I2971" s="15"/>
      <c r="J2971" s="15"/>
      <c r="K2971" s="15"/>
      <c r="L2971" s="15"/>
      <c r="M2971" s="15"/>
      <c r="N2971" s="15"/>
      <c r="O2971" s="15"/>
    </row>
    <row r="2972" spans="1:15" s="299" customFormat="1">
      <c r="A2972" s="15"/>
      <c r="B2972" s="290"/>
      <c r="C2972" s="17"/>
      <c r="D2972" s="17"/>
      <c r="E2972" s="15"/>
      <c r="F2972" s="15"/>
      <c r="G2972" s="15"/>
      <c r="H2972" s="15"/>
      <c r="I2972" s="15"/>
      <c r="J2972" s="15"/>
      <c r="K2972" s="15"/>
      <c r="L2972" s="15"/>
      <c r="M2972" s="15"/>
      <c r="N2972" s="15"/>
      <c r="O2972" s="15"/>
    </row>
    <row r="2973" spans="1:15" s="299" customFormat="1">
      <c r="A2973" s="15"/>
      <c r="B2973" s="290"/>
      <c r="C2973" s="17"/>
      <c r="D2973" s="17"/>
      <c r="E2973" s="15"/>
      <c r="F2973" s="15"/>
      <c r="G2973" s="15"/>
      <c r="H2973" s="15"/>
      <c r="I2973" s="15"/>
      <c r="J2973" s="15"/>
      <c r="K2973" s="15"/>
      <c r="L2973" s="15"/>
      <c r="M2973" s="15"/>
      <c r="N2973" s="15"/>
      <c r="O2973" s="15"/>
    </row>
    <row r="2974" spans="1:15" s="299" customFormat="1">
      <c r="A2974" s="15"/>
      <c r="B2974" s="290"/>
      <c r="C2974" s="17"/>
      <c r="D2974" s="17"/>
      <c r="E2974" s="15"/>
      <c r="F2974" s="15"/>
      <c r="G2974" s="15"/>
      <c r="H2974" s="15"/>
      <c r="I2974" s="15"/>
      <c r="J2974" s="15"/>
      <c r="K2974" s="15"/>
      <c r="L2974" s="15"/>
      <c r="M2974" s="15"/>
      <c r="N2974" s="15"/>
      <c r="O2974" s="15"/>
    </row>
    <row r="2975" spans="1:15" s="299" customFormat="1">
      <c r="A2975" s="15"/>
      <c r="B2975" s="290"/>
      <c r="C2975" s="17"/>
      <c r="D2975" s="17"/>
      <c r="E2975" s="15"/>
      <c r="F2975" s="15"/>
      <c r="G2975" s="15"/>
      <c r="H2975" s="15"/>
      <c r="I2975" s="15"/>
      <c r="J2975" s="15"/>
      <c r="K2975" s="15"/>
      <c r="L2975" s="15"/>
      <c r="M2975" s="15"/>
      <c r="N2975" s="15"/>
      <c r="O2975" s="15"/>
    </row>
    <row r="2976" spans="1:15" s="299" customFormat="1">
      <c r="A2976" s="15"/>
      <c r="B2976" s="290"/>
      <c r="C2976" s="17"/>
      <c r="D2976" s="17"/>
      <c r="E2976" s="15"/>
      <c r="F2976" s="15"/>
      <c r="G2976" s="15"/>
      <c r="H2976" s="15"/>
      <c r="I2976" s="15"/>
      <c r="J2976" s="15"/>
      <c r="K2976" s="15"/>
      <c r="L2976" s="15"/>
      <c r="M2976" s="15"/>
      <c r="N2976" s="15"/>
      <c r="O2976" s="15"/>
    </row>
    <row r="2977" spans="1:15" s="299" customFormat="1">
      <c r="A2977" s="15"/>
      <c r="B2977" s="290"/>
      <c r="C2977" s="17"/>
      <c r="D2977" s="17"/>
      <c r="E2977" s="15"/>
      <c r="F2977" s="15"/>
      <c r="G2977" s="15"/>
      <c r="H2977" s="15"/>
      <c r="I2977" s="15"/>
      <c r="J2977" s="15"/>
      <c r="K2977" s="15"/>
      <c r="L2977" s="15"/>
      <c r="M2977" s="15"/>
      <c r="N2977" s="15"/>
      <c r="O2977" s="15"/>
    </row>
    <row r="2978" spans="1:15" s="299" customFormat="1">
      <c r="A2978" s="15"/>
      <c r="B2978" s="290"/>
      <c r="C2978" s="17"/>
      <c r="D2978" s="17"/>
      <c r="E2978" s="15"/>
      <c r="F2978" s="15"/>
      <c r="G2978" s="15"/>
      <c r="H2978" s="15"/>
      <c r="I2978" s="15"/>
      <c r="J2978" s="15"/>
      <c r="K2978" s="15"/>
      <c r="L2978" s="15"/>
      <c r="M2978" s="15"/>
      <c r="N2978" s="15"/>
      <c r="O2978" s="15"/>
    </row>
    <row r="2979" spans="1:15" s="299" customFormat="1">
      <c r="A2979" s="15"/>
      <c r="B2979" s="290"/>
      <c r="C2979" s="17"/>
      <c r="D2979" s="17"/>
      <c r="E2979" s="15"/>
      <c r="F2979" s="15"/>
      <c r="G2979" s="15"/>
      <c r="H2979" s="15"/>
      <c r="I2979" s="15"/>
      <c r="J2979" s="15"/>
      <c r="K2979" s="15"/>
      <c r="L2979" s="15"/>
      <c r="M2979" s="15"/>
      <c r="N2979" s="15"/>
      <c r="O2979" s="15"/>
    </row>
    <row r="2980" spans="1:15" s="299" customFormat="1">
      <c r="A2980" s="15"/>
      <c r="B2980" s="290"/>
      <c r="C2980" s="17"/>
      <c r="D2980" s="17"/>
      <c r="E2980" s="15"/>
      <c r="F2980" s="15"/>
      <c r="G2980" s="15"/>
      <c r="H2980" s="15"/>
      <c r="I2980" s="15"/>
      <c r="J2980" s="15"/>
      <c r="K2980" s="15"/>
      <c r="L2980" s="15"/>
      <c r="M2980" s="15"/>
      <c r="N2980" s="15"/>
      <c r="O2980" s="15"/>
    </row>
    <row r="2981" spans="1:15" s="299" customFormat="1">
      <c r="A2981" s="15"/>
      <c r="B2981" s="290"/>
      <c r="C2981" s="17"/>
      <c r="D2981" s="17"/>
      <c r="E2981" s="15"/>
      <c r="F2981" s="15"/>
      <c r="G2981" s="15"/>
      <c r="H2981" s="15"/>
      <c r="I2981" s="15"/>
      <c r="J2981" s="15"/>
      <c r="K2981" s="15"/>
      <c r="L2981" s="15"/>
      <c r="M2981" s="15"/>
      <c r="N2981" s="15"/>
      <c r="O2981" s="15"/>
    </row>
    <row r="2982" spans="1:15" s="299" customFormat="1">
      <c r="A2982" s="15"/>
      <c r="B2982" s="290"/>
      <c r="C2982" s="17"/>
      <c r="D2982" s="17"/>
      <c r="E2982" s="15"/>
      <c r="F2982" s="15"/>
      <c r="G2982" s="15"/>
      <c r="H2982" s="15"/>
      <c r="I2982" s="15"/>
      <c r="J2982" s="15"/>
      <c r="K2982" s="15"/>
      <c r="L2982" s="15"/>
      <c r="M2982" s="15"/>
      <c r="N2982" s="15"/>
      <c r="O2982" s="15"/>
    </row>
    <row r="2983" spans="1:15" s="299" customFormat="1">
      <c r="A2983" s="15"/>
      <c r="B2983" s="290"/>
      <c r="C2983" s="17"/>
      <c r="D2983" s="17"/>
      <c r="E2983" s="15"/>
      <c r="F2983" s="15"/>
      <c r="G2983" s="15"/>
      <c r="H2983" s="15"/>
      <c r="I2983" s="15"/>
      <c r="J2983" s="15"/>
      <c r="K2983" s="15"/>
      <c r="L2983" s="15"/>
      <c r="M2983" s="15"/>
      <c r="N2983" s="15"/>
      <c r="O2983" s="15"/>
    </row>
    <row r="2984" spans="1:15" s="299" customFormat="1">
      <c r="A2984" s="15"/>
      <c r="B2984" s="290"/>
      <c r="C2984" s="17"/>
      <c r="D2984" s="17"/>
      <c r="E2984" s="15"/>
      <c r="F2984" s="15"/>
      <c r="G2984" s="15"/>
      <c r="H2984" s="15"/>
      <c r="I2984" s="15"/>
      <c r="J2984" s="15"/>
      <c r="K2984" s="15"/>
      <c r="L2984" s="15"/>
      <c r="M2984" s="15"/>
      <c r="N2984" s="15"/>
      <c r="O2984" s="15"/>
    </row>
    <row r="2985" spans="1:15" s="299" customFormat="1">
      <c r="A2985" s="15"/>
      <c r="B2985" s="290"/>
      <c r="C2985" s="17"/>
      <c r="D2985" s="17"/>
      <c r="E2985" s="15"/>
      <c r="F2985" s="15"/>
      <c r="G2985" s="15"/>
      <c r="H2985" s="15"/>
      <c r="I2985" s="15"/>
      <c r="J2985" s="15"/>
      <c r="K2985" s="15"/>
      <c r="L2985" s="15"/>
      <c r="M2985" s="15"/>
      <c r="N2985" s="15"/>
      <c r="O2985" s="15"/>
    </row>
    <row r="2986" spans="1:15" s="299" customFormat="1">
      <c r="A2986" s="15"/>
      <c r="B2986" s="290"/>
      <c r="C2986" s="17"/>
      <c r="D2986" s="17"/>
      <c r="E2986" s="15"/>
      <c r="F2986" s="15"/>
      <c r="G2986" s="15"/>
      <c r="H2986" s="15"/>
      <c r="I2986" s="15"/>
      <c r="J2986" s="15"/>
      <c r="K2986" s="15"/>
      <c r="L2986" s="15"/>
      <c r="M2986" s="15"/>
      <c r="N2986" s="15"/>
      <c r="O2986" s="15"/>
    </row>
    <row r="2987" spans="1:15" s="299" customFormat="1">
      <c r="A2987" s="15"/>
      <c r="B2987" s="290"/>
      <c r="C2987" s="17"/>
      <c r="D2987" s="17"/>
      <c r="E2987" s="15"/>
      <c r="F2987" s="15"/>
      <c r="G2987" s="15"/>
      <c r="H2987" s="15"/>
      <c r="I2987" s="15"/>
      <c r="J2987" s="15"/>
      <c r="K2987" s="15"/>
      <c r="L2987" s="15"/>
      <c r="M2987" s="15"/>
      <c r="N2987" s="15"/>
      <c r="O2987" s="15"/>
    </row>
    <row r="2988" spans="1:15" s="299" customFormat="1">
      <c r="A2988" s="15"/>
      <c r="B2988" s="290"/>
      <c r="C2988" s="17"/>
      <c r="D2988" s="17"/>
      <c r="E2988" s="15"/>
      <c r="F2988" s="15"/>
      <c r="G2988" s="15"/>
      <c r="H2988" s="15"/>
      <c r="I2988" s="15"/>
      <c r="J2988" s="15"/>
      <c r="K2988" s="15"/>
      <c r="L2988" s="15"/>
      <c r="M2988" s="15"/>
      <c r="N2988" s="15"/>
      <c r="O2988" s="15"/>
    </row>
    <row r="2989" spans="1:15" s="299" customFormat="1">
      <c r="A2989" s="15"/>
      <c r="B2989" s="290"/>
      <c r="C2989" s="17"/>
      <c r="D2989" s="17"/>
      <c r="E2989" s="15"/>
      <c r="F2989" s="15"/>
      <c r="G2989" s="15"/>
      <c r="H2989" s="15"/>
      <c r="I2989" s="15"/>
      <c r="J2989" s="15"/>
      <c r="K2989" s="15"/>
      <c r="L2989" s="15"/>
      <c r="M2989" s="15"/>
      <c r="N2989" s="15"/>
      <c r="O2989" s="15"/>
    </row>
    <row r="2990" spans="1:15" s="299" customFormat="1">
      <c r="A2990" s="15"/>
      <c r="B2990" s="290"/>
      <c r="C2990" s="17"/>
      <c r="D2990" s="17"/>
      <c r="E2990" s="15"/>
      <c r="F2990" s="15"/>
      <c r="G2990" s="15"/>
      <c r="H2990" s="15"/>
      <c r="I2990" s="15"/>
      <c r="J2990" s="15"/>
      <c r="K2990" s="15"/>
      <c r="L2990" s="15"/>
      <c r="M2990" s="15"/>
      <c r="N2990" s="15"/>
      <c r="O2990" s="15"/>
    </row>
    <row r="2991" spans="1:15" s="299" customFormat="1">
      <c r="A2991" s="15"/>
      <c r="B2991" s="290"/>
      <c r="C2991" s="17"/>
      <c r="D2991" s="17"/>
      <c r="E2991" s="15"/>
      <c r="F2991" s="15"/>
      <c r="G2991" s="15"/>
      <c r="H2991" s="15"/>
      <c r="I2991" s="15"/>
      <c r="J2991" s="15"/>
      <c r="K2991" s="15"/>
      <c r="L2991" s="15"/>
      <c r="M2991" s="15"/>
      <c r="N2991" s="15"/>
      <c r="O2991" s="15"/>
    </row>
    <row r="2992" spans="1:15" s="299" customFormat="1">
      <c r="A2992" s="15"/>
      <c r="B2992" s="290"/>
      <c r="C2992" s="17"/>
      <c r="D2992" s="17"/>
      <c r="E2992" s="15"/>
      <c r="F2992" s="15"/>
      <c r="G2992" s="15"/>
      <c r="H2992" s="15"/>
      <c r="I2992" s="15"/>
      <c r="J2992" s="15"/>
      <c r="K2992" s="15"/>
      <c r="L2992" s="15"/>
      <c r="M2992" s="15"/>
      <c r="N2992" s="15"/>
      <c r="O2992" s="15"/>
    </row>
    <row r="2993" spans="1:15" s="299" customFormat="1">
      <c r="A2993" s="15"/>
      <c r="B2993" s="290"/>
      <c r="C2993" s="17"/>
      <c r="D2993" s="17"/>
      <c r="E2993" s="15"/>
      <c r="F2993" s="15"/>
      <c r="G2993" s="15"/>
      <c r="H2993" s="15"/>
      <c r="I2993" s="15"/>
      <c r="J2993" s="15"/>
      <c r="K2993" s="15"/>
      <c r="L2993" s="15"/>
      <c r="M2993" s="15"/>
      <c r="N2993" s="15"/>
      <c r="O2993" s="15"/>
    </row>
    <row r="2994" spans="1:15" s="299" customFormat="1">
      <c r="A2994" s="15"/>
      <c r="B2994" s="290"/>
      <c r="C2994" s="17"/>
      <c r="D2994" s="17"/>
      <c r="E2994" s="15"/>
      <c r="F2994" s="15"/>
      <c r="G2994" s="15"/>
      <c r="H2994" s="15"/>
      <c r="I2994" s="15"/>
      <c r="J2994" s="15"/>
      <c r="K2994" s="15"/>
      <c r="L2994" s="15"/>
      <c r="M2994" s="15"/>
      <c r="N2994" s="15"/>
      <c r="O2994" s="15"/>
    </row>
    <row r="2995" spans="1:15" s="299" customFormat="1">
      <c r="A2995" s="15"/>
      <c r="B2995" s="290"/>
      <c r="C2995" s="17"/>
      <c r="D2995" s="17"/>
      <c r="E2995" s="15"/>
      <c r="F2995" s="15"/>
      <c r="G2995" s="15"/>
      <c r="H2995" s="15"/>
      <c r="I2995" s="15"/>
      <c r="J2995" s="15"/>
      <c r="K2995" s="15"/>
      <c r="L2995" s="15"/>
      <c r="M2995" s="15"/>
      <c r="N2995" s="15"/>
      <c r="O2995" s="15"/>
    </row>
    <row r="2996" spans="1:15" s="299" customFormat="1">
      <c r="A2996" s="15"/>
      <c r="B2996" s="290"/>
      <c r="C2996" s="17"/>
      <c r="D2996" s="17"/>
      <c r="E2996" s="15"/>
      <c r="F2996" s="15"/>
      <c r="G2996" s="15"/>
      <c r="H2996" s="15"/>
      <c r="I2996" s="15"/>
      <c r="J2996" s="15"/>
      <c r="K2996" s="15"/>
      <c r="L2996" s="15"/>
      <c r="M2996" s="15"/>
      <c r="N2996" s="15"/>
      <c r="O2996" s="15"/>
    </row>
    <row r="2997" spans="1:15" s="299" customFormat="1">
      <c r="A2997" s="15"/>
      <c r="B2997" s="290"/>
      <c r="C2997" s="17"/>
      <c r="D2997" s="17"/>
      <c r="E2997" s="15"/>
      <c r="F2997" s="15"/>
      <c r="G2997" s="15"/>
      <c r="H2997" s="15"/>
      <c r="I2997" s="15"/>
      <c r="J2997" s="15"/>
      <c r="K2997" s="15"/>
      <c r="L2997" s="15"/>
      <c r="M2997" s="15"/>
      <c r="N2997" s="15"/>
      <c r="O2997" s="15"/>
    </row>
    <row r="2998" spans="1:15" s="299" customFormat="1">
      <c r="A2998" s="15"/>
      <c r="B2998" s="290"/>
      <c r="C2998" s="17"/>
      <c r="D2998" s="17"/>
      <c r="E2998" s="15"/>
      <c r="F2998" s="15"/>
      <c r="G2998" s="15"/>
      <c r="H2998" s="15"/>
      <c r="I2998" s="15"/>
      <c r="J2998" s="15"/>
      <c r="K2998" s="15"/>
      <c r="L2998" s="15"/>
      <c r="M2998" s="15"/>
      <c r="N2998" s="15"/>
      <c r="O2998" s="15"/>
    </row>
    <row r="2999" spans="1:15" s="299" customFormat="1">
      <c r="A2999" s="15"/>
      <c r="B2999" s="290"/>
      <c r="C2999" s="17"/>
      <c r="D2999" s="17"/>
      <c r="E2999" s="15"/>
      <c r="F2999" s="15"/>
      <c r="G2999" s="15"/>
      <c r="H2999" s="15"/>
      <c r="I2999" s="15"/>
      <c r="J2999" s="15"/>
      <c r="K2999" s="15"/>
      <c r="L2999" s="15"/>
      <c r="M2999" s="15"/>
      <c r="N2999" s="15"/>
      <c r="O2999" s="15"/>
    </row>
    <row r="3000" spans="1:15" s="299" customFormat="1">
      <c r="A3000" s="15"/>
      <c r="B3000" s="290"/>
      <c r="C3000" s="17"/>
      <c r="D3000" s="17"/>
      <c r="E3000" s="15"/>
      <c r="F3000" s="15"/>
      <c r="G3000" s="15"/>
      <c r="H3000" s="15"/>
      <c r="I3000" s="15"/>
      <c r="J3000" s="15"/>
      <c r="K3000" s="15"/>
      <c r="L3000" s="15"/>
      <c r="M3000" s="15"/>
      <c r="N3000" s="15"/>
      <c r="O3000" s="15"/>
    </row>
    <row r="3001" spans="1:15" s="299" customFormat="1">
      <c r="A3001" s="15"/>
      <c r="B3001" s="290"/>
      <c r="C3001" s="17"/>
      <c r="D3001" s="17"/>
      <c r="E3001" s="15"/>
      <c r="F3001" s="15"/>
      <c r="G3001" s="15"/>
      <c r="H3001" s="15"/>
      <c r="I3001" s="15"/>
      <c r="J3001" s="15"/>
      <c r="K3001" s="15"/>
      <c r="L3001" s="15"/>
      <c r="M3001" s="15"/>
      <c r="N3001" s="15"/>
      <c r="O3001" s="15"/>
    </row>
    <row r="3002" spans="1:15" s="299" customFormat="1">
      <c r="A3002" s="15"/>
      <c r="B3002" s="290"/>
      <c r="C3002" s="17"/>
      <c r="D3002" s="17"/>
      <c r="E3002" s="15"/>
      <c r="F3002" s="15"/>
      <c r="G3002" s="15"/>
      <c r="H3002" s="15"/>
      <c r="I3002" s="15"/>
      <c r="J3002" s="15"/>
      <c r="K3002" s="15"/>
      <c r="L3002" s="15"/>
      <c r="M3002" s="15"/>
      <c r="N3002" s="15"/>
      <c r="O3002" s="15"/>
    </row>
    <row r="3003" spans="1:15" s="299" customFormat="1">
      <c r="A3003" s="15"/>
      <c r="B3003" s="290"/>
      <c r="C3003" s="17"/>
      <c r="D3003" s="17"/>
      <c r="E3003" s="15"/>
      <c r="F3003" s="15"/>
      <c r="G3003" s="15"/>
      <c r="H3003" s="15"/>
      <c r="I3003" s="15"/>
      <c r="J3003" s="15"/>
      <c r="K3003" s="15"/>
      <c r="L3003" s="15"/>
      <c r="M3003" s="15"/>
      <c r="N3003" s="15"/>
      <c r="O3003" s="15"/>
    </row>
    <row r="3004" spans="1:15" s="299" customFormat="1">
      <c r="A3004" s="15"/>
      <c r="B3004" s="290"/>
      <c r="C3004" s="17"/>
      <c r="D3004" s="17"/>
      <c r="E3004" s="15"/>
      <c r="F3004" s="15"/>
      <c r="G3004" s="15"/>
      <c r="H3004" s="15"/>
      <c r="I3004" s="15"/>
      <c r="J3004" s="15"/>
      <c r="K3004" s="15"/>
      <c r="L3004" s="15"/>
      <c r="M3004" s="15"/>
      <c r="N3004" s="15"/>
      <c r="O3004" s="15"/>
    </row>
    <row r="3005" spans="1:15" s="299" customFormat="1">
      <c r="A3005" s="15"/>
      <c r="B3005" s="290"/>
      <c r="C3005" s="17"/>
      <c r="D3005" s="17"/>
      <c r="E3005" s="15"/>
      <c r="F3005" s="15"/>
      <c r="G3005" s="15"/>
      <c r="H3005" s="15"/>
      <c r="I3005" s="15"/>
      <c r="J3005" s="15"/>
      <c r="K3005" s="15"/>
      <c r="L3005" s="15"/>
      <c r="M3005" s="15"/>
      <c r="N3005" s="15"/>
      <c r="O3005" s="15"/>
    </row>
    <row r="3006" spans="1:15" s="299" customFormat="1">
      <c r="A3006" s="15"/>
      <c r="B3006" s="290"/>
      <c r="C3006" s="17"/>
      <c r="D3006" s="17"/>
      <c r="E3006" s="15"/>
      <c r="F3006" s="15"/>
      <c r="G3006" s="15"/>
      <c r="H3006" s="15"/>
      <c r="I3006" s="15"/>
      <c r="J3006" s="15"/>
      <c r="K3006" s="15"/>
      <c r="L3006" s="15"/>
      <c r="M3006" s="15"/>
      <c r="N3006" s="15"/>
      <c r="O3006" s="15"/>
    </row>
    <row r="3007" spans="1:15" s="299" customFormat="1">
      <c r="A3007" s="15"/>
      <c r="B3007" s="290"/>
      <c r="C3007" s="17"/>
      <c r="D3007" s="17"/>
      <c r="E3007" s="15"/>
      <c r="F3007" s="15"/>
      <c r="G3007" s="15"/>
      <c r="H3007" s="15"/>
      <c r="I3007" s="15"/>
      <c r="J3007" s="15"/>
      <c r="K3007" s="15"/>
      <c r="L3007" s="15"/>
      <c r="M3007" s="15"/>
      <c r="N3007" s="15"/>
      <c r="O3007" s="15"/>
    </row>
    <row r="3008" spans="1:15" s="299" customFormat="1">
      <c r="A3008" s="15"/>
      <c r="B3008" s="290"/>
      <c r="C3008" s="17"/>
      <c r="D3008" s="17"/>
      <c r="E3008" s="15"/>
      <c r="F3008" s="15"/>
      <c r="G3008" s="15"/>
      <c r="H3008" s="15"/>
      <c r="I3008" s="15"/>
      <c r="J3008" s="15"/>
      <c r="K3008" s="15"/>
      <c r="L3008" s="15"/>
      <c r="M3008" s="15"/>
      <c r="N3008" s="15"/>
      <c r="O3008" s="15"/>
    </row>
    <row r="3009" spans="1:15" s="299" customFormat="1">
      <c r="A3009" s="15"/>
      <c r="B3009" s="290"/>
      <c r="C3009" s="17"/>
      <c r="D3009" s="17"/>
      <c r="E3009" s="15"/>
      <c r="F3009" s="15"/>
      <c r="G3009" s="15"/>
      <c r="H3009" s="15"/>
      <c r="I3009" s="15"/>
      <c r="J3009" s="15"/>
      <c r="K3009" s="15"/>
      <c r="L3009" s="15"/>
      <c r="M3009" s="15"/>
      <c r="N3009" s="15"/>
      <c r="O3009" s="15"/>
    </row>
    <row r="3010" spans="1:15" s="299" customFormat="1">
      <c r="A3010" s="15"/>
      <c r="B3010" s="290"/>
      <c r="C3010" s="17"/>
      <c r="D3010" s="17"/>
      <c r="E3010" s="15"/>
      <c r="F3010" s="15"/>
      <c r="G3010" s="15"/>
      <c r="H3010" s="15"/>
      <c r="I3010" s="15"/>
      <c r="J3010" s="15"/>
      <c r="K3010" s="15"/>
      <c r="L3010" s="15"/>
      <c r="M3010" s="15"/>
      <c r="N3010" s="15"/>
      <c r="O3010" s="15"/>
    </row>
    <row r="3011" spans="1:15" s="299" customFormat="1">
      <c r="A3011" s="15"/>
      <c r="B3011" s="290"/>
      <c r="C3011" s="17"/>
      <c r="D3011" s="17"/>
      <c r="E3011" s="15"/>
      <c r="F3011" s="15"/>
      <c r="G3011" s="15"/>
      <c r="H3011" s="15"/>
      <c r="I3011" s="15"/>
      <c r="J3011" s="15"/>
      <c r="K3011" s="15"/>
      <c r="L3011" s="15"/>
      <c r="M3011" s="15"/>
      <c r="N3011" s="15"/>
      <c r="O3011" s="15"/>
    </row>
    <row r="3012" spans="1:15" s="299" customFormat="1">
      <c r="A3012" s="15"/>
      <c r="B3012" s="290"/>
      <c r="C3012" s="17"/>
      <c r="D3012" s="17"/>
      <c r="E3012" s="15"/>
      <c r="F3012" s="15"/>
      <c r="G3012" s="15"/>
      <c r="H3012" s="15"/>
      <c r="I3012" s="15"/>
      <c r="J3012" s="15"/>
      <c r="K3012" s="15"/>
      <c r="L3012" s="15"/>
      <c r="M3012" s="15"/>
      <c r="N3012" s="15"/>
      <c r="O3012" s="15"/>
    </row>
    <row r="3013" spans="1:15" s="299" customFormat="1">
      <c r="A3013" s="15"/>
      <c r="B3013" s="290"/>
      <c r="C3013" s="17"/>
      <c r="D3013" s="17"/>
      <c r="E3013" s="15"/>
      <c r="F3013" s="15"/>
      <c r="G3013" s="15"/>
      <c r="H3013" s="15"/>
      <c r="I3013" s="15"/>
      <c r="J3013" s="15"/>
      <c r="K3013" s="15"/>
      <c r="L3013" s="15"/>
      <c r="M3013" s="15"/>
      <c r="N3013" s="15"/>
      <c r="O3013" s="15"/>
    </row>
    <row r="3014" spans="1:15" s="299" customFormat="1">
      <c r="A3014" s="15"/>
      <c r="B3014" s="290"/>
      <c r="C3014" s="17"/>
      <c r="D3014" s="17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s="299" customFormat="1">
      <c r="A3015" s="15"/>
      <c r="B3015" s="290"/>
      <c r="C3015" s="17"/>
      <c r="D3015" s="17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s="299" customFormat="1">
      <c r="A3016" s="15"/>
      <c r="B3016" s="290"/>
      <c r="C3016" s="17"/>
      <c r="D3016" s="17"/>
      <c r="E3016" s="15"/>
      <c r="F3016" s="15"/>
      <c r="G3016" s="15"/>
      <c r="H3016" s="15"/>
      <c r="I3016" s="15"/>
      <c r="J3016" s="15"/>
      <c r="K3016" s="15"/>
      <c r="L3016" s="15"/>
      <c r="M3016" s="15"/>
      <c r="N3016" s="15"/>
      <c r="O3016" s="15"/>
    </row>
    <row r="3017" spans="1:15" s="299" customFormat="1">
      <c r="A3017" s="15"/>
      <c r="B3017" s="290"/>
      <c r="C3017" s="17"/>
      <c r="D3017" s="17"/>
      <c r="E3017" s="15"/>
      <c r="F3017" s="15"/>
      <c r="G3017" s="15"/>
      <c r="H3017" s="15"/>
      <c r="I3017" s="15"/>
      <c r="J3017" s="15"/>
      <c r="K3017" s="15"/>
      <c r="L3017" s="15"/>
      <c r="M3017" s="15"/>
      <c r="N3017" s="15"/>
      <c r="O3017" s="15"/>
    </row>
    <row r="3018" spans="1:15" s="299" customFormat="1">
      <c r="A3018" s="15"/>
      <c r="B3018" s="290"/>
      <c r="C3018" s="17"/>
      <c r="D3018" s="17"/>
      <c r="E3018" s="15"/>
      <c r="F3018" s="15"/>
      <c r="G3018" s="15"/>
      <c r="H3018" s="15"/>
      <c r="I3018" s="15"/>
      <c r="J3018" s="15"/>
      <c r="K3018" s="15"/>
      <c r="L3018" s="15"/>
      <c r="M3018" s="15"/>
      <c r="N3018" s="15"/>
      <c r="O3018" s="15"/>
    </row>
    <row r="3019" spans="1:15" s="299" customFormat="1">
      <c r="A3019" s="15"/>
      <c r="B3019" s="290"/>
      <c r="C3019" s="17"/>
      <c r="D3019" s="17"/>
      <c r="E3019" s="15"/>
      <c r="F3019" s="15"/>
      <c r="G3019" s="15"/>
      <c r="H3019" s="15"/>
      <c r="I3019" s="15"/>
      <c r="J3019" s="15"/>
      <c r="K3019" s="15"/>
      <c r="L3019" s="15"/>
      <c r="M3019" s="15"/>
      <c r="N3019" s="15"/>
      <c r="O3019" s="15"/>
    </row>
    <row r="3020" spans="1:15" s="299" customFormat="1">
      <c r="A3020" s="15"/>
      <c r="B3020" s="290"/>
      <c r="C3020" s="17"/>
      <c r="D3020" s="17"/>
      <c r="E3020" s="15"/>
      <c r="F3020" s="15"/>
      <c r="G3020" s="15"/>
      <c r="H3020" s="15"/>
      <c r="I3020" s="15"/>
      <c r="J3020" s="15"/>
      <c r="K3020" s="15"/>
      <c r="L3020" s="15"/>
      <c r="M3020" s="15"/>
      <c r="N3020" s="15"/>
      <c r="O3020" s="15"/>
    </row>
    <row r="3021" spans="1:15" s="299" customFormat="1">
      <c r="A3021" s="15"/>
      <c r="B3021" s="290"/>
      <c r="C3021" s="17"/>
      <c r="D3021" s="17"/>
      <c r="E3021" s="15"/>
      <c r="F3021" s="15"/>
      <c r="G3021" s="15"/>
      <c r="H3021" s="15"/>
      <c r="I3021" s="15"/>
      <c r="J3021" s="15"/>
      <c r="K3021" s="15"/>
      <c r="L3021" s="15"/>
      <c r="M3021" s="15"/>
      <c r="N3021" s="15"/>
      <c r="O3021" s="15"/>
    </row>
    <row r="3022" spans="1:15" s="299" customFormat="1">
      <c r="A3022" s="15"/>
      <c r="B3022" s="290"/>
      <c r="C3022" s="17"/>
      <c r="D3022" s="17"/>
      <c r="E3022" s="15"/>
      <c r="F3022" s="15"/>
      <c r="G3022" s="15"/>
      <c r="H3022" s="15"/>
      <c r="I3022" s="15"/>
      <c r="J3022" s="15"/>
      <c r="K3022" s="15"/>
      <c r="L3022" s="15"/>
      <c r="M3022" s="15"/>
      <c r="N3022" s="15"/>
      <c r="O3022" s="15"/>
    </row>
    <row r="3023" spans="1:15" s="299" customFormat="1">
      <c r="A3023" s="15"/>
      <c r="B3023" s="290"/>
      <c r="C3023" s="17"/>
      <c r="D3023" s="17"/>
      <c r="E3023" s="15"/>
      <c r="F3023" s="15"/>
      <c r="G3023" s="15"/>
      <c r="H3023" s="15"/>
      <c r="I3023" s="15"/>
      <c r="J3023" s="15"/>
      <c r="K3023" s="15"/>
      <c r="L3023" s="15"/>
      <c r="M3023" s="15"/>
      <c r="N3023" s="15"/>
      <c r="O3023" s="15"/>
    </row>
    <row r="3024" spans="1:15" s="299" customFormat="1">
      <c r="A3024" s="15"/>
      <c r="B3024" s="290"/>
      <c r="C3024" s="17"/>
      <c r="D3024" s="17"/>
      <c r="E3024" s="15"/>
      <c r="F3024" s="15"/>
      <c r="G3024" s="15"/>
      <c r="H3024" s="15"/>
      <c r="I3024" s="15"/>
      <c r="J3024" s="15"/>
      <c r="K3024" s="15"/>
      <c r="L3024" s="15"/>
      <c r="M3024" s="15"/>
      <c r="N3024" s="15"/>
      <c r="O3024" s="15"/>
    </row>
    <row r="3025" spans="1:15" s="299" customFormat="1">
      <c r="A3025" s="15"/>
      <c r="B3025" s="290"/>
      <c r="C3025" s="17"/>
      <c r="D3025" s="17"/>
      <c r="E3025" s="15"/>
      <c r="F3025" s="15"/>
      <c r="G3025" s="15"/>
      <c r="H3025" s="15"/>
      <c r="I3025" s="15"/>
      <c r="J3025" s="15"/>
      <c r="K3025" s="15"/>
      <c r="L3025" s="15"/>
      <c r="M3025" s="15"/>
      <c r="N3025" s="15"/>
      <c r="O3025" s="15"/>
    </row>
    <row r="3026" spans="1:15" s="299" customFormat="1">
      <c r="A3026" s="15"/>
      <c r="B3026" s="290"/>
      <c r="C3026" s="17"/>
      <c r="D3026" s="17"/>
      <c r="E3026" s="15"/>
      <c r="F3026" s="15"/>
      <c r="G3026" s="15"/>
      <c r="H3026" s="15"/>
      <c r="I3026" s="15"/>
      <c r="J3026" s="15"/>
      <c r="K3026" s="15"/>
      <c r="L3026" s="15"/>
      <c r="M3026" s="15"/>
      <c r="N3026" s="15"/>
      <c r="O3026" s="15"/>
    </row>
    <row r="3027" spans="1:15" s="299" customFormat="1">
      <c r="A3027" s="15"/>
      <c r="B3027" s="290"/>
      <c r="C3027" s="17"/>
      <c r="D3027" s="17"/>
      <c r="E3027" s="15"/>
      <c r="F3027" s="15"/>
      <c r="G3027" s="15"/>
      <c r="H3027" s="15"/>
      <c r="I3027" s="15"/>
      <c r="J3027" s="15"/>
      <c r="K3027" s="15"/>
      <c r="L3027" s="15"/>
      <c r="M3027" s="15"/>
      <c r="N3027" s="15"/>
      <c r="O3027" s="15"/>
    </row>
    <row r="3028" spans="1:15" s="299" customFormat="1">
      <c r="A3028" s="15"/>
      <c r="B3028" s="290"/>
      <c r="C3028" s="17"/>
      <c r="D3028" s="17"/>
      <c r="E3028" s="15"/>
      <c r="F3028" s="15"/>
      <c r="G3028" s="15"/>
      <c r="H3028" s="15"/>
      <c r="I3028" s="15"/>
      <c r="J3028" s="15"/>
      <c r="K3028" s="15"/>
      <c r="L3028" s="15"/>
      <c r="M3028" s="15"/>
      <c r="N3028" s="15"/>
      <c r="O3028" s="15"/>
    </row>
    <row r="3029" spans="1:15" s="299" customFormat="1">
      <c r="A3029" s="15"/>
      <c r="B3029" s="290"/>
      <c r="C3029" s="17"/>
      <c r="D3029" s="17"/>
      <c r="E3029" s="15"/>
      <c r="F3029" s="15"/>
      <c r="G3029" s="15"/>
      <c r="H3029" s="15"/>
      <c r="I3029" s="15"/>
      <c r="J3029" s="15"/>
      <c r="K3029" s="15"/>
      <c r="L3029" s="15"/>
      <c r="M3029" s="15"/>
      <c r="N3029" s="15"/>
      <c r="O3029" s="15"/>
    </row>
    <row r="3030" spans="1:15" s="299" customFormat="1">
      <c r="A3030" s="15"/>
      <c r="B3030" s="290"/>
      <c r="C3030" s="17"/>
      <c r="D3030" s="17"/>
      <c r="E3030" s="15"/>
      <c r="F3030" s="15"/>
      <c r="G3030" s="15"/>
      <c r="H3030" s="15"/>
      <c r="I3030" s="15"/>
      <c r="J3030" s="15"/>
      <c r="K3030" s="15"/>
      <c r="L3030" s="15"/>
      <c r="M3030" s="15"/>
      <c r="N3030" s="15"/>
      <c r="O3030" s="15"/>
    </row>
    <row r="3031" spans="1:15" s="299" customFormat="1">
      <c r="A3031" s="15"/>
      <c r="B3031" s="290"/>
      <c r="C3031" s="17"/>
      <c r="D3031" s="17"/>
      <c r="E3031" s="15"/>
      <c r="F3031" s="15"/>
      <c r="G3031" s="15"/>
      <c r="H3031" s="15"/>
      <c r="I3031" s="15"/>
      <c r="J3031" s="15"/>
      <c r="K3031" s="15"/>
      <c r="L3031" s="15"/>
      <c r="M3031" s="15"/>
      <c r="N3031" s="15"/>
      <c r="O3031" s="15"/>
    </row>
    <row r="3032" spans="1:15" s="299" customFormat="1">
      <c r="A3032" s="15"/>
      <c r="B3032" s="290"/>
      <c r="C3032" s="17"/>
      <c r="D3032" s="17"/>
      <c r="E3032" s="15"/>
      <c r="F3032" s="15"/>
      <c r="G3032" s="15"/>
      <c r="H3032" s="15"/>
      <c r="I3032" s="15"/>
      <c r="J3032" s="15"/>
      <c r="K3032" s="15"/>
      <c r="L3032" s="15"/>
      <c r="M3032" s="15"/>
      <c r="N3032" s="15"/>
      <c r="O3032" s="15"/>
    </row>
    <row r="3033" spans="1:15" s="299" customFormat="1">
      <c r="A3033" s="15"/>
      <c r="B3033" s="290"/>
      <c r="C3033" s="17"/>
      <c r="D3033" s="17"/>
      <c r="E3033" s="15"/>
      <c r="F3033" s="15"/>
      <c r="G3033" s="15"/>
      <c r="H3033" s="15"/>
      <c r="I3033" s="15"/>
      <c r="J3033" s="15"/>
      <c r="K3033" s="15"/>
      <c r="L3033" s="15"/>
      <c r="M3033" s="15"/>
      <c r="N3033" s="15"/>
      <c r="O3033" s="15"/>
    </row>
    <row r="3034" spans="1:15" s="299" customFormat="1">
      <c r="A3034" s="15"/>
      <c r="B3034" s="290"/>
      <c r="C3034" s="17"/>
      <c r="D3034" s="17"/>
      <c r="E3034" s="15"/>
      <c r="F3034" s="15"/>
      <c r="G3034" s="15"/>
      <c r="H3034" s="15"/>
      <c r="I3034" s="15"/>
      <c r="J3034" s="15"/>
      <c r="K3034" s="15"/>
      <c r="L3034" s="15"/>
      <c r="M3034" s="15"/>
      <c r="N3034" s="15"/>
      <c r="O3034" s="15"/>
    </row>
    <row r="3035" spans="1:15" s="299" customFormat="1">
      <c r="A3035" s="15"/>
      <c r="B3035" s="290"/>
      <c r="C3035" s="17"/>
      <c r="D3035" s="17"/>
      <c r="E3035" s="15"/>
      <c r="F3035" s="15"/>
      <c r="G3035" s="15"/>
      <c r="H3035" s="15"/>
      <c r="I3035" s="15"/>
      <c r="J3035" s="15"/>
      <c r="K3035" s="15"/>
      <c r="L3035" s="15"/>
      <c r="M3035" s="15"/>
      <c r="N3035" s="15"/>
      <c r="O3035" s="15"/>
    </row>
    <row r="3036" spans="1:15" s="299" customFormat="1">
      <c r="A3036" s="15"/>
      <c r="B3036" s="290"/>
      <c r="C3036" s="17"/>
      <c r="D3036" s="17"/>
      <c r="E3036" s="15"/>
      <c r="F3036" s="15"/>
      <c r="G3036" s="15"/>
      <c r="H3036" s="15"/>
      <c r="I3036" s="15"/>
      <c r="J3036" s="15"/>
      <c r="K3036" s="15"/>
      <c r="L3036" s="15"/>
      <c r="M3036" s="15"/>
      <c r="N3036" s="15"/>
      <c r="O3036" s="15"/>
    </row>
    <row r="3037" spans="1:15" s="299" customFormat="1">
      <c r="A3037" s="15"/>
      <c r="B3037" s="290"/>
      <c r="C3037" s="17"/>
      <c r="D3037" s="17"/>
      <c r="E3037" s="15"/>
      <c r="F3037" s="15"/>
      <c r="G3037" s="15"/>
      <c r="H3037" s="15"/>
      <c r="I3037" s="15"/>
      <c r="J3037" s="15"/>
      <c r="K3037" s="15"/>
      <c r="L3037" s="15"/>
      <c r="M3037" s="15"/>
      <c r="N3037" s="15"/>
      <c r="O3037" s="15"/>
    </row>
    <row r="3038" spans="1:15" s="299" customFormat="1">
      <c r="A3038" s="15"/>
      <c r="B3038" s="290"/>
      <c r="C3038" s="17"/>
      <c r="D3038" s="17"/>
      <c r="E3038" s="15"/>
      <c r="F3038" s="15"/>
      <c r="G3038" s="15"/>
      <c r="H3038" s="15"/>
      <c r="I3038" s="15"/>
      <c r="J3038" s="15"/>
      <c r="K3038" s="15"/>
      <c r="L3038" s="15"/>
      <c r="M3038" s="15"/>
      <c r="N3038" s="15"/>
      <c r="O3038" s="15"/>
    </row>
    <row r="3039" spans="1:15" s="299" customFormat="1">
      <c r="A3039" s="15"/>
      <c r="B3039" s="290"/>
      <c r="C3039" s="17"/>
      <c r="D3039" s="17"/>
      <c r="E3039" s="15"/>
      <c r="F3039" s="15"/>
      <c r="G3039" s="15"/>
      <c r="H3039" s="15"/>
      <c r="I3039" s="15"/>
      <c r="J3039" s="15"/>
      <c r="K3039" s="15"/>
      <c r="L3039" s="15"/>
      <c r="M3039" s="15"/>
      <c r="N3039" s="15"/>
      <c r="O3039" s="15"/>
    </row>
    <row r="3040" spans="1:15" s="299" customFormat="1">
      <c r="A3040" s="15"/>
      <c r="B3040" s="290"/>
      <c r="C3040" s="17"/>
      <c r="D3040" s="17"/>
      <c r="E3040" s="15"/>
      <c r="F3040" s="15"/>
      <c r="G3040" s="15"/>
      <c r="H3040" s="15"/>
      <c r="I3040" s="15"/>
      <c r="J3040" s="15"/>
      <c r="K3040" s="15"/>
      <c r="L3040" s="15"/>
      <c r="M3040" s="15"/>
      <c r="N3040" s="15"/>
      <c r="O3040" s="15"/>
    </row>
    <row r="3041" spans="1:15" s="299" customFormat="1">
      <c r="A3041" s="15"/>
      <c r="B3041" s="290"/>
      <c r="C3041" s="17"/>
      <c r="D3041" s="17"/>
      <c r="E3041" s="15"/>
      <c r="F3041" s="15"/>
      <c r="G3041" s="15"/>
      <c r="H3041" s="15"/>
      <c r="I3041" s="15"/>
      <c r="J3041" s="15"/>
      <c r="K3041" s="15"/>
      <c r="L3041" s="15"/>
      <c r="M3041" s="15"/>
      <c r="N3041" s="15"/>
      <c r="O3041" s="15"/>
    </row>
    <row r="3042" spans="1:15" s="299" customFormat="1">
      <c r="A3042" s="15"/>
      <c r="B3042" s="290"/>
      <c r="C3042" s="17"/>
      <c r="D3042" s="17"/>
      <c r="E3042" s="15"/>
      <c r="F3042" s="15"/>
      <c r="G3042" s="15"/>
      <c r="H3042" s="15"/>
      <c r="I3042" s="15"/>
      <c r="J3042" s="15"/>
      <c r="K3042" s="15"/>
      <c r="L3042" s="15"/>
      <c r="M3042" s="15"/>
      <c r="N3042" s="15"/>
      <c r="O3042" s="15"/>
    </row>
    <row r="3043" spans="1:15" s="299" customFormat="1">
      <c r="A3043" s="15"/>
      <c r="B3043" s="290"/>
      <c r="C3043" s="17"/>
      <c r="D3043" s="17"/>
      <c r="E3043" s="15"/>
      <c r="F3043" s="15"/>
      <c r="G3043" s="15"/>
      <c r="H3043" s="15"/>
      <c r="I3043" s="15"/>
      <c r="J3043" s="15"/>
      <c r="K3043" s="15"/>
      <c r="L3043" s="15"/>
      <c r="M3043" s="15"/>
      <c r="N3043" s="15"/>
      <c r="O3043" s="15"/>
    </row>
    <row r="3044" spans="1:15" s="299" customFormat="1">
      <c r="A3044" s="15"/>
      <c r="B3044" s="290"/>
      <c r="C3044" s="17"/>
      <c r="D3044" s="17"/>
      <c r="E3044" s="15"/>
      <c r="F3044" s="15"/>
      <c r="G3044" s="15"/>
      <c r="H3044" s="15"/>
      <c r="I3044" s="15"/>
      <c r="J3044" s="15"/>
      <c r="K3044" s="15"/>
      <c r="L3044" s="15"/>
      <c r="M3044" s="15"/>
      <c r="N3044" s="15"/>
      <c r="O3044" s="15"/>
    </row>
    <row r="3045" spans="1:15" s="299" customFormat="1">
      <c r="A3045" s="15"/>
      <c r="B3045" s="290"/>
      <c r="C3045" s="17"/>
      <c r="D3045" s="17"/>
      <c r="E3045" s="15"/>
      <c r="F3045" s="15"/>
      <c r="G3045" s="15"/>
      <c r="H3045" s="15"/>
      <c r="I3045" s="15"/>
      <c r="J3045" s="15"/>
      <c r="K3045" s="15"/>
      <c r="L3045" s="15"/>
      <c r="M3045" s="15"/>
      <c r="N3045" s="15"/>
      <c r="O3045" s="15"/>
    </row>
    <row r="3046" spans="1:15" s="299" customFormat="1">
      <c r="A3046" s="15"/>
      <c r="B3046" s="290"/>
      <c r="C3046" s="17"/>
      <c r="D3046" s="17"/>
      <c r="E3046" s="15"/>
      <c r="F3046" s="15"/>
      <c r="G3046" s="15"/>
      <c r="H3046" s="15"/>
      <c r="I3046" s="15"/>
      <c r="J3046" s="15"/>
      <c r="K3046" s="15"/>
      <c r="L3046" s="15"/>
      <c r="M3046" s="15"/>
      <c r="N3046" s="15"/>
      <c r="O3046" s="15"/>
    </row>
    <row r="3047" spans="1:15" s="299" customFormat="1">
      <c r="A3047" s="15"/>
      <c r="B3047" s="290"/>
      <c r="C3047" s="17"/>
      <c r="D3047" s="17"/>
      <c r="E3047" s="15"/>
      <c r="F3047" s="15"/>
      <c r="G3047" s="15"/>
      <c r="H3047" s="15"/>
      <c r="I3047" s="15"/>
      <c r="J3047" s="15"/>
      <c r="K3047" s="15"/>
      <c r="L3047" s="15"/>
      <c r="M3047" s="15"/>
      <c r="N3047" s="15"/>
      <c r="O3047" s="15"/>
    </row>
    <row r="3048" spans="1:15" s="299" customFormat="1">
      <c r="A3048" s="15"/>
      <c r="B3048" s="290"/>
      <c r="C3048" s="17"/>
      <c r="D3048" s="17"/>
      <c r="E3048" s="15"/>
      <c r="F3048" s="15"/>
      <c r="G3048" s="15"/>
      <c r="H3048" s="15"/>
      <c r="I3048" s="15"/>
      <c r="J3048" s="15"/>
      <c r="K3048" s="15"/>
      <c r="L3048" s="15"/>
      <c r="M3048" s="15"/>
      <c r="N3048" s="15"/>
      <c r="O3048" s="15"/>
    </row>
    <row r="3049" spans="1:15" s="299" customFormat="1">
      <c r="A3049" s="15"/>
      <c r="B3049" s="290"/>
      <c r="C3049" s="17"/>
      <c r="D3049" s="17"/>
      <c r="E3049" s="15"/>
      <c r="F3049" s="15"/>
      <c r="G3049" s="15"/>
      <c r="H3049" s="15"/>
      <c r="I3049" s="15"/>
      <c r="J3049" s="15"/>
      <c r="K3049" s="15"/>
      <c r="L3049" s="15"/>
      <c r="M3049" s="15"/>
      <c r="N3049" s="15"/>
      <c r="O3049" s="15"/>
    </row>
    <row r="3050" spans="1:15" s="299" customFormat="1">
      <c r="A3050" s="15"/>
      <c r="B3050" s="290"/>
      <c r="C3050" s="17"/>
      <c r="D3050" s="17"/>
      <c r="E3050" s="15"/>
      <c r="F3050" s="15"/>
      <c r="G3050" s="15"/>
      <c r="H3050" s="15"/>
      <c r="I3050" s="15"/>
      <c r="J3050" s="15"/>
      <c r="K3050" s="15"/>
      <c r="L3050" s="15"/>
      <c r="M3050" s="15"/>
      <c r="N3050" s="15"/>
      <c r="O3050" s="15"/>
    </row>
    <row r="3051" spans="1:15" s="299" customFormat="1">
      <c r="A3051" s="15"/>
      <c r="B3051" s="290"/>
      <c r="C3051" s="17"/>
      <c r="D3051" s="17"/>
      <c r="E3051" s="15"/>
      <c r="F3051" s="15"/>
      <c r="G3051" s="15"/>
      <c r="H3051" s="15"/>
      <c r="I3051" s="15"/>
      <c r="J3051" s="15"/>
      <c r="K3051" s="15"/>
      <c r="L3051" s="15"/>
      <c r="M3051" s="15"/>
      <c r="N3051" s="15"/>
      <c r="O3051" s="15"/>
    </row>
    <row r="3052" spans="1:15" s="299" customFormat="1">
      <c r="A3052" s="15"/>
      <c r="B3052" s="290"/>
      <c r="C3052" s="17"/>
      <c r="D3052" s="17"/>
      <c r="E3052" s="15"/>
      <c r="F3052" s="15"/>
      <c r="G3052" s="15"/>
      <c r="H3052" s="15"/>
      <c r="I3052" s="15"/>
      <c r="J3052" s="15"/>
      <c r="K3052" s="15"/>
      <c r="L3052" s="15"/>
      <c r="M3052" s="15"/>
      <c r="N3052" s="15"/>
      <c r="O3052" s="15"/>
    </row>
    <row r="3053" spans="1:15" s="299" customFormat="1">
      <c r="A3053" s="15"/>
      <c r="B3053" s="290"/>
      <c r="C3053" s="17"/>
      <c r="D3053" s="17"/>
      <c r="E3053" s="15"/>
      <c r="F3053" s="15"/>
      <c r="G3053" s="15"/>
      <c r="H3053" s="15"/>
      <c r="I3053" s="15"/>
      <c r="J3053" s="15"/>
      <c r="K3053" s="15"/>
      <c r="L3053" s="15"/>
      <c r="M3053" s="15"/>
      <c r="N3053" s="15"/>
      <c r="O3053" s="15"/>
    </row>
    <row r="3054" spans="1:15" s="299" customFormat="1">
      <c r="A3054" s="15"/>
      <c r="B3054" s="290"/>
      <c r="C3054" s="17"/>
      <c r="D3054" s="17"/>
      <c r="E3054" s="15"/>
      <c r="F3054" s="15"/>
      <c r="G3054" s="15"/>
      <c r="H3054" s="15"/>
      <c r="I3054" s="15"/>
      <c r="J3054" s="15"/>
      <c r="K3054" s="15"/>
      <c r="L3054" s="15"/>
      <c r="M3054" s="15"/>
      <c r="N3054" s="15"/>
      <c r="O3054" s="15"/>
    </row>
    <row r="3055" spans="1:15" s="299" customFormat="1">
      <c r="A3055" s="15"/>
      <c r="B3055" s="290"/>
      <c r="C3055" s="17"/>
      <c r="D3055" s="17"/>
      <c r="E3055" s="15"/>
      <c r="F3055" s="15"/>
      <c r="G3055" s="15"/>
      <c r="H3055" s="15"/>
      <c r="I3055" s="15"/>
      <c r="J3055" s="15"/>
      <c r="K3055" s="15"/>
      <c r="L3055" s="15"/>
      <c r="M3055" s="15"/>
      <c r="N3055" s="15"/>
      <c r="O3055" s="15"/>
    </row>
    <row r="3056" spans="1:15" s="299" customFormat="1">
      <c r="A3056" s="15"/>
      <c r="B3056" s="290"/>
      <c r="C3056" s="17"/>
      <c r="D3056" s="17"/>
      <c r="E3056" s="15"/>
      <c r="F3056" s="15"/>
      <c r="G3056" s="15"/>
      <c r="H3056" s="15"/>
      <c r="I3056" s="15"/>
      <c r="J3056" s="15"/>
      <c r="K3056" s="15"/>
      <c r="L3056" s="15"/>
      <c r="M3056" s="15"/>
      <c r="N3056" s="15"/>
      <c r="O3056" s="15"/>
    </row>
    <row r="3057" spans="1:15" s="299" customFormat="1">
      <c r="A3057" s="15"/>
      <c r="B3057" s="290"/>
      <c r="C3057" s="17"/>
      <c r="D3057" s="17"/>
      <c r="E3057" s="15"/>
      <c r="F3057" s="15"/>
      <c r="G3057" s="15"/>
      <c r="H3057" s="15"/>
      <c r="I3057" s="15"/>
      <c r="J3057" s="15"/>
      <c r="K3057" s="15"/>
      <c r="L3057" s="15"/>
      <c r="M3057" s="15"/>
      <c r="N3057" s="15"/>
      <c r="O3057" s="15"/>
    </row>
    <row r="3058" spans="1:15" s="299" customFormat="1">
      <c r="A3058" s="15"/>
      <c r="B3058" s="290"/>
      <c r="C3058" s="17"/>
      <c r="D3058" s="17"/>
      <c r="E3058" s="15"/>
      <c r="F3058" s="15"/>
      <c r="G3058" s="15"/>
      <c r="H3058" s="15"/>
      <c r="I3058" s="15"/>
      <c r="J3058" s="15"/>
      <c r="K3058" s="15"/>
      <c r="L3058" s="15"/>
      <c r="M3058" s="15"/>
      <c r="N3058" s="15"/>
      <c r="O3058" s="15"/>
    </row>
    <row r="3059" spans="1:15" s="299" customFormat="1">
      <c r="A3059" s="15"/>
      <c r="B3059" s="290"/>
      <c r="C3059" s="17"/>
      <c r="D3059" s="17"/>
      <c r="E3059" s="15"/>
      <c r="F3059" s="15"/>
      <c r="G3059" s="15"/>
      <c r="H3059" s="15"/>
      <c r="I3059" s="15"/>
      <c r="J3059" s="15"/>
      <c r="K3059" s="15"/>
      <c r="L3059" s="15"/>
      <c r="M3059" s="15"/>
      <c r="N3059" s="15"/>
      <c r="O3059" s="15"/>
    </row>
    <row r="3060" spans="1:15" s="299" customFormat="1">
      <c r="A3060" s="15"/>
      <c r="B3060" s="290"/>
      <c r="C3060" s="17"/>
      <c r="D3060" s="17"/>
      <c r="E3060" s="15"/>
      <c r="F3060" s="15"/>
      <c r="G3060" s="15"/>
      <c r="H3060" s="15"/>
      <c r="I3060" s="15"/>
      <c r="J3060" s="15"/>
      <c r="K3060" s="15"/>
      <c r="L3060" s="15"/>
      <c r="M3060" s="15"/>
      <c r="N3060" s="15"/>
      <c r="O3060" s="15"/>
    </row>
    <row r="3061" spans="1:15" s="299" customFormat="1">
      <c r="A3061" s="15"/>
      <c r="B3061" s="290"/>
      <c r="C3061" s="17"/>
      <c r="D3061" s="17"/>
      <c r="E3061" s="15"/>
      <c r="F3061" s="15"/>
      <c r="G3061" s="15"/>
      <c r="H3061" s="15"/>
      <c r="I3061" s="15"/>
      <c r="J3061" s="15"/>
      <c r="K3061" s="15"/>
      <c r="L3061" s="15"/>
      <c r="M3061" s="15"/>
      <c r="N3061" s="15"/>
      <c r="O3061" s="15"/>
    </row>
    <row r="3062" spans="1:15" s="299" customFormat="1">
      <c r="A3062" s="15"/>
      <c r="B3062" s="290"/>
      <c r="C3062" s="17"/>
      <c r="D3062" s="17"/>
      <c r="E3062" s="15"/>
      <c r="F3062" s="15"/>
      <c r="G3062" s="15"/>
      <c r="H3062" s="15"/>
      <c r="I3062" s="15"/>
      <c r="J3062" s="15"/>
      <c r="K3062" s="15"/>
      <c r="L3062" s="15"/>
      <c r="M3062" s="15"/>
      <c r="N3062" s="15"/>
      <c r="O3062" s="15"/>
    </row>
    <row r="3063" spans="1:15" s="299" customFormat="1">
      <c r="A3063" s="15"/>
      <c r="B3063" s="290"/>
      <c r="C3063" s="17"/>
      <c r="D3063" s="17"/>
      <c r="E3063" s="15"/>
      <c r="F3063" s="15"/>
      <c r="G3063" s="15"/>
      <c r="H3063" s="15"/>
      <c r="I3063" s="15"/>
      <c r="J3063" s="15"/>
      <c r="K3063" s="15"/>
      <c r="L3063" s="15"/>
      <c r="M3063" s="15"/>
      <c r="N3063" s="15"/>
      <c r="O3063" s="15"/>
    </row>
    <row r="3064" spans="1:15" s="299" customFormat="1">
      <c r="A3064" s="15"/>
      <c r="B3064" s="290"/>
      <c r="C3064" s="17"/>
      <c r="D3064" s="17"/>
      <c r="E3064" s="15"/>
      <c r="F3064" s="15"/>
      <c r="G3064" s="15"/>
      <c r="H3064" s="15"/>
      <c r="I3064" s="15"/>
      <c r="J3064" s="15"/>
      <c r="K3064" s="15"/>
      <c r="L3064" s="15"/>
      <c r="M3064" s="15"/>
      <c r="N3064" s="15"/>
      <c r="O3064" s="15"/>
    </row>
    <row r="3065" spans="1:15" s="299" customFormat="1">
      <c r="A3065" s="15"/>
      <c r="B3065" s="290"/>
      <c r="C3065" s="17"/>
      <c r="D3065" s="17"/>
      <c r="E3065" s="15"/>
      <c r="F3065" s="15"/>
      <c r="G3065" s="15"/>
      <c r="H3065" s="15"/>
      <c r="I3065" s="15"/>
      <c r="J3065" s="15"/>
      <c r="K3065" s="15"/>
      <c r="L3065" s="15"/>
      <c r="M3065" s="15"/>
      <c r="N3065" s="15"/>
      <c r="O3065" s="15"/>
    </row>
    <row r="3066" spans="1:15" s="299" customFormat="1">
      <c r="A3066" s="15"/>
      <c r="B3066" s="290"/>
      <c r="C3066" s="17"/>
      <c r="D3066" s="17"/>
      <c r="E3066" s="15"/>
      <c r="F3066" s="15"/>
      <c r="G3066" s="15"/>
      <c r="H3066" s="15"/>
      <c r="I3066" s="15"/>
      <c r="J3066" s="15"/>
      <c r="K3066" s="15"/>
      <c r="L3066" s="15"/>
      <c r="M3066" s="15"/>
      <c r="N3066" s="15"/>
      <c r="O3066" s="15"/>
    </row>
    <row r="3067" spans="1:15" s="299" customFormat="1">
      <c r="A3067" s="15"/>
      <c r="B3067" s="290"/>
      <c r="C3067" s="17"/>
      <c r="D3067" s="17"/>
      <c r="E3067" s="15"/>
      <c r="F3067" s="15"/>
      <c r="G3067" s="15"/>
      <c r="H3067" s="15"/>
      <c r="I3067" s="15"/>
      <c r="J3067" s="15"/>
      <c r="K3067" s="15"/>
      <c r="L3067" s="15"/>
      <c r="M3067" s="15"/>
      <c r="N3067" s="15"/>
      <c r="O3067" s="15"/>
    </row>
    <row r="3068" spans="1:15" s="299" customFormat="1">
      <c r="A3068" s="15"/>
      <c r="B3068" s="290"/>
      <c r="C3068" s="17"/>
      <c r="D3068" s="17"/>
      <c r="E3068" s="15"/>
      <c r="F3068" s="15"/>
      <c r="G3068" s="15"/>
      <c r="H3068" s="15"/>
      <c r="I3068" s="15"/>
      <c r="J3068" s="15"/>
      <c r="K3068" s="15"/>
      <c r="L3068" s="15"/>
      <c r="M3068" s="15"/>
      <c r="N3068" s="15"/>
      <c r="O3068" s="15"/>
    </row>
    <row r="3069" spans="1:15" s="299" customFormat="1">
      <c r="A3069" s="15"/>
      <c r="B3069" s="290"/>
      <c r="C3069" s="17"/>
      <c r="D3069" s="17"/>
      <c r="E3069" s="15"/>
      <c r="F3069" s="15"/>
      <c r="G3069" s="15"/>
      <c r="H3069" s="15"/>
      <c r="I3069" s="15"/>
      <c r="J3069" s="15"/>
      <c r="K3069" s="15"/>
      <c r="L3069" s="15"/>
      <c r="M3069" s="15"/>
      <c r="N3069" s="15"/>
      <c r="O3069" s="15"/>
    </row>
    <row r="3070" spans="1:15" s="299" customFormat="1">
      <c r="A3070" s="15"/>
      <c r="B3070" s="290"/>
      <c r="C3070" s="17"/>
      <c r="D3070" s="17"/>
      <c r="E3070" s="15"/>
      <c r="F3070" s="15"/>
      <c r="G3070" s="15"/>
      <c r="H3070" s="15"/>
      <c r="I3070" s="15"/>
      <c r="J3070" s="15"/>
      <c r="K3070" s="15"/>
      <c r="L3070" s="15"/>
      <c r="M3070" s="15"/>
      <c r="N3070" s="15"/>
      <c r="O3070" s="15"/>
    </row>
    <row r="3071" spans="1:15" s="299" customFormat="1">
      <c r="A3071" s="15"/>
      <c r="B3071" s="290"/>
      <c r="C3071" s="17"/>
      <c r="D3071" s="17"/>
      <c r="E3071" s="15"/>
      <c r="F3071" s="15"/>
      <c r="G3071" s="15"/>
      <c r="H3071" s="15"/>
      <c r="I3071" s="15"/>
      <c r="J3071" s="15"/>
      <c r="K3071" s="15"/>
      <c r="L3071" s="15"/>
      <c r="M3071" s="15"/>
      <c r="N3071" s="15"/>
      <c r="O3071" s="15"/>
    </row>
    <row r="3072" spans="1:15" s="299" customFormat="1">
      <c r="A3072" s="15"/>
      <c r="B3072" s="290"/>
      <c r="C3072" s="17"/>
      <c r="D3072" s="17"/>
      <c r="E3072" s="15"/>
      <c r="F3072" s="15"/>
      <c r="G3072" s="15"/>
      <c r="H3072" s="15"/>
      <c r="I3072" s="15"/>
      <c r="J3072" s="15"/>
      <c r="K3072" s="15"/>
      <c r="L3072" s="15"/>
      <c r="M3072" s="15"/>
      <c r="N3072" s="15"/>
      <c r="O3072" s="15"/>
    </row>
    <row r="3073" spans="1:15" s="299" customFormat="1">
      <c r="A3073" s="15"/>
      <c r="B3073" s="290"/>
      <c r="C3073" s="17"/>
      <c r="D3073" s="17"/>
      <c r="E3073" s="15"/>
      <c r="F3073" s="15"/>
      <c r="G3073" s="15"/>
      <c r="H3073" s="15"/>
      <c r="I3073" s="15"/>
      <c r="J3073" s="15"/>
      <c r="K3073" s="15"/>
      <c r="L3073" s="15"/>
      <c r="M3073" s="15"/>
      <c r="N3073" s="15"/>
      <c r="O3073" s="15"/>
    </row>
    <row r="3074" spans="1:15" s="299" customFormat="1">
      <c r="A3074" s="15"/>
      <c r="B3074" s="290"/>
      <c r="C3074" s="17"/>
      <c r="D3074" s="17"/>
      <c r="E3074" s="15"/>
      <c r="F3074" s="15"/>
      <c r="G3074" s="15"/>
      <c r="H3074" s="15"/>
      <c r="I3074" s="15"/>
      <c r="J3074" s="15"/>
      <c r="K3074" s="15"/>
      <c r="L3074" s="15"/>
      <c r="M3074" s="15"/>
      <c r="N3074" s="15"/>
      <c r="O3074" s="15"/>
    </row>
    <row r="3075" spans="1:15" s="299" customFormat="1">
      <c r="A3075" s="15"/>
      <c r="B3075" s="290"/>
      <c r="C3075" s="17"/>
      <c r="D3075" s="17"/>
      <c r="E3075" s="15"/>
      <c r="F3075" s="15"/>
      <c r="G3075" s="15"/>
      <c r="H3075" s="15"/>
      <c r="I3075" s="15"/>
      <c r="J3075" s="15"/>
      <c r="K3075" s="15"/>
      <c r="L3075" s="15"/>
      <c r="M3075" s="15"/>
      <c r="N3075" s="15"/>
      <c r="O3075" s="15"/>
    </row>
    <row r="3076" spans="1:15" s="299" customFormat="1">
      <c r="A3076" s="15"/>
      <c r="B3076" s="290"/>
      <c r="C3076" s="17"/>
      <c r="D3076" s="17"/>
      <c r="E3076" s="15"/>
      <c r="F3076" s="15"/>
      <c r="G3076" s="15"/>
      <c r="H3076" s="15"/>
      <c r="I3076" s="15"/>
      <c r="J3076" s="15"/>
      <c r="K3076" s="15"/>
      <c r="L3076" s="15"/>
      <c r="M3076" s="15"/>
      <c r="N3076" s="15"/>
      <c r="O3076" s="15"/>
    </row>
    <row r="3077" spans="1:15" s="299" customFormat="1">
      <c r="A3077" s="15"/>
      <c r="B3077" s="290"/>
      <c r="C3077" s="17"/>
      <c r="D3077" s="17"/>
      <c r="E3077" s="15"/>
      <c r="F3077" s="15"/>
      <c r="G3077" s="15"/>
      <c r="H3077" s="15"/>
      <c r="I3077" s="15"/>
      <c r="J3077" s="15"/>
      <c r="K3077" s="15"/>
      <c r="L3077" s="15"/>
      <c r="M3077" s="15"/>
      <c r="N3077" s="15"/>
      <c r="O3077" s="15"/>
    </row>
    <row r="3078" spans="1:15" s="299" customFormat="1">
      <c r="A3078" s="15"/>
      <c r="B3078" s="290"/>
      <c r="C3078" s="17"/>
      <c r="D3078" s="17"/>
      <c r="E3078" s="15"/>
      <c r="F3078" s="15"/>
      <c r="G3078" s="15"/>
      <c r="H3078" s="15"/>
      <c r="I3078" s="15"/>
      <c r="J3078" s="15"/>
      <c r="K3078" s="15"/>
      <c r="L3078" s="15"/>
      <c r="M3078" s="15"/>
      <c r="N3078" s="15"/>
      <c r="O3078" s="15"/>
    </row>
    <row r="3079" spans="1:15" s="299" customFormat="1">
      <c r="A3079" s="15"/>
      <c r="B3079" s="290"/>
      <c r="C3079" s="17"/>
      <c r="D3079" s="17"/>
      <c r="E3079" s="15"/>
      <c r="F3079" s="15"/>
      <c r="G3079" s="15"/>
      <c r="H3079" s="15"/>
      <c r="I3079" s="15"/>
      <c r="J3079" s="15"/>
      <c r="K3079" s="15"/>
      <c r="L3079" s="15"/>
      <c r="M3079" s="15"/>
      <c r="N3079" s="15"/>
      <c r="O3079" s="15"/>
    </row>
    <row r="3080" spans="1:15" s="299" customFormat="1">
      <c r="A3080" s="15"/>
      <c r="B3080" s="290"/>
      <c r="C3080" s="17"/>
      <c r="D3080" s="17"/>
      <c r="E3080" s="15"/>
      <c r="F3080" s="15"/>
      <c r="G3080" s="15"/>
      <c r="H3080" s="15"/>
      <c r="I3080" s="15"/>
      <c r="J3080" s="15"/>
      <c r="K3080" s="15"/>
      <c r="L3080" s="15"/>
      <c r="M3080" s="15"/>
      <c r="N3080" s="15"/>
      <c r="O3080" s="15"/>
    </row>
    <row r="3081" spans="1:15" s="299" customFormat="1">
      <c r="A3081" s="15"/>
      <c r="B3081" s="290"/>
      <c r="C3081" s="17"/>
      <c r="D3081" s="17"/>
      <c r="E3081" s="15"/>
      <c r="F3081" s="15"/>
      <c r="G3081" s="15"/>
      <c r="H3081" s="15"/>
      <c r="I3081" s="15"/>
      <c r="J3081" s="15"/>
      <c r="K3081" s="15"/>
      <c r="L3081" s="15"/>
      <c r="M3081" s="15"/>
      <c r="N3081" s="15"/>
      <c r="O3081" s="15"/>
    </row>
    <row r="3082" spans="1:15" s="299" customFormat="1">
      <c r="A3082" s="15"/>
      <c r="B3082" s="290"/>
      <c r="C3082" s="17"/>
      <c r="D3082" s="17"/>
      <c r="E3082" s="15"/>
      <c r="F3082" s="15"/>
      <c r="G3082" s="15"/>
      <c r="H3082" s="15"/>
      <c r="I3082" s="15"/>
      <c r="J3082" s="15"/>
      <c r="K3082" s="15"/>
      <c r="L3082" s="15"/>
      <c r="M3082" s="15"/>
      <c r="N3082" s="15"/>
      <c r="O3082" s="15"/>
    </row>
    <row r="3083" spans="1:15" s="299" customFormat="1">
      <c r="A3083" s="15"/>
      <c r="B3083" s="290"/>
      <c r="C3083" s="17"/>
      <c r="D3083" s="17"/>
      <c r="E3083" s="15"/>
      <c r="F3083" s="15"/>
      <c r="G3083" s="15"/>
      <c r="H3083" s="15"/>
      <c r="I3083" s="15"/>
      <c r="J3083" s="15"/>
      <c r="K3083" s="15"/>
      <c r="L3083" s="15"/>
      <c r="M3083" s="15"/>
      <c r="N3083" s="15"/>
      <c r="O3083" s="15"/>
    </row>
    <row r="3084" spans="1:15" s="299" customFormat="1">
      <c r="A3084" s="15"/>
      <c r="B3084" s="290"/>
      <c r="C3084" s="17"/>
      <c r="D3084" s="17"/>
      <c r="E3084" s="15"/>
      <c r="F3084" s="15"/>
      <c r="G3084" s="15"/>
      <c r="H3084" s="15"/>
      <c r="I3084" s="15"/>
      <c r="J3084" s="15"/>
      <c r="K3084" s="15"/>
      <c r="L3084" s="15"/>
      <c r="M3084" s="15"/>
      <c r="N3084" s="15"/>
      <c r="O3084" s="15"/>
    </row>
    <row r="3085" spans="1:15" s="299" customFormat="1">
      <c r="A3085" s="15"/>
      <c r="B3085" s="290"/>
      <c r="C3085" s="17"/>
      <c r="D3085" s="17"/>
      <c r="E3085" s="15"/>
      <c r="F3085" s="15"/>
      <c r="G3085" s="15"/>
      <c r="H3085" s="15"/>
      <c r="I3085" s="15"/>
      <c r="J3085" s="15"/>
      <c r="K3085" s="15"/>
      <c r="L3085" s="15"/>
      <c r="M3085" s="15"/>
      <c r="N3085" s="15"/>
      <c r="O3085" s="15"/>
    </row>
    <row r="3086" spans="1:15" s="299" customFormat="1">
      <c r="A3086" s="15"/>
      <c r="B3086" s="290"/>
      <c r="C3086" s="17"/>
      <c r="D3086" s="17"/>
      <c r="E3086" s="15"/>
      <c r="F3086" s="15"/>
      <c r="G3086" s="15"/>
      <c r="H3086" s="15"/>
      <c r="I3086" s="15"/>
      <c r="J3086" s="15"/>
      <c r="K3086" s="15"/>
      <c r="L3086" s="15"/>
      <c r="M3086" s="15"/>
      <c r="N3086" s="15"/>
      <c r="O3086" s="15"/>
    </row>
    <row r="3087" spans="1:15" s="299" customFormat="1">
      <c r="A3087" s="15"/>
      <c r="B3087" s="290"/>
      <c r="C3087" s="17"/>
      <c r="D3087" s="17"/>
      <c r="E3087" s="15"/>
      <c r="F3087" s="15"/>
      <c r="G3087" s="15"/>
      <c r="H3087" s="15"/>
      <c r="I3087" s="15"/>
      <c r="J3087" s="15"/>
      <c r="K3087" s="15"/>
      <c r="L3087" s="15"/>
      <c r="M3087" s="15"/>
      <c r="N3087" s="15"/>
      <c r="O3087" s="15"/>
    </row>
    <row r="3088" spans="1:15" s="299" customFormat="1">
      <c r="A3088" s="15"/>
      <c r="B3088" s="290"/>
      <c r="C3088" s="17"/>
      <c r="D3088" s="17"/>
      <c r="E3088" s="15"/>
      <c r="F3088" s="15"/>
      <c r="G3088" s="15"/>
      <c r="H3088" s="15"/>
      <c r="I3088" s="15"/>
      <c r="J3088" s="15"/>
      <c r="K3088" s="15"/>
      <c r="L3088" s="15"/>
      <c r="M3088" s="15"/>
      <c r="N3088" s="15"/>
      <c r="O3088" s="15"/>
    </row>
    <row r="3089" spans="1:15" s="299" customFormat="1">
      <c r="A3089" s="15"/>
      <c r="B3089" s="290"/>
      <c r="C3089" s="17"/>
      <c r="D3089" s="17"/>
      <c r="E3089" s="15"/>
      <c r="F3089" s="15"/>
      <c r="G3089" s="15"/>
      <c r="H3089" s="15"/>
      <c r="I3089" s="15"/>
      <c r="J3089" s="15"/>
      <c r="K3089" s="15"/>
      <c r="L3089" s="15"/>
      <c r="M3089" s="15"/>
      <c r="N3089" s="15"/>
      <c r="O3089" s="15"/>
    </row>
    <row r="3090" spans="1:15" s="299" customFormat="1">
      <c r="A3090" s="15"/>
      <c r="B3090" s="290"/>
      <c r="C3090" s="17"/>
      <c r="D3090" s="17"/>
      <c r="E3090" s="15"/>
      <c r="F3090" s="15"/>
      <c r="G3090" s="15"/>
      <c r="H3090" s="15"/>
      <c r="I3090" s="15"/>
      <c r="J3090" s="15"/>
      <c r="K3090" s="15"/>
      <c r="L3090" s="15"/>
      <c r="M3090" s="15"/>
      <c r="N3090" s="15"/>
      <c r="O3090" s="15"/>
    </row>
    <row r="3091" spans="1:15" s="299" customFormat="1">
      <c r="A3091" s="15"/>
      <c r="B3091" s="290"/>
      <c r="C3091" s="17"/>
      <c r="D3091" s="17"/>
      <c r="E3091" s="15"/>
      <c r="F3091" s="15"/>
      <c r="G3091" s="15"/>
      <c r="H3091" s="15"/>
      <c r="I3091" s="15"/>
      <c r="J3091" s="15"/>
      <c r="K3091" s="15"/>
      <c r="L3091" s="15"/>
      <c r="M3091" s="15"/>
      <c r="N3091" s="15"/>
      <c r="O3091" s="15"/>
    </row>
    <row r="3092" spans="1:15" s="299" customFormat="1">
      <c r="A3092" s="15"/>
      <c r="B3092" s="290"/>
      <c r="C3092" s="17"/>
      <c r="D3092" s="17"/>
      <c r="E3092" s="15"/>
      <c r="F3092" s="15"/>
      <c r="G3092" s="15"/>
      <c r="H3092" s="15"/>
      <c r="I3092" s="15"/>
      <c r="J3092" s="15"/>
      <c r="K3092" s="15"/>
      <c r="L3092" s="15"/>
      <c r="M3092" s="15"/>
      <c r="N3092" s="15"/>
      <c r="O3092" s="15"/>
    </row>
    <row r="3093" spans="1:15" s="299" customFormat="1">
      <c r="A3093" s="15"/>
      <c r="B3093" s="290"/>
      <c r="C3093" s="17"/>
      <c r="D3093" s="17"/>
      <c r="E3093" s="15"/>
      <c r="F3093" s="15"/>
      <c r="G3093" s="15"/>
      <c r="H3093" s="15"/>
      <c r="I3093" s="15"/>
      <c r="J3093" s="15"/>
      <c r="K3093" s="15"/>
      <c r="L3093" s="15"/>
      <c r="M3093" s="15"/>
      <c r="N3093" s="15"/>
      <c r="O3093" s="15"/>
    </row>
    <row r="3094" spans="1:15" s="299" customFormat="1">
      <c r="A3094" s="15"/>
      <c r="B3094" s="290"/>
      <c r="C3094" s="17"/>
      <c r="D3094" s="17"/>
      <c r="E3094" s="15"/>
      <c r="F3094" s="15"/>
      <c r="G3094" s="15"/>
      <c r="H3094" s="15"/>
      <c r="I3094" s="15"/>
      <c r="J3094" s="15"/>
      <c r="K3094" s="15"/>
      <c r="L3094" s="15"/>
      <c r="M3094" s="15"/>
      <c r="N3094" s="15"/>
      <c r="O3094" s="15"/>
    </row>
    <row r="3095" spans="1:15" s="299" customFormat="1">
      <c r="A3095" s="15"/>
      <c r="B3095" s="290"/>
      <c r="C3095" s="17"/>
      <c r="D3095" s="17"/>
      <c r="E3095" s="15"/>
      <c r="F3095" s="15"/>
      <c r="G3095" s="15"/>
      <c r="H3095" s="15"/>
      <c r="I3095" s="15"/>
      <c r="J3095" s="15"/>
      <c r="K3095" s="15"/>
      <c r="L3095" s="15"/>
      <c r="M3095" s="15"/>
      <c r="N3095" s="15"/>
      <c r="O3095" s="15"/>
    </row>
    <row r="3096" spans="1:15" s="299" customFormat="1">
      <c r="A3096" s="15"/>
      <c r="B3096" s="290"/>
      <c r="C3096" s="17"/>
      <c r="D3096" s="17"/>
      <c r="E3096" s="15"/>
      <c r="F3096" s="15"/>
      <c r="G3096" s="15"/>
      <c r="H3096" s="15"/>
      <c r="I3096" s="15"/>
      <c r="J3096" s="15"/>
      <c r="K3096" s="15"/>
      <c r="L3096" s="15"/>
      <c r="M3096" s="15"/>
      <c r="N3096" s="15"/>
      <c r="O3096" s="15"/>
    </row>
    <row r="3097" spans="1:15" s="299" customFormat="1">
      <c r="A3097" s="15"/>
      <c r="B3097" s="290"/>
      <c r="C3097" s="17"/>
      <c r="D3097" s="17"/>
      <c r="E3097" s="15"/>
      <c r="F3097" s="15"/>
      <c r="G3097" s="15"/>
      <c r="H3097" s="15"/>
      <c r="I3097" s="15"/>
      <c r="J3097" s="15"/>
      <c r="K3097" s="15"/>
      <c r="L3097" s="15"/>
      <c r="M3097" s="15"/>
      <c r="N3097" s="15"/>
      <c r="O3097" s="15"/>
    </row>
    <row r="3098" spans="1:15" s="299" customFormat="1">
      <c r="A3098" s="15"/>
      <c r="B3098" s="290"/>
      <c r="C3098" s="17"/>
      <c r="D3098" s="17"/>
      <c r="E3098" s="15"/>
      <c r="F3098" s="15"/>
      <c r="G3098" s="15"/>
      <c r="H3098" s="15"/>
      <c r="I3098" s="15"/>
      <c r="J3098" s="15"/>
      <c r="K3098" s="15"/>
      <c r="L3098" s="15"/>
      <c r="M3098" s="15"/>
      <c r="N3098" s="15"/>
      <c r="O3098" s="15"/>
    </row>
    <row r="3099" spans="1:15" s="299" customFormat="1">
      <c r="A3099" s="15"/>
      <c r="B3099" s="290"/>
      <c r="C3099" s="17"/>
      <c r="D3099" s="17"/>
      <c r="E3099" s="15"/>
      <c r="F3099" s="15"/>
      <c r="G3099" s="15"/>
      <c r="H3099" s="15"/>
      <c r="I3099" s="15"/>
      <c r="J3099" s="15"/>
      <c r="K3099" s="15"/>
      <c r="L3099" s="15"/>
      <c r="M3099" s="15"/>
      <c r="N3099" s="15"/>
      <c r="O3099" s="15"/>
    </row>
    <row r="3100" spans="1:15" s="299" customFormat="1">
      <c r="A3100" s="15"/>
      <c r="B3100" s="290"/>
      <c r="C3100" s="17"/>
      <c r="D3100" s="17"/>
      <c r="E3100" s="15"/>
      <c r="F3100" s="15"/>
      <c r="G3100" s="15"/>
      <c r="H3100" s="15"/>
      <c r="I3100" s="15"/>
      <c r="J3100" s="15"/>
      <c r="K3100" s="15"/>
      <c r="L3100" s="15"/>
      <c r="M3100" s="15"/>
      <c r="N3100" s="15"/>
      <c r="O3100" s="15"/>
    </row>
    <row r="3101" spans="1:15" s="299" customFormat="1">
      <c r="A3101" s="15"/>
      <c r="B3101" s="290"/>
      <c r="C3101" s="17"/>
      <c r="D3101" s="17"/>
      <c r="E3101" s="15"/>
      <c r="F3101" s="15"/>
      <c r="G3101" s="15"/>
      <c r="H3101" s="15"/>
      <c r="I3101" s="15"/>
      <c r="J3101" s="15"/>
      <c r="K3101" s="15"/>
      <c r="L3101" s="15"/>
      <c r="M3101" s="15"/>
      <c r="N3101" s="15"/>
      <c r="O3101" s="15"/>
    </row>
    <row r="3102" spans="1:15" s="299" customFormat="1">
      <c r="A3102" s="15"/>
      <c r="B3102" s="290"/>
      <c r="C3102" s="17"/>
      <c r="D3102" s="17"/>
      <c r="E3102" s="15"/>
      <c r="F3102" s="15"/>
      <c r="G3102" s="15"/>
      <c r="H3102" s="15"/>
      <c r="I3102" s="15"/>
      <c r="J3102" s="15"/>
      <c r="K3102" s="15"/>
      <c r="L3102" s="15"/>
      <c r="M3102" s="15"/>
      <c r="N3102" s="15"/>
      <c r="O3102" s="15"/>
    </row>
    <row r="3103" spans="1:15" s="299" customFormat="1">
      <c r="A3103" s="15"/>
      <c r="B3103" s="290"/>
      <c r="C3103" s="17"/>
      <c r="D3103" s="17"/>
      <c r="E3103" s="15"/>
      <c r="F3103" s="15"/>
      <c r="G3103" s="15"/>
      <c r="H3103" s="15"/>
      <c r="I3103" s="15"/>
      <c r="J3103" s="15"/>
      <c r="K3103" s="15"/>
      <c r="L3103" s="15"/>
      <c r="M3103" s="15"/>
      <c r="N3103" s="15"/>
      <c r="O3103" s="15"/>
    </row>
    <row r="3104" spans="1:15" s="299" customFormat="1">
      <c r="A3104" s="15"/>
      <c r="B3104" s="290"/>
      <c r="C3104" s="17"/>
      <c r="D3104" s="17"/>
      <c r="E3104" s="15"/>
      <c r="F3104" s="15"/>
      <c r="G3104" s="15"/>
      <c r="H3104" s="15"/>
      <c r="I3104" s="15"/>
      <c r="J3104" s="15"/>
      <c r="K3104" s="15"/>
      <c r="L3104" s="15"/>
      <c r="M3104" s="15"/>
      <c r="N3104" s="15"/>
      <c r="O3104" s="15"/>
    </row>
    <row r="3105" spans="1:15" s="299" customFormat="1">
      <c r="A3105" s="15"/>
      <c r="B3105" s="290"/>
      <c r="C3105" s="17"/>
      <c r="D3105" s="17"/>
      <c r="E3105" s="15"/>
      <c r="F3105" s="15"/>
      <c r="G3105" s="15"/>
      <c r="H3105" s="15"/>
      <c r="I3105" s="15"/>
      <c r="J3105" s="15"/>
      <c r="K3105" s="15"/>
      <c r="L3105" s="15"/>
      <c r="M3105" s="15"/>
      <c r="N3105" s="15"/>
      <c r="O3105" s="15"/>
    </row>
    <row r="3106" spans="1:15" s="299" customFormat="1">
      <c r="A3106" s="15"/>
      <c r="B3106" s="290"/>
      <c r="C3106" s="17"/>
      <c r="D3106" s="17"/>
      <c r="E3106" s="15"/>
      <c r="F3106" s="15"/>
      <c r="G3106" s="15"/>
      <c r="H3106" s="15"/>
      <c r="I3106" s="15"/>
      <c r="J3106" s="15"/>
      <c r="K3106" s="15"/>
      <c r="L3106" s="15"/>
      <c r="M3106" s="15"/>
      <c r="N3106" s="15"/>
      <c r="O3106" s="15"/>
    </row>
    <row r="3107" spans="1:15" s="299" customFormat="1">
      <c r="A3107" s="15"/>
      <c r="B3107" s="290"/>
      <c r="C3107" s="17"/>
      <c r="D3107" s="17"/>
      <c r="E3107" s="15"/>
      <c r="F3107" s="15"/>
      <c r="G3107" s="15"/>
      <c r="H3107" s="15"/>
      <c r="I3107" s="15"/>
      <c r="J3107" s="15"/>
      <c r="K3107" s="15"/>
      <c r="L3107" s="15"/>
      <c r="M3107" s="15"/>
      <c r="N3107" s="15"/>
      <c r="O3107" s="15"/>
    </row>
    <row r="3108" spans="1:15" s="299" customFormat="1">
      <c r="A3108" s="15"/>
      <c r="B3108" s="290"/>
      <c r="C3108" s="17"/>
      <c r="D3108" s="17"/>
      <c r="E3108" s="15"/>
      <c r="F3108" s="15"/>
      <c r="G3108" s="15"/>
      <c r="H3108" s="15"/>
      <c r="I3108" s="15"/>
      <c r="J3108" s="15"/>
      <c r="K3108" s="15"/>
      <c r="L3108" s="15"/>
      <c r="M3108" s="15"/>
      <c r="N3108" s="15"/>
      <c r="O3108" s="15"/>
    </row>
    <row r="3109" spans="1:15" s="299" customFormat="1">
      <c r="A3109" s="15"/>
      <c r="B3109" s="290"/>
      <c r="C3109" s="17"/>
      <c r="D3109" s="17"/>
      <c r="E3109" s="15"/>
      <c r="F3109" s="15"/>
      <c r="G3109" s="15"/>
      <c r="H3109" s="15"/>
      <c r="I3109" s="15"/>
      <c r="J3109" s="15"/>
      <c r="K3109" s="15"/>
      <c r="L3109" s="15"/>
      <c r="M3109" s="15"/>
      <c r="N3109" s="15"/>
      <c r="O3109" s="15"/>
    </row>
    <row r="3110" spans="1:15" s="299" customFormat="1">
      <c r="A3110" s="15"/>
      <c r="B3110" s="290"/>
      <c r="C3110" s="17"/>
      <c r="D3110" s="17"/>
      <c r="E3110" s="15"/>
      <c r="F3110" s="15"/>
      <c r="G3110" s="15"/>
      <c r="H3110" s="15"/>
      <c r="I3110" s="15"/>
      <c r="J3110" s="15"/>
      <c r="K3110" s="15"/>
      <c r="L3110" s="15"/>
      <c r="M3110" s="15"/>
      <c r="N3110" s="15"/>
      <c r="O3110" s="15"/>
    </row>
    <row r="3111" spans="1:15" s="299" customFormat="1">
      <c r="A3111" s="15"/>
      <c r="B3111" s="290"/>
      <c r="C3111" s="17"/>
      <c r="D3111" s="17"/>
      <c r="E3111" s="15"/>
      <c r="F3111" s="15"/>
      <c r="G3111" s="15"/>
      <c r="H3111" s="15"/>
      <c r="I3111" s="15"/>
      <c r="J3111" s="15"/>
      <c r="K3111" s="15"/>
      <c r="L3111" s="15"/>
      <c r="M3111" s="15"/>
      <c r="N3111" s="15"/>
      <c r="O3111" s="15"/>
    </row>
    <row r="3112" spans="1:15" s="299" customFormat="1">
      <c r="A3112" s="15"/>
      <c r="B3112" s="290"/>
      <c r="C3112" s="17"/>
      <c r="D3112" s="17"/>
      <c r="E3112" s="15"/>
      <c r="F3112" s="15"/>
      <c r="G3112" s="15"/>
      <c r="H3112" s="15"/>
      <c r="I3112" s="15"/>
      <c r="J3112" s="15"/>
      <c r="K3112" s="15"/>
      <c r="L3112" s="15"/>
      <c r="M3112" s="15"/>
      <c r="N3112" s="15"/>
      <c r="O3112" s="15"/>
    </row>
    <row r="3113" spans="1:15" s="299" customFormat="1">
      <c r="A3113" s="15"/>
      <c r="B3113" s="290"/>
      <c r="C3113" s="17"/>
      <c r="D3113" s="17"/>
      <c r="E3113" s="15"/>
      <c r="F3113" s="15"/>
      <c r="G3113" s="15"/>
      <c r="H3113" s="15"/>
      <c r="I3113" s="15"/>
      <c r="J3113" s="15"/>
      <c r="K3113" s="15"/>
      <c r="L3113" s="15"/>
      <c r="M3113" s="15"/>
      <c r="N3113" s="15"/>
      <c r="O3113" s="15"/>
    </row>
    <row r="3114" spans="1:15" s="299" customFormat="1">
      <c r="A3114" s="15"/>
      <c r="B3114" s="290"/>
      <c r="C3114" s="17"/>
      <c r="D3114" s="17"/>
      <c r="E3114" s="15"/>
      <c r="F3114" s="15"/>
      <c r="G3114" s="15"/>
      <c r="H3114" s="15"/>
      <c r="I3114" s="15"/>
      <c r="J3114" s="15"/>
      <c r="K3114" s="15"/>
      <c r="L3114" s="15"/>
      <c r="M3114" s="15"/>
      <c r="N3114" s="15"/>
      <c r="O3114" s="15"/>
    </row>
    <row r="3115" spans="1:15" s="299" customFormat="1">
      <c r="A3115" s="15"/>
      <c r="B3115" s="290"/>
      <c r="C3115" s="17"/>
      <c r="D3115" s="17"/>
      <c r="E3115" s="15"/>
      <c r="F3115" s="15"/>
      <c r="G3115" s="15"/>
      <c r="H3115" s="15"/>
      <c r="I3115" s="15"/>
      <c r="J3115" s="15"/>
      <c r="K3115" s="15"/>
      <c r="L3115" s="15"/>
      <c r="M3115" s="15"/>
      <c r="N3115" s="15"/>
      <c r="O3115" s="15"/>
    </row>
    <row r="3116" spans="1:15" s="299" customFormat="1">
      <c r="A3116" s="15"/>
      <c r="B3116" s="290"/>
      <c r="C3116" s="17"/>
      <c r="D3116" s="17"/>
      <c r="E3116" s="15"/>
      <c r="F3116" s="15"/>
      <c r="G3116" s="15"/>
      <c r="H3116" s="15"/>
      <c r="I3116" s="15"/>
      <c r="J3116" s="15"/>
      <c r="K3116" s="15"/>
      <c r="L3116" s="15"/>
      <c r="M3116" s="15"/>
      <c r="N3116" s="15"/>
      <c r="O3116" s="15"/>
    </row>
    <row r="3117" spans="1:15" s="299" customFormat="1">
      <c r="A3117" s="15"/>
      <c r="B3117" s="290"/>
      <c r="C3117" s="17"/>
      <c r="D3117" s="17"/>
      <c r="E3117" s="15"/>
      <c r="F3117" s="15"/>
      <c r="G3117" s="15"/>
      <c r="H3117" s="15"/>
      <c r="I3117" s="15"/>
      <c r="J3117" s="15"/>
      <c r="K3117" s="15"/>
      <c r="L3117" s="15"/>
      <c r="M3117" s="15"/>
      <c r="N3117" s="15"/>
      <c r="O3117" s="15"/>
    </row>
    <row r="3118" spans="1:15" s="299" customFormat="1">
      <c r="A3118" s="15"/>
      <c r="B3118" s="290"/>
      <c r="C3118" s="17"/>
      <c r="D3118" s="17"/>
      <c r="E3118" s="15"/>
      <c r="F3118" s="15"/>
      <c r="G3118" s="15"/>
      <c r="H3118" s="15"/>
      <c r="I3118" s="15"/>
      <c r="J3118" s="15"/>
      <c r="K3118" s="15"/>
      <c r="L3118" s="15"/>
      <c r="M3118" s="15"/>
      <c r="N3118" s="15"/>
      <c r="O3118" s="15"/>
    </row>
    <row r="3119" spans="1:15" s="299" customFormat="1">
      <c r="A3119" s="15"/>
      <c r="B3119" s="290"/>
      <c r="C3119" s="17"/>
      <c r="D3119" s="17"/>
      <c r="E3119" s="15"/>
      <c r="F3119" s="15"/>
      <c r="G3119" s="15"/>
      <c r="H3119" s="15"/>
      <c r="I3119" s="15"/>
      <c r="J3119" s="15"/>
      <c r="K3119" s="15"/>
      <c r="L3119" s="15"/>
      <c r="M3119" s="15"/>
      <c r="N3119" s="15"/>
      <c r="O3119" s="15"/>
    </row>
    <row r="3120" spans="1:15" s="299" customFormat="1">
      <c r="A3120" s="15"/>
      <c r="B3120" s="290"/>
      <c r="C3120" s="17"/>
      <c r="D3120" s="17"/>
      <c r="E3120" s="15"/>
      <c r="F3120" s="15"/>
      <c r="G3120" s="15"/>
      <c r="H3120" s="15"/>
      <c r="I3120" s="15"/>
      <c r="J3120" s="15"/>
      <c r="K3120" s="15"/>
      <c r="L3120" s="15"/>
      <c r="M3120" s="15"/>
      <c r="N3120" s="15"/>
      <c r="O3120" s="15"/>
    </row>
    <row r="3121" spans="1:15" s="299" customFormat="1">
      <c r="A3121" s="15"/>
      <c r="B3121" s="290"/>
      <c r="C3121" s="17"/>
      <c r="D3121" s="17"/>
      <c r="E3121" s="15"/>
      <c r="F3121" s="15"/>
      <c r="G3121" s="15"/>
      <c r="H3121" s="15"/>
      <c r="I3121" s="15"/>
      <c r="J3121" s="15"/>
      <c r="K3121" s="15"/>
      <c r="L3121" s="15"/>
      <c r="M3121" s="15"/>
      <c r="N3121" s="15"/>
      <c r="O3121" s="15"/>
    </row>
    <row r="3122" spans="1:15" s="299" customFormat="1">
      <c r="A3122" s="15"/>
      <c r="B3122" s="290"/>
      <c r="C3122" s="17"/>
      <c r="D3122" s="17"/>
      <c r="E3122" s="15"/>
      <c r="F3122" s="15"/>
      <c r="G3122" s="15"/>
      <c r="H3122" s="15"/>
      <c r="I3122" s="15"/>
      <c r="J3122" s="15"/>
      <c r="K3122" s="15"/>
      <c r="L3122" s="15"/>
      <c r="M3122" s="15"/>
      <c r="N3122" s="15"/>
      <c r="O3122" s="15"/>
    </row>
    <row r="3123" spans="1:15" s="299" customFormat="1">
      <c r="A3123" s="15"/>
      <c r="B3123" s="290"/>
      <c r="C3123" s="17"/>
      <c r="D3123" s="17"/>
      <c r="E3123" s="15"/>
      <c r="F3123" s="15"/>
      <c r="G3123" s="15"/>
      <c r="H3123" s="15"/>
      <c r="I3123" s="15"/>
      <c r="J3123" s="15"/>
      <c r="K3123" s="15"/>
      <c r="L3123" s="15"/>
      <c r="M3123" s="15"/>
      <c r="N3123" s="15"/>
      <c r="O3123" s="15"/>
    </row>
    <row r="3124" spans="1:15" s="299" customFormat="1">
      <c r="A3124" s="15"/>
      <c r="B3124" s="290"/>
      <c r="C3124" s="17"/>
      <c r="D3124" s="17"/>
      <c r="E3124" s="15"/>
      <c r="F3124" s="15"/>
      <c r="G3124" s="15"/>
      <c r="H3124" s="15"/>
      <c r="I3124" s="15"/>
      <c r="J3124" s="15"/>
      <c r="K3124" s="15"/>
      <c r="L3124" s="15"/>
      <c r="M3124" s="15"/>
      <c r="N3124" s="15"/>
      <c r="O3124" s="15"/>
    </row>
    <row r="3125" spans="1:15" s="299" customFormat="1">
      <c r="A3125" s="15"/>
      <c r="B3125" s="290"/>
      <c r="C3125" s="17"/>
      <c r="D3125" s="17"/>
      <c r="E3125" s="15"/>
      <c r="F3125" s="15"/>
      <c r="G3125" s="15"/>
      <c r="H3125" s="15"/>
      <c r="I3125" s="15"/>
      <c r="J3125" s="15"/>
      <c r="K3125" s="15"/>
      <c r="L3125" s="15"/>
      <c r="M3125" s="15"/>
      <c r="N3125" s="15"/>
      <c r="O3125" s="15"/>
    </row>
    <row r="3126" spans="1:15" s="299" customFormat="1">
      <c r="A3126" s="15"/>
      <c r="B3126" s="290"/>
      <c r="C3126" s="17"/>
      <c r="D3126" s="17"/>
      <c r="E3126" s="15"/>
      <c r="F3126" s="15"/>
      <c r="G3126" s="15"/>
      <c r="H3126" s="15"/>
      <c r="I3126" s="15"/>
      <c r="J3126" s="15"/>
      <c r="K3126" s="15"/>
      <c r="L3126" s="15"/>
      <c r="M3126" s="15"/>
      <c r="N3126" s="15"/>
      <c r="O3126" s="15"/>
    </row>
    <row r="3127" spans="1:15" s="299" customFormat="1">
      <c r="A3127" s="15"/>
      <c r="B3127" s="290"/>
      <c r="C3127" s="17"/>
      <c r="D3127" s="17"/>
      <c r="E3127" s="15"/>
      <c r="F3127" s="15"/>
      <c r="G3127" s="15"/>
      <c r="H3127" s="15"/>
      <c r="I3127" s="15"/>
      <c r="J3127" s="15"/>
      <c r="K3127" s="15"/>
      <c r="L3127" s="15"/>
      <c r="M3127" s="15"/>
      <c r="N3127" s="15"/>
      <c r="O3127" s="15"/>
    </row>
    <row r="3128" spans="1:15" s="299" customFormat="1">
      <c r="A3128" s="15"/>
      <c r="B3128" s="290"/>
      <c r="C3128" s="17"/>
      <c r="D3128" s="17"/>
      <c r="E3128" s="15"/>
      <c r="F3128" s="15"/>
      <c r="G3128" s="15"/>
      <c r="H3128" s="15"/>
      <c r="I3128" s="15"/>
      <c r="J3128" s="15"/>
      <c r="K3128" s="15"/>
      <c r="L3128" s="15"/>
      <c r="M3128" s="15"/>
      <c r="N3128" s="15"/>
      <c r="O3128" s="15"/>
    </row>
    <row r="3129" spans="1:15" s="299" customFormat="1">
      <c r="A3129" s="15"/>
      <c r="B3129" s="290"/>
      <c r="C3129" s="17"/>
      <c r="D3129" s="17"/>
      <c r="E3129" s="15"/>
      <c r="F3129" s="15"/>
      <c r="G3129" s="15"/>
      <c r="H3129" s="15"/>
      <c r="I3129" s="15"/>
      <c r="J3129" s="15"/>
      <c r="K3129" s="15"/>
      <c r="L3129" s="15"/>
      <c r="M3129" s="15"/>
      <c r="N3129" s="15"/>
      <c r="O3129" s="15"/>
    </row>
    <row r="3130" spans="1:15" s="299" customFormat="1">
      <c r="A3130" s="15"/>
      <c r="B3130" s="290"/>
      <c r="C3130" s="17"/>
      <c r="D3130" s="17"/>
      <c r="E3130" s="15"/>
      <c r="F3130" s="15"/>
      <c r="G3130" s="15"/>
      <c r="H3130" s="15"/>
      <c r="I3130" s="15"/>
      <c r="J3130" s="15"/>
      <c r="K3130" s="15"/>
      <c r="L3130" s="15"/>
      <c r="M3130" s="15"/>
      <c r="N3130" s="15"/>
      <c r="O3130" s="15"/>
    </row>
    <row r="3131" spans="1:15" s="299" customFormat="1">
      <c r="A3131" s="15"/>
      <c r="B3131" s="290"/>
      <c r="C3131" s="17"/>
      <c r="D3131" s="17"/>
      <c r="E3131" s="15"/>
      <c r="F3131" s="15"/>
      <c r="G3131" s="15"/>
      <c r="H3131" s="15"/>
      <c r="I3131" s="15"/>
      <c r="J3131" s="15"/>
      <c r="K3131" s="15"/>
      <c r="L3131" s="15"/>
      <c r="M3131" s="15"/>
      <c r="N3131" s="15"/>
      <c r="O3131" s="15"/>
    </row>
    <row r="3132" spans="1:15" s="299" customFormat="1">
      <c r="A3132" s="15"/>
      <c r="B3132" s="290"/>
      <c r="C3132" s="17"/>
      <c r="D3132" s="17"/>
      <c r="E3132" s="15"/>
      <c r="F3132" s="15"/>
      <c r="G3132" s="15"/>
      <c r="H3132" s="15"/>
      <c r="I3132" s="15"/>
      <c r="J3132" s="15"/>
      <c r="K3132" s="15"/>
      <c r="L3132" s="15"/>
      <c r="M3132" s="15"/>
      <c r="N3132" s="15"/>
      <c r="O3132" s="15"/>
    </row>
    <row r="3133" spans="1:15" s="299" customFormat="1">
      <c r="A3133" s="15"/>
      <c r="B3133" s="290"/>
      <c r="C3133" s="17"/>
      <c r="D3133" s="17"/>
      <c r="E3133" s="15"/>
      <c r="F3133" s="15"/>
      <c r="G3133" s="15"/>
      <c r="H3133" s="15"/>
      <c r="I3133" s="15"/>
      <c r="J3133" s="15"/>
      <c r="K3133" s="15"/>
      <c r="L3133" s="15"/>
      <c r="M3133" s="15"/>
      <c r="N3133" s="15"/>
      <c r="O3133" s="15"/>
    </row>
    <row r="3134" spans="1:15" s="299" customFormat="1">
      <c r="A3134" s="15"/>
      <c r="B3134" s="290"/>
      <c r="C3134" s="17"/>
      <c r="D3134" s="17"/>
      <c r="E3134" s="15"/>
      <c r="F3134" s="15"/>
      <c r="G3134" s="15"/>
      <c r="H3134" s="15"/>
      <c r="I3134" s="15"/>
      <c r="J3134" s="15"/>
      <c r="K3134" s="15"/>
      <c r="L3134" s="15"/>
      <c r="M3134" s="15"/>
      <c r="N3134" s="15"/>
      <c r="O3134" s="15"/>
    </row>
    <row r="3135" spans="1:15" s="299" customFormat="1">
      <c r="A3135" s="15"/>
      <c r="B3135" s="290"/>
      <c r="C3135" s="17"/>
      <c r="D3135" s="17"/>
      <c r="E3135" s="15"/>
      <c r="F3135" s="15"/>
      <c r="G3135" s="15"/>
      <c r="H3135" s="15"/>
      <c r="I3135" s="15"/>
      <c r="J3135" s="15"/>
      <c r="K3135" s="15"/>
      <c r="L3135" s="15"/>
      <c r="M3135" s="15"/>
      <c r="N3135" s="15"/>
      <c r="O3135" s="15"/>
    </row>
    <row r="3136" spans="1:15" s="299" customFormat="1">
      <c r="A3136" s="15"/>
      <c r="B3136" s="290"/>
      <c r="C3136" s="17"/>
      <c r="D3136" s="17"/>
      <c r="E3136" s="15"/>
      <c r="F3136" s="15"/>
      <c r="G3136" s="15"/>
      <c r="H3136" s="15"/>
      <c r="I3136" s="15"/>
      <c r="J3136" s="15"/>
      <c r="K3136" s="15"/>
      <c r="L3136" s="15"/>
      <c r="M3136" s="15"/>
      <c r="N3136" s="15"/>
      <c r="O3136" s="15"/>
    </row>
    <row r="3137" spans="1:15" s="299" customFormat="1">
      <c r="A3137" s="15"/>
      <c r="B3137" s="290"/>
      <c r="C3137" s="17"/>
      <c r="D3137" s="17"/>
      <c r="E3137" s="15"/>
      <c r="F3137" s="15"/>
      <c r="G3137" s="15"/>
      <c r="H3137" s="15"/>
      <c r="I3137" s="15"/>
      <c r="J3137" s="15"/>
      <c r="K3137" s="15"/>
      <c r="L3137" s="15"/>
      <c r="M3137" s="15"/>
      <c r="N3137" s="15"/>
      <c r="O3137" s="15"/>
    </row>
    <row r="3138" spans="1:15" s="299" customFormat="1">
      <c r="A3138" s="15"/>
      <c r="B3138" s="290"/>
      <c r="C3138" s="17"/>
      <c r="D3138" s="17"/>
      <c r="E3138" s="15"/>
      <c r="F3138" s="15"/>
      <c r="G3138" s="15"/>
      <c r="H3138" s="15"/>
      <c r="I3138" s="15"/>
      <c r="J3138" s="15"/>
      <c r="K3138" s="15"/>
      <c r="L3138" s="15"/>
      <c r="M3138" s="15"/>
      <c r="N3138" s="15"/>
      <c r="O3138" s="15"/>
    </row>
    <row r="3139" spans="1:15" s="299" customFormat="1">
      <c r="A3139" s="15"/>
      <c r="B3139" s="290"/>
      <c r="C3139" s="17"/>
      <c r="D3139" s="17"/>
      <c r="E3139" s="15"/>
      <c r="F3139" s="15"/>
      <c r="G3139" s="15"/>
      <c r="H3139" s="15"/>
      <c r="I3139" s="15"/>
      <c r="J3139" s="15"/>
      <c r="K3139" s="15"/>
      <c r="L3139" s="15"/>
      <c r="M3139" s="15"/>
      <c r="N3139" s="15"/>
      <c r="O3139" s="15"/>
    </row>
    <row r="3140" spans="1:15" s="299" customFormat="1">
      <c r="A3140" s="15"/>
      <c r="B3140" s="290"/>
      <c r="C3140" s="17"/>
      <c r="D3140" s="17"/>
      <c r="E3140" s="15"/>
      <c r="F3140" s="15"/>
      <c r="G3140" s="15"/>
      <c r="H3140" s="15"/>
      <c r="I3140" s="15"/>
      <c r="J3140" s="15"/>
      <c r="K3140" s="15"/>
      <c r="L3140" s="15"/>
      <c r="M3140" s="15"/>
      <c r="N3140" s="15"/>
      <c r="O3140" s="15"/>
    </row>
    <row r="3141" spans="1:15" s="299" customFormat="1">
      <c r="A3141" s="15"/>
      <c r="B3141" s="290"/>
      <c r="C3141" s="17"/>
      <c r="D3141" s="17"/>
      <c r="E3141" s="15"/>
      <c r="F3141" s="15"/>
      <c r="G3141" s="15"/>
      <c r="H3141" s="15"/>
      <c r="I3141" s="15"/>
      <c r="J3141" s="15"/>
      <c r="K3141" s="15"/>
      <c r="L3141" s="15"/>
      <c r="M3141" s="15"/>
      <c r="N3141" s="15"/>
      <c r="O3141" s="15"/>
    </row>
    <row r="3142" spans="1:15" s="299" customFormat="1">
      <c r="A3142" s="15"/>
      <c r="B3142" s="290"/>
      <c r="C3142" s="17"/>
      <c r="D3142" s="17"/>
      <c r="E3142" s="15"/>
      <c r="F3142" s="15"/>
      <c r="G3142" s="15"/>
      <c r="H3142" s="15"/>
      <c r="I3142" s="15"/>
      <c r="J3142" s="15"/>
      <c r="K3142" s="15"/>
      <c r="L3142" s="15"/>
      <c r="M3142" s="15"/>
      <c r="N3142" s="15"/>
      <c r="O3142" s="15"/>
    </row>
    <row r="3143" spans="1:15" s="299" customFormat="1">
      <c r="A3143" s="15"/>
      <c r="B3143" s="290"/>
      <c r="C3143" s="17"/>
      <c r="D3143" s="17"/>
      <c r="E3143" s="15"/>
      <c r="F3143" s="15"/>
      <c r="G3143" s="15"/>
      <c r="H3143" s="15"/>
      <c r="I3143" s="15"/>
      <c r="J3143" s="15"/>
      <c r="K3143" s="15"/>
      <c r="L3143" s="15"/>
      <c r="M3143" s="15"/>
      <c r="N3143" s="15"/>
      <c r="O3143" s="15"/>
    </row>
    <row r="3144" spans="1:15" s="299" customFormat="1">
      <c r="A3144" s="15"/>
      <c r="B3144" s="290"/>
      <c r="C3144" s="17"/>
      <c r="D3144" s="17"/>
      <c r="E3144" s="15"/>
      <c r="F3144" s="15"/>
      <c r="G3144" s="15"/>
      <c r="H3144" s="15"/>
      <c r="I3144" s="15"/>
      <c r="J3144" s="15"/>
      <c r="K3144" s="15"/>
      <c r="L3144" s="15"/>
      <c r="M3144" s="15"/>
      <c r="N3144" s="15"/>
      <c r="O3144" s="15"/>
    </row>
    <row r="3145" spans="1:15" s="299" customFormat="1">
      <c r="A3145" s="15"/>
      <c r="B3145" s="290"/>
      <c r="C3145" s="17"/>
      <c r="D3145" s="17"/>
      <c r="E3145" s="15"/>
      <c r="F3145" s="15"/>
      <c r="G3145" s="15"/>
      <c r="H3145" s="15"/>
      <c r="I3145" s="15"/>
      <c r="J3145" s="15"/>
      <c r="K3145" s="15"/>
      <c r="L3145" s="15"/>
      <c r="M3145" s="15"/>
      <c r="N3145" s="15"/>
      <c r="O3145" s="15"/>
    </row>
    <row r="3146" spans="1:15" s="299" customFormat="1">
      <c r="A3146" s="15"/>
      <c r="B3146" s="290"/>
      <c r="C3146" s="17"/>
      <c r="D3146" s="17"/>
      <c r="E3146" s="15"/>
      <c r="F3146" s="15"/>
      <c r="G3146" s="15"/>
      <c r="H3146" s="15"/>
      <c r="I3146" s="15"/>
      <c r="J3146" s="15"/>
      <c r="K3146" s="15"/>
      <c r="L3146" s="15"/>
      <c r="M3146" s="15"/>
      <c r="N3146" s="15"/>
      <c r="O3146" s="15"/>
    </row>
    <row r="3147" spans="1:15" s="299" customFormat="1">
      <c r="A3147" s="15"/>
      <c r="B3147" s="290"/>
      <c r="C3147" s="17"/>
      <c r="D3147" s="17"/>
      <c r="E3147" s="15"/>
      <c r="F3147" s="15"/>
      <c r="G3147" s="15"/>
      <c r="H3147" s="15"/>
      <c r="I3147" s="15"/>
      <c r="J3147" s="15"/>
      <c r="K3147" s="15"/>
      <c r="L3147" s="15"/>
      <c r="M3147" s="15"/>
      <c r="N3147" s="15"/>
      <c r="O3147" s="15"/>
    </row>
    <row r="3148" spans="1:15" s="299" customFormat="1">
      <c r="A3148" s="15"/>
      <c r="B3148" s="290"/>
      <c r="C3148" s="17"/>
      <c r="D3148" s="17"/>
      <c r="E3148" s="15"/>
      <c r="F3148" s="15"/>
      <c r="G3148" s="15"/>
      <c r="H3148" s="15"/>
      <c r="I3148" s="15"/>
      <c r="J3148" s="15"/>
      <c r="K3148" s="15"/>
      <c r="L3148" s="15"/>
      <c r="M3148" s="15"/>
      <c r="N3148" s="15"/>
      <c r="O3148" s="15"/>
    </row>
    <row r="3149" spans="1:15" s="299" customFormat="1">
      <c r="A3149" s="15"/>
      <c r="B3149" s="290"/>
      <c r="C3149" s="17"/>
      <c r="D3149" s="17"/>
      <c r="E3149" s="15"/>
      <c r="F3149" s="15"/>
      <c r="G3149" s="15"/>
      <c r="H3149" s="15"/>
      <c r="I3149" s="15"/>
      <c r="J3149" s="15"/>
      <c r="K3149" s="15"/>
      <c r="L3149" s="15"/>
      <c r="M3149" s="15"/>
      <c r="N3149" s="15"/>
      <c r="O3149" s="15"/>
    </row>
    <row r="3150" spans="1:15" s="299" customFormat="1">
      <c r="A3150" s="15"/>
      <c r="B3150" s="290"/>
      <c r="C3150" s="17"/>
      <c r="D3150" s="17"/>
      <c r="E3150" s="15"/>
      <c r="F3150" s="15"/>
      <c r="G3150" s="15"/>
      <c r="H3150" s="15"/>
      <c r="I3150" s="15"/>
      <c r="J3150" s="15"/>
      <c r="K3150" s="15"/>
      <c r="L3150" s="15"/>
      <c r="M3150" s="15"/>
      <c r="N3150" s="15"/>
      <c r="O3150" s="15"/>
    </row>
    <row r="3151" spans="1:15" s="299" customFormat="1">
      <c r="A3151" s="15"/>
      <c r="B3151" s="290"/>
      <c r="C3151" s="17"/>
      <c r="D3151" s="17"/>
      <c r="E3151" s="15"/>
      <c r="F3151" s="15"/>
      <c r="G3151" s="15"/>
      <c r="H3151" s="15"/>
      <c r="I3151" s="15"/>
      <c r="J3151" s="15"/>
      <c r="K3151" s="15"/>
      <c r="L3151" s="15"/>
      <c r="M3151" s="15"/>
      <c r="N3151" s="15"/>
      <c r="O3151" s="15"/>
    </row>
    <row r="3152" spans="1:15" s="299" customFormat="1">
      <c r="A3152" s="15"/>
      <c r="B3152" s="290"/>
      <c r="C3152" s="17"/>
      <c r="D3152" s="17"/>
      <c r="E3152" s="15"/>
      <c r="F3152" s="15"/>
      <c r="G3152" s="15"/>
      <c r="H3152" s="15"/>
      <c r="I3152" s="15"/>
      <c r="J3152" s="15"/>
      <c r="K3152" s="15"/>
      <c r="L3152" s="15"/>
      <c r="M3152" s="15"/>
      <c r="N3152" s="15"/>
      <c r="O3152" s="15"/>
    </row>
    <row r="3153" spans="1:15" s="299" customFormat="1">
      <c r="A3153" s="15"/>
      <c r="B3153" s="290"/>
      <c r="C3153" s="17"/>
      <c r="D3153" s="17"/>
      <c r="E3153" s="15"/>
      <c r="F3153" s="15"/>
      <c r="G3153" s="15"/>
      <c r="H3153" s="15"/>
      <c r="I3153" s="15"/>
      <c r="J3153" s="15"/>
      <c r="K3153" s="15"/>
      <c r="L3153" s="15"/>
      <c r="M3153" s="15"/>
      <c r="N3153" s="15"/>
      <c r="O3153" s="15"/>
    </row>
    <row r="3154" spans="1:15" s="299" customFormat="1">
      <c r="A3154" s="15"/>
      <c r="B3154" s="290"/>
      <c r="C3154" s="17"/>
      <c r="D3154" s="17"/>
      <c r="E3154" s="15"/>
      <c r="F3154" s="15"/>
      <c r="G3154" s="15"/>
      <c r="H3154" s="15"/>
      <c r="I3154" s="15"/>
      <c r="J3154" s="15"/>
      <c r="K3154" s="15"/>
      <c r="L3154" s="15"/>
      <c r="M3154" s="15"/>
      <c r="N3154" s="15"/>
      <c r="O3154" s="15"/>
    </row>
    <row r="3155" spans="1:15" s="299" customFormat="1">
      <c r="A3155" s="15"/>
      <c r="B3155" s="290"/>
      <c r="C3155" s="17"/>
      <c r="D3155" s="17"/>
      <c r="E3155" s="15"/>
      <c r="F3155" s="15"/>
      <c r="G3155" s="15"/>
      <c r="H3155" s="15"/>
      <c r="I3155" s="15"/>
      <c r="J3155" s="15"/>
      <c r="K3155" s="15"/>
      <c r="L3155" s="15"/>
      <c r="M3155" s="15"/>
      <c r="N3155" s="15"/>
      <c r="O3155" s="15"/>
    </row>
    <row r="3156" spans="1:15" s="299" customFormat="1">
      <c r="A3156" s="15"/>
      <c r="B3156" s="290"/>
      <c r="C3156" s="17"/>
      <c r="D3156" s="17"/>
      <c r="E3156" s="15"/>
      <c r="F3156" s="15"/>
      <c r="G3156" s="15"/>
      <c r="H3156" s="15"/>
      <c r="I3156" s="15"/>
      <c r="J3156" s="15"/>
      <c r="K3156" s="15"/>
      <c r="L3156" s="15"/>
      <c r="M3156" s="15"/>
      <c r="N3156" s="15"/>
      <c r="O3156" s="15"/>
    </row>
    <row r="3157" spans="1:15" s="299" customFormat="1">
      <c r="A3157" s="15"/>
      <c r="B3157" s="290"/>
      <c r="C3157" s="17"/>
      <c r="D3157" s="17"/>
      <c r="E3157" s="15"/>
      <c r="F3157" s="15"/>
      <c r="G3157" s="15"/>
      <c r="H3157" s="15"/>
      <c r="I3157" s="15"/>
      <c r="J3157" s="15"/>
      <c r="K3157" s="15"/>
      <c r="L3157" s="15"/>
      <c r="M3157" s="15"/>
      <c r="N3157" s="15"/>
      <c r="O3157" s="15"/>
    </row>
    <row r="3158" spans="1:15" s="299" customFormat="1">
      <c r="A3158" s="15"/>
      <c r="B3158" s="290"/>
      <c r="C3158" s="17"/>
      <c r="D3158" s="17"/>
      <c r="E3158" s="15"/>
      <c r="F3158" s="15"/>
      <c r="G3158" s="15"/>
      <c r="H3158" s="15"/>
      <c r="I3158" s="15"/>
      <c r="J3158" s="15"/>
      <c r="K3158" s="15"/>
      <c r="L3158" s="15"/>
      <c r="M3158" s="15"/>
      <c r="N3158" s="15"/>
      <c r="O3158" s="15"/>
    </row>
    <row r="3159" spans="1:15" s="299" customFormat="1">
      <c r="A3159" s="15"/>
      <c r="B3159" s="290"/>
      <c r="C3159" s="17"/>
      <c r="D3159" s="17"/>
      <c r="E3159" s="15"/>
      <c r="F3159" s="15"/>
      <c r="G3159" s="15"/>
      <c r="H3159" s="15"/>
      <c r="I3159" s="15"/>
      <c r="J3159" s="15"/>
      <c r="K3159" s="15"/>
      <c r="L3159" s="15"/>
      <c r="M3159" s="15"/>
      <c r="N3159" s="15"/>
      <c r="O3159" s="15"/>
    </row>
    <row r="3160" spans="1:15" s="299" customFormat="1">
      <c r="A3160" s="15"/>
      <c r="B3160" s="290"/>
      <c r="C3160" s="17"/>
      <c r="D3160" s="17"/>
      <c r="E3160" s="15"/>
      <c r="F3160" s="15"/>
      <c r="G3160" s="15"/>
      <c r="H3160" s="15"/>
      <c r="I3160" s="15"/>
      <c r="J3160" s="15"/>
      <c r="K3160" s="15"/>
      <c r="L3160" s="15"/>
      <c r="M3160" s="15"/>
      <c r="N3160" s="15"/>
      <c r="O3160" s="15"/>
    </row>
    <row r="3161" spans="1:15" s="299" customFormat="1">
      <c r="A3161" s="15"/>
      <c r="B3161" s="290"/>
      <c r="C3161" s="17"/>
      <c r="D3161" s="17"/>
      <c r="E3161" s="15"/>
      <c r="F3161" s="15"/>
      <c r="G3161" s="15"/>
      <c r="H3161" s="15"/>
      <c r="I3161" s="15"/>
      <c r="J3161" s="15"/>
      <c r="K3161" s="15"/>
      <c r="L3161" s="15"/>
      <c r="M3161" s="15"/>
      <c r="N3161" s="15"/>
      <c r="O3161" s="15"/>
    </row>
    <row r="3162" spans="1:15" s="299" customFormat="1">
      <c r="A3162" s="15"/>
      <c r="B3162" s="290"/>
      <c r="C3162" s="17"/>
      <c r="D3162" s="17"/>
      <c r="E3162" s="15"/>
      <c r="F3162" s="15"/>
      <c r="G3162" s="15"/>
      <c r="H3162" s="15"/>
      <c r="I3162" s="15"/>
      <c r="J3162" s="15"/>
      <c r="K3162" s="15"/>
      <c r="L3162" s="15"/>
      <c r="M3162" s="15"/>
      <c r="N3162" s="15"/>
      <c r="O3162" s="15"/>
    </row>
    <row r="3163" spans="1:15" s="299" customFormat="1">
      <c r="A3163" s="15"/>
      <c r="B3163" s="290"/>
      <c r="C3163" s="17"/>
      <c r="D3163" s="17"/>
      <c r="E3163" s="15"/>
      <c r="F3163" s="15"/>
      <c r="G3163" s="15"/>
      <c r="H3163" s="15"/>
      <c r="I3163" s="15"/>
      <c r="J3163" s="15"/>
      <c r="K3163" s="15"/>
      <c r="L3163" s="15"/>
      <c r="M3163" s="15"/>
      <c r="N3163" s="15"/>
      <c r="O3163" s="15"/>
    </row>
    <row r="3164" spans="1:15" s="299" customFormat="1">
      <c r="A3164" s="15"/>
      <c r="B3164" s="290"/>
      <c r="C3164" s="17"/>
      <c r="D3164" s="17"/>
      <c r="E3164" s="15"/>
      <c r="F3164" s="15"/>
      <c r="G3164" s="15"/>
      <c r="H3164" s="15"/>
      <c r="I3164" s="15"/>
      <c r="J3164" s="15"/>
      <c r="K3164" s="15"/>
      <c r="L3164" s="15"/>
      <c r="M3164" s="15"/>
      <c r="N3164" s="15"/>
      <c r="O3164" s="15"/>
    </row>
    <row r="3165" spans="1:15" s="299" customFormat="1">
      <c r="A3165" s="15"/>
      <c r="B3165" s="290"/>
      <c r="C3165" s="17"/>
      <c r="D3165" s="17"/>
      <c r="E3165" s="15"/>
      <c r="F3165" s="15"/>
      <c r="G3165" s="15"/>
      <c r="H3165" s="15"/>
      <c r="I3165" s="15"/>
      <c r="J3165" s="15"/>
      <c r="K3165" s="15"/>
      <c r="L3165" s="15"/>
      <c r="M3165" s="15"/>
      <c r="N3165" s="15"/>
      <c r="O3165" s="15"/>
    </row>
    <row r="3166" spans="1:15" s="299" customFormat="1">
      <c r="A3166" s="15"/>
      <c r="B3166" s="290"/>
      <c r="C3166" s="17"/>
      <c r="D3166" s="17"/>
      <c r="E3166" s="15"/>
      <c r="F3166" s="15"/>
      <c r="G3166" s="15"/>
      <c r="H3166" s="15"/>
      <c r="I3166" s="15"/>
      <c r="J3166" s="15"/>
      <c r="K3166" s="15"/>
      <c r="L3166" s="15"/>
      <c r="M3166" s="15"/>
      <c r="N3166" s="15"/>
      <c r="O3166" s="15"/>
    </row>
    <row r="3167" spans="1:15" s="299" customFormat="1">
      <c r="A3167" s="15"/>
      <c r="B3167" s="290"/>
      <c r="C3167" s="17"/>
      <c r="D3167" s="17"/>
      <c r="E3167" s="15"/>
      <c r="F3167" s="15"/>
      <c r="G3167" s="15"/>
      <c r="H3167" s="15"/>
      <c r="I3167" s="15"/>
      <c r="J3167" s="15"/>
      <c r="K3167" s="15"/>
      <c r="L3167" s="15"/>
      <c r="M3167" s="15"/>
      <c r="N3167" s="15"/>
      <c r="O3167" s="15"/>
    </row>
    <row r="3168" spans="1:15" s="299" customFormat="1">
      <c r="A3168" s="15"/>
      <c r="B3168" s="290"/>
      <c r="C3168" s="17"/>
      <c r="D3168" s="17"/>
      <c r="E3168" s="15"/>
      <c r="F3168" s="15"/>
      <c r="G3168" s="15"/>
      <c r="H3168" s="15"/>
      <c r="I3168" s="15"/>
      <c r="J3168" s="15"/>
      <c r="K3168" s="15"/>
      <c r="L3168" s="15"/>
      <c r="M3168" s="15"/>
      <c r="N3168" s="15"/>
      <c r="O3168" s="15"/>
    </row>
    <row r="3169" spans="1:15" s="299" customFormat="1">
      <c r="A3169" s="15"/>
      <c r="B3169" s="290"/>
      <c r="C3169" s="17"/>
      <c r="D3169" s="17"/>
      <c r="E3169" s="15"/>
      <c r="F3169" s="15"/>
      <c r="G3169" s="15"/>
      <c r="H3169" s="15"/>
      <c r="I3169" s="15"/>
      <c r="J3169" s="15"/>
      <c r="K3169" s="15"/>
      <c r="L3169" s="15"/>
      <c r="M3169" s="15"/>
      <c r="N3169" s="15"/>
      <c r="O3169" s="15"/>
    </row>
    <row r="3170" spans="1:15" s="299" customFormat="1">
      <c r="A3170" s="15"/>
      <c r="B3170" s="290"/>
      <c r="C3170" s="17"/>
      <c r="D3170" s="17"/>
      <c r="E3170" s="15"/>
      <c r="F3170" s="15"/>
      <c r="G3170" s="15"/>
      <c r="H3170" s="15"/>
      <c r="I3170" s="15"/>
      <c r="J3170" s="15"/>
      <c r="K3170" s="15"/>
      <c r="L3170" s="15"/>
      <c r="M3170" s="15"/>
      <c r="N3170" s="15"/>
      <c r="O3170" s="15"/>
    </row>
    <row r="3171" spans="1:15" s="299" customFormat="1">
      <c r="A3171" s="15"/>
      <c r="B3171" s="290"/>
      <c r="C3171" s="17"/>
      <c r="D3171" s="17"/>
      <c r="E3171" s="15"/>
      <c r="F3171" s="15"/>
      <c r="G3171" s="15"/>
      <c r="H3171" s="15"/>
      <c r="I3171" s="15"/>
      <c r="J3171" s="15"/>
      <c r="K3171" s="15"/>
      <c r="L3171" s="15"/>
      <c r="M3171" s="15"/>
      <c r="N3171" s="15"/>
      <c r="O3171" s="15"/>
    </row>
    <row r="3172" spans="1:15" s="299" customFormat="1">
      <c r="A3172" s="15"/>
      <c r="B3172" s="290"/>
      <c r="C3172" s="17"/>
      <c r="D3172" s="17"/>
      <c r="E3172" s="15"/>
      <c r="F3172" s="15"/>
      <c r="G3172" s="15"/>
      <c r="H3172" s="15"/>
      <c r="I3172" s="15"/>
      <c r="J3172" s="15"/>
      <c r="K3172" s="15"/>
      <c r="L3172" s="15"/>
      <c r="M3172" s="15"/>
      <c r="N3172" s="15"/>
      <c r="O3172" s="15"/>
    </row>
    <row r="3173" spans="1:15" s="299" customFormat="1">
      <c r="A3173" s="15"/>
      <c r="B3173" s="290"/>
      <c r="C3173" s="17"/>
      <c r="D3173" s="17"/>
      <c r="E3173" s="15"/>
      <c r="F3173" s="15"/>
      <c r="G3173" s="15"/>
      <c r="H3173" s="15"/>
      <c r="I3173" s="15"/>
      <c r="J3173" s="15"/>
      <c r="K3173" s="15"/>
      <c r="L3173" s="15"/>
      <c r="M3173" s="15"/>
      <c r="N3173" s="15"/>
      <c r="O3173" s="15"/>
    </row>
    <row r="3174" spans="1:15" s="299" customFormat="1">
      <c r="A3174" s="15"/>
      <c r="B3174" s="290"/>
      <c r="C3174" s="17"/>
      <c r="D3174" s="17"/>
      <c r="E3174" s="15"/>
      <c r="F3174" s="15"/>
      <c r="G3174" s="15"/>
      <c r="H3174" s="15"/>
      <c r="I3174" s="15"/>
      <c r="J3174" s="15"/>
      <c r="K3174" s="15"/>
      <c r="L3174" s="15"/>
      <c r="M3174" s="15"/>
      <c r="N3174" s="15"/>
      <c r="O3174" s="15"/>
    </row>
    <row r="3175" spans="1:15" s="299" customFormat="1">
      <c r="A3175" s="15"/>
      <c r="B3175" s="290"/>
      <c r="C3175" s="17"/>
      <c r="D3175" s="17"/>
      <c r="E3175" s="15"/>
      <c r="F3175" s="15"/>
      <c r="G3175" s="15"/>
      <c r="H3175" s="15"/>
      <c r="I3175" s="15"/>
      <c r="J3175" s="15"/>
      <c r="K3175" s="15"/>
      <c r="L3175" s="15"/>
      <c r="M3175" s="15"/>
      <c r="N3175" s="15"/>
      <c r="O3175" s="15"/>
    </row>
    <row r="3176" spans="1:15" s="299" customFormat="1">
      <c r="A3176" s="15"/>
      <c r="B3176" s="290"/>
      <c r="C3176" s="17"/>
      <c r="D3176" s="17"/>
      <c r="E3176" s="15"/>
      <c r="F3176" s="15"/>
      <c r="G3176" s="15"/>
      <c r="H3176" s="15"/>
      <c r="I3176" s="15"/>
      <c r="J3176" s="15"/>
      <c r="K3176" s="15"/>
      <c r="L3176" s="15"/>
      <c r="M3176" s="15"/>
      <c r="N3176" s="15"/>
      <c r="O3176" s="15"/>
    </row>
    <row r="3177" spans="1:15" s="299" customFormat="1">
      <c r="A3177" s="15"/>
      <c r="B3177" s="290"/>
      <c r="C3177" s="17"/>
      <c r="D3177" s="17"/>
      <c r="E3177" s="15"/>
      <c r="F3177" s="15"/>
      <c r="G3177" s="15"/>
      <c r="H3177" s="15"/>
      <c r="I3177" s="15"/>
      <c r="J3177" s="15"/>
      <c r="K3177" s="15"/>
      <c r="L3177" s="15"/>
      <c r="M3177" s="15"/>
      <c r="N3177" s="15"/>
      <c r="O3177" s="15"/>
    </row>
    <row r="3178" spans="1:15" s="299" customFormat="1">
      <c r="A3178" s="15"/>
      <c r="B3178" s="290"/>
      <c r="C3178" s="17"/>
      <c r="D3178" s="17"/>
      <c r="E3178" s="15"/>
      <c r="F3178" s="15"/>
      <c r="G3178" s="15"/>
      <c r="H3178" s="15"/>
      <c r="I3178" s="15"/>
      <c r="J3178" s="15"/>
      <c r="K3178" s="15"/>
      <c r="L3178" s="15"/>
      <c r="M3178" s="15"/>
      <c r="N3178" s="15"/>
      <c r="O3178" s="15"/>
    </row>
    <row r="3179" spans="1:15" s="299" customFormat="1">
      <c r="A3179" s="15"/>
      <c r="B3179" s="290"/>
      <c r="C3179" s="17"/>
      <c r="D3179" s="17"/>
      <c r="E3179" s="15"/>
      <c r="F3179" s="15"/>
      <c r="G3179" s="15"/>
      <c r="H3179" s="15"/>
      <c r="I3179" s="15"/>
      <c r="J3179" s="15"/>
      <c r="K3179" s="15"/>
      <c r="L3179" s="15"/>
      <c r="M3179" s="15"/>
      <c r="N3179" s="15"/>
      <c r="O3179" s="15"/>
    </row>
    <row r="3180" spans="1:15" s="299" customFormat="1">
      <c r="A3180" s="15"/>
      <c r="B3180" s="290"/>
      <c r="C3180" s="17"/>
      <c r="D3180" s="17"/>
      <c r="E3180" s="15"/>
      <c r="F3180" s="15"/>
      <c r="G3180" s="15"/>
      <c r="H3180" s="15"/>
      <c r="I3180" s="15"/>
      <c r="J3180" s="15"/>
      <c r="K3180" s="15"/>
      <c r="L3180" s="15"/>
      <c r="M3180" s="15"/>
      <c r="N3180" s="15"/>
      <c r="O3180" s="15"/>
    </row>
    <row r="3181" spans="1:15" s="299" customFormat="1">
      <c r="A3181" s="15"/>
      <c r="B3181" s="290"/>
      <c r="C3181" s="17"/>
      <c r="D3181" s="17"/>
      <c r="E3181" s="15"/>
      <c r="F3181" s="15"/>
      <c r="G3181" s="15"/>
      <c r="H3181" s="15"/>
      <c r="I3181" s="15"/>
      <c r="J3181" s="15"/>
      <c r="K3181" s="15"/>
      <c r="L3181" s="15"/>
      <c r="M3181" s="15"/>
      <c r="N3181" s="15"/>
      <c r="O3181" s="15"/>
    </row>
    <row r="3182" spans="1:15" s="299" customFormat="1">
      <c r="A3182" s="15"/>
      <c r="B3182" s="290"/>
      <c r="C3182" s="17"/>
      <c r="D3182" s="17"/>
      <c r="E3182" s="15"/>
      <c r="F3182" s="15"/>
      <c r="G3182" s="15"/>
      <c r="H3182" s="15"/>
      <c r="I3182" s="15"/>
      <c r="J3182" s="15"/>
      <c r="K3182" s="15"/>
      <c r="L3182" s="15"/>
      <c r="M3182" s="15"/>
      <c r="N3182" s="15"/>
      <c r="O3182" s="15"/>
    </row>
    <row r="3183" spans="1:15" s="299" customFormat="1">
      <c r="A3183" s="15"/>
      <c r="B3183" s="290"/>
      <c r="C3183" s="17"/>
      <c r="D3183" s="17"/>
      <c r="E3183" s="15"/>
      <c r="F3183" s="15"/>
      <c r="G3183" s="15"/>
      <c r="H3183" s="15"/>
      <c r="I3183" s="15"/>
      <c r="J3183" s="15"/>
      <c r="K3183" s="15"/>
      <c r="L3183" s="15"/>
      <c r="M3183" s="15"/>
      <c r="N3183" s="15"/>
      <c r="O3183" s="15"/>
    </row>
    <row r="3184" spans="1:15" s="299" customFormat="1">
      <c r="A3184" s="15"/>
      <c r="B3184" s="290"/>
      <c r="C3184" s="17"/>
      <c r="D3184" s="17"/>
      <c r="E3184" s="15"/>
      <c r="F3184" s="15"/>
      <c r="G3184" s="15"/>
      <c r="H3184" s="15"/>
      <c r="I3184" s="15"/>
      <c r="J3184" s="15"/>
      <c r="K3184" s="15"/>
      <c r="L3184" s="15"/>
      <c r="M3184" s="15"/>
      <c r="N3184" s="15"/>
      <c r="O3184" s="15"/>
    </row>
    <row r="3185" spans="1:15" s="299" customFormat="1">
      <c r="A3185" s="15"/>
      <c r="B3185" s="290"/>
      <c r="C3185" s="17"/>
      <c r="D3185" s="17"/>
      <c r="E3185" s="15"/>
      <c r="F3185" s="15"/>
      <c r="G3185" s="15"/>
      <c r="H3185" s="15"/>
      <c r="I3185" s="15"/>
      <c r="J3185" s="15"/>
      <c r="K3185" s="15"/>
      <c r="L3185" s="15"/>
      <c r="M3185" s="15"/>
      <c r="N3185" s="15"/>
      <c r="O3185" s="15"/>
    </row>
    <row r="3186" spans="1:15" s="299" customFormat="1">
      <c r="A3186" s="15"/>
      <c r="B3186" s="290"/>
      <c r="C3186" s="17"/>
      <c r="D3186" s="17"/>
      <c r="E3186" s="15"/>
      <c r="F3186" s="15"/>
      <c r="G3186" s="15"/>
      <c r="H3186" s="15"/>
      <c r="I3186" s="15"/>
      <c r="J3186" s="15"/>
      <c r="K3186" s="15"/>
      <c r="L3186" s="15"/>
      <c r="M3186" s="15"/>
      <c r="N3186" s="15"/>
      <c r="O3186" s="15"/>
    </row>
    <row r="3187" spans="1:15" s="299" customFormat="1">
      <c r="A3187" s="15"/>
      <c r="B3187" s="290"/>
      <c r="C3187" s="17"/>
      <c r="D3187" s="17"/>
      <c r="E3187" s="15"/>
      <c r="F3187" s="15"/>
      <c r="G3187" s="15"/>
      <c r="H3187" s="15"/>
      <c r="I3187" s="15"/>
      <c r="J3187" s="15"/>
      <c r="K3187" s="15"/>
      <c r="L3187" s="15"/>
      <c r="M3187" s="15"/>
      <c r="N3187" s="15"/>
      <c r="O3187" s="15"/>
    </row>
    <row r="3188" spans="1:15" s="299" customFormat="1">
      <c r="A3188" s="15"/>
      <c r="B3188" s="290"/>
      <c r="C3188" s="17"/>
      <c r="D3188" s="17"/>
      <c r="E3188" s="15"/>
      <c r="F3188" s="15"/>
      <c r="G3188" s="15"/>
      <c r="H3188" s="15"/>
      <c r="I3188" s="15"/>
      <c r="J3188" s="15"/>
      <c r="K3188" s="15"/>
      <c r="L3188" s="15"/>
      <c r="M3188" s="15"/>
      <c r="N3188" s="15"/>
      <c r="O3188" s="15"/>
    </row>
    <row r="3189" spans="1:15" s="299" customFormat="1">
      <c r="A3189" s="15"/>
      <c r="B3189" s="290"/>
      <c r="C3189" s="17"/>
      <c r="D3189" s="17"/>
      <c r="E3189" s="15"/>
      <c r="F3189" s="15"/>
      <c r="G3189" s="15"/>
      <c r="H3189" s="15"/>
      <c r="I3189" s="15"/>
      <c r="J3189" s="15"/>
      <c r="K3189" s="15"/>
      <c r="L3189" s="15"/>
      <c r="M3189" s="15"/>
      <c r="N3189" s="15"/>
      <c r="O3189" s="15"/>
    </row>
    <row r="3190" spans="1:15" s="299" customFormat="1">
      <c r="A3190" s="15"/>
      <c r="B3190" s="290"/>
      <c r="C3190" s="17"/>
      <c r="D3190" s="17"/>
      <c r="E3190" s="15"/>
      <c r="F3190" s="15"/>
      <c r="G3190" s="15"/>
      <c r="H3190" s="15"/>
      <c r="I3190" s="15"/>
      <c r="J3190" s="15"/>
      <c r="K3190" s="15"/>
      <c r="L3190" s="15"/>
      <c r="M3190" s="15"/>
      <c r="N3190" s="15"/>
      <c r="O3190" s="15"/>
    </row>
    <row r="3191" spans="1:15" s="299" customFormat="1">
      <c r="A3191" s="15"/>
      <c r="B3191" s="290"/>
      <c r="C3191" s="17"/>
      <c r="D3191" s="17"/>
      <c r="E3191" s="15"/>
      <c r="F3191" s="15"/>
      <c r="G3191" s="15"/>
      <c r="H3191" s="15"/>
      <c r="I3191" s="15"/>
      <c r="J3191" s="15"/>
      <c r="K3191" s="15"/>
      <c r="L3191" s="15"/>
      <c r="M3191" s="15"/>
      <c r="N3191" s="15"/>
      <c r="O3191" s="15"/>
    </row>
    <row r="3192" spans="1:15" s="299" customFormat="1">
      <c r="A3192" s="15"/>
      <c r="B3192" s="290"/>
      <c r="C3192" s="17"/>
      <c r="D3192" s="17"/>
      <c r="E3192" s="15"/>
      <c r="F3192" s="15"/>
      <c r="G3192" s="15"/>
      <c r="H3192" s="15"/>
      <c r="I3192" s="15"/>
      <c r="J3192" s="15"/>
      <c r="K3192" s="15"/>
      <c r="L3192" s="15"/>
      <c r="M3192" s="15"/>
      <c r="N3192" s="15"/>
      <c r="O3192" s="15"/>
    </row>
    <row r="3193" spans="1:15" s="299" customFormat="1">
      <c r="A3193" s="15"/>
      <c r="B3193" s="290"/>
      <c r="C3193" s="17"/>
      <c r="D3193" s="17"/>
      <c r="E3193" s="15"/>
      <c r="F3193" s="15"/>
      <c r="G3193" s="15"/>
      <c r="H3193" s="15"/>
      <c r="I3193" s="15"/>
      <c r="J3193" s="15"/>
      <c r="K3193" s="15"/>
      <c r="L3193" s="15"/>
      <c r="M3193" s="15"/>
      <c r="N3193" s="15"/>
      <c r="O3193" s="15"/>
    </row>
    <row r="3194" spans="1:15" s="299" customFormat="1">
      <c r="A3194" s="15"/>
      <c r="B3194" s="290"/>
      <c r="C3194" s="17"/>
      <c r="D3194" s="17"/>
      <c r="E3194" s="15"/>
      <c r="F3194" s="15"/>
      <c r="G3194" s="15"/>
      <c r="H3194" s="15"/>
      <c r="I3194" s="15"/>
      <c r="J3194" s="15"/>
      <c r="K3194" s="15"/>
      <c r="L3194" s="15"/>
      <c r="M3194" s="15"/>
      <c r="N3194" s="15"/>
      <c r="O3194" s="15"/>
    </row>
    <row r="3195" spans="1:15" s="299" customFormat="1">
      <c r="A3195" s="15"/>
      <c r="B3195" s="290"/>
      <c r="C3195" s="17"/>
      <c r="D3195" s="17"/>
      <c r="E3195" s="15"/>
      <c r="F3195" s="15"/>
      <c r="G3195" s="15"/>
      <c r="H3195" s="15"/>
      <c r="I3195" s="15"/>
      <c r="J3195" s="15"/>
      <c r="K3195" s="15"/>
      <c r="L3195" s="15"/>
      <c r="M3195" s="15"/>
      <c r="N3195" s="15"/>
      <c r="O3195" s="15"/>
    </row>
    <row r="3196" spans="1:15" s="299" customFormat="1">
      <c r="A3196" s="15"/>
      <c r="B3196" s="290"/>
      <c r="C3196" s="17"/>
      <c r="D3196" s="17"/>
      <c r="E3196" s="15"/>
      <c r="F3196" s="15"/>
      <c r="G3196" s="15"/>
      <c r="H3196" s="15"/>
      <c r="I3196" s="15"/>
      <c r="J3196" s="15"/>
      <c r="K3196" s="15"/>
      <c r="L3196" s="15"/>
      <c r="M3196" s="15"/>
      <c r="N3196" s="15"/>
      <c r="O3196" s="15"/>
    </row>
    <row r="3197" spans="1:15" s="299" customFormat="1">
      <c r="A3197" s="15"/>
      <c r="B3197" s="290"/>
      <c r="C3197" s="17"/>
      <c r="D3197" s="17"/>
      <c r="E3197" s="15"/>
      <c r="F3197" s="15"/>
      <c r="G3197" s="15"/>
      <c r="H3197" s="15"/>
      <c r="I3197" s="15"/>
      <c r="J3197" s="15"/>
      <c r="K3197" s="15"/>
      <c r="L3197" s="15"/>
      <c r="M3197" s="15"/>
      <c r="N3197" s="15"/>
      <c r="O3197" s="15"/>
    </row>
    <row r="3198" spans="1:15" s="299" customFormat="1">
      <c r="A3198" s="15"/>
      <c r="B3198" s="290"/>
      <c r="C3198" s="17"/>
      <c r="D3198" s="17"/>
      <c r="E3198" s="15"/>
      <c r="F3198" s="15"/>
      <c r="G3198" s="15"/>
      <c r="H3198" s="15"/>
      <c r="I3198" s="15"/>
      <c r="J3198" s="15"/>
      <c r="K3198" s="15"/>
      <c r="L3198" s="15"/>
      <c r="M3198" s="15"/>
      <c r="N3198" s="15"/>
      <c r="O3198" s="15"/>
    </row>
    <row r="3199" spans="1:15" s="299" customFormat="1">
      <c r="A3199" s="15"/>
      <c r="B3199" s="290"/>
      <c r="C3199" s="17"/>
      <c r="D3199" s="17"/>
      <c r="E3199" s="15"/>
      <c r="F3199" s="15"/>
      <c r="G3199" s="15"/>
      <c r="H3199" s="15"/>
      <c r="I3199" s="15"/>
      <c r="J3199" s="15"/>
      <c r="K3199" s="15"/>
      <c r="L3199" s="15"/>
      <c r="M3199" s="15"/>
      <c r="N3199" s="15"/>
      <c r="O3199" s="15"/>
    </row>
    <row r="3200" spans="1:15" s="299" customFormat="1">
      <c r="A3200" s="15"/>
      <c r="B3200" s="290"/>
      <c r="C3200" s="17"/>
      <c r="D3200" s="17"/>
      <c r="E3200" s="15"/>
      <c r="F3200" s="15"/>
      <c r="G3200" s="15"/>
      <c r="H3200" s="15"/>
      <c r="I3200" s="15"/>
      <c r="J3200" s="15"/>
      <c r="K3200" s="15"/>
      <c r="L3200" s="15"/>
      <c r="M3200" s="15"/>
      <c r="N3200" s="15"/>
      <c r="O3200" s="15"/>
    </row>
    <row r="3201" spans="1:15" s="299" customFormat="1">
      <c r="A3201" s="15"/>
      <c r="B3201" s="290"/>
      <c r="C3201" s="17"/>
      <c r="D3201" s="17"/>
      <c r="E3201" s="15"/>
      <c r="F3201" s="15"/>
      <c r="G3201" s="15"/>
      <c r="H3201" s="15"/>
      <c r="I3201" s="15"/>
      <c r="J3201" s="15"/>
      <c r="K3201" s="15"/>
      <c r="L3201" s="15"/>
      <c r="M3201" s="15"/>
      <c r="N3201" s="15"/>
      <c r="O3201" s="15"/>
    </row>
    <row r="3202" spans="1:15" s="299" customFormat="1">
      <c r="A3202" s="15"/>
      <c r="B3202" s="290"/>
      <c r="C3202" s="17"/>
      <c r="D3202" s="17"/>
      <c r="E3202" s="15"/>
      <c r="F3202" s="15"/>
      <c r="G3202" s="15"/>
      <c r="H3202" s="15"/>
      <c r="I3202" s="15"/>
      <c r="J3202" s="15"/>
      <c r="K3202" s="15"/>
      <c r="L3202" s="15"/>
      <c r="M3202" s="15"/>
      <c r="N3202" s="15"/>
      <c r="O3202" s="15"/>
    </row>
    <row r="3203" spans="1:15" s="299" customFormat="1">
      <c r="A3203" s="15"/>
      <c r="B3203" s="290"/>
      <c r="C3203" s="17"/>
      <c r="D3203" s="17"/>
      <c r="E3203" s="15"/>
      <c r="F3203" s="15"/>
      <c r="G3203" s="15"/>
      <c r="H3203" s="15"/>
      <c r="I3203" s="15"/>
      <c r="J3203" s="15"/>
      <c r="K3203" s="15"/>
      <c r="L3203" s="15"/>
      <c r="M3203" s="15"/>
      <c r="N3203" s="15"/>
      <c r="O3203" s="15"/>
    </row>
    <row r="3204" spans="1:15" s="299" customFormat="1">
      <c r="A3204" s="15"/>
      <c r="B3204" s="290"/>
      <c r="C3204" s="17"/>
      <c r="D3204" s="17"/>
      <c r="E3204" s="15"/>
      <c r="F3204" s="15"/>
      <c r="G3204" s="15"/>
      <c r="H3204" s="15"/>
      <c r="I3204" s="15"/>
      <c r="J3204" s="15"/>
      <c r="K3204" s="15"/>
      <c r="L3204" s="15"/>
      <c r="M3204" s="15"/>
      <c r="N3204" s="15"/>
      <c r="O3204" s="15"/>
    </row>
    <row r="3205" spans="1:15" s="299" customFormat="1">
      <c r="A3205" s="15"/>
      <c r="B3205" s="290"/>
      <c r="C3205" s="17"/>
      <c r="D3205" s="17"/>
      <c r="E3205" s="15"/>
      <c r="F3205" s="15"/>
      <c r="G3205" s="15"/>
      <c r="H3205" s="15"/>
      <c r="I3205" s="15"/>
      <c r="J3205" s="15"/>
      <c r="K3205" s="15"/>
      <c r="L3205" s="15"/>
      <c r="M3205" s="15"/>
      <c r="N3205" s="15"/>
      <c r="O3205" s="15"/>
    </row>
    <row r="3206" spans="1:15" s="299" customFormat="1">
      <c r="A3206" s="15"/>
      <c r="B3206" s="290"/>
      <c r="C3206" s="17"/>
      <c r="D3206" s="17"/>
      <c r="E3206" s="15"/>
      <c r="F3206" s="15"/>
      <c r="G3206" s="15"/>
      <c r="H3206" s="15"/>
      <c r="I3206" s="15"/>
      <c r="J3206" s="15"/>
      <c r="K3206" s="15"/>
      <c r="L3206" s="15"/>
      <c r="M3206" s="15"/>
      <c r="N3206" s="15"/>
      <c r="O3206" s="15"/>
    </row>
    <row r="3207" spans="1:15" s="299" customFormat="1">
      <c r="A3207" s="15"/>
      <c r="B3207" s="290"/>
      <c r="C3207" s="17"/>
      <c r="D3207" s="17"/>
      <c r="E3207" s="15"/>
      <c r="F3207" s="15"/>
      <c r="G3207" s="15"/>
      <c r="H3207" s="15"/>
      <c r="I3207" s="15"/>
      <c r="J3207" s="15"/>
      <c r="K3207" s="15"/>
      <c r="L3207" s="15"/>
      <c r="M3207" s="15"/>
      <c r="N3207" s="15"/>
      <c r="O3207" s="15"/>
    </row>
    <row r="3208" spans="1:15" s="299" customFormat="1">
      <c r="A3208" s="15"/>
      <c r="B3208" s="290"/>
      <c r="C3208" s="17"/>
      <c r="D3208" s="17"/>
      <c r="E3208" s="15"/>
      <c r="F3208" s="15"/>
      <c r="G3208" s="15"/>
      <c r="H3208" s="15"/>
      <c r="I3208" s="15"/>
      <c r="J3208" s="15"/>
      <c r="K3208" s="15"/>
      <c r="L3208" s="15"/>
      <c r="M3208" s="15"/>
      <c r="N3208" s="15"/>
      <c r="O3208" s="15"/>
    </row>
    <row r="3209" spans="1:15" s="299" customFormat="1">
      <c r="A3209" s="15"/>
      <c r="B3209" s="290"/>
      <c r="C3209" s="17"/>
      <c r="D3209" s="17"/>
      <c r="E3209" s="15"/>
      <c r="F3209" s="15"/>
      <c r="G3209" s="15"/>
      <c r="H3209" s="15"/>
      <c r="I3209" s="15"/>
      <c r="J3209" s="15"/>
      <c r="K3209" s="15"/>
      <c r="L3209" s="15"/>
      <c r="M3209" s="15"/>
      <c r="N3209" s="15"/>
      <c r="O3209" s="15"/>
    </row>
    <row r="3210" spans="1:15" s="299" customFormat="1">
      <c r="A3210" s="15"/>
      <c r="B3210" s="290"/>
      <c r="C3210" s="17"/>
      <c r="D3210" s="17"/>
      <c r="E3210" s="15"/>
      <c r="F3210" s="15"/>
      <c r="G3210" s="15"/>
      <c r="H3210" s="15"/>
      <c r="I3210" s="15"/>
      <c r="J3210" s="15"/>
      <c r="K3210" s="15"/>
      <c r="L3210" s="15"/>
      <c r="M3210" s="15"/>
      <c r="N3210" s="15"/>
      <c r="O3210" s="15"/>
    </row>
    <row r="3211" spans="1:15" s="299" customFormat="1">
      <c r="A3211" s="15"/>
      <c r="B3211" s="290"/>
      <c r="C3211" s="17"/>
      <c r="D3211" s="17"/>
      <c r="E3211" s="15"/>
      <c r="F3211" s="15"/>
      <c r="G3211" s="15"/>
      <c r="H3211" s="15"/>
      <c r="I3211" s="15"/>
      <c r="J3211" s="15"/>
      <c r="K3211" s="15"/>
      <c r="L3211" s="15"/>
      <c r="M3211" s="15"/>
      <c r="N3211" s="15"/>
      <c r="O3211" s="15"/>
    </row>
    <row r="3212" spans="1:15" s="299" customFormat="1">
      <c r="A3212" s="15"/>
      <c r="B3212" s="290"/>
      <c r="C3212" s="17"/>
      <c r="D3212" s="17"/>
      <c r="E3212" s="15"/>
      <c r="F3212" s="15"/>
      <c r="G3212" s="15"/>
      <c r="H3212" s="15"/>
      <c r="I3212" s="15"/>
      <c r="J3212" s="15"/>
      <c r="K3212" s="15"/>
      <c r="L3212" s="15"/>
      <c r="M3212" s="15"/>
      <c r="N3212" s="15"/>
      <c r="O3212" s="15"/>
    </row>
    <row r="3213" spans="1:15" s="299" customFormat="1">
      <c r="A3213" s="15"/>
      <c r="B3213" s="290"/>
      <c r="C3213" s="17"/>
      <c r="D3213" s="17"/>
      <c r="E3213" s="15"/>
      <c r="F3213" s="15"/>
      <c r="G3213" s="15"/>
      <c r="H3213" s="15"/>
      <c r="I3213" s="15"/>
      <c r="J3213" s="15"/>
      <c r="K3213" s="15"/>
      <c r="L3213" s="15"/>
      <c r="M3213" s="15"/>
      <c r="N3213" s="15"/>
      <c r="O3213" s="15"/>
    </row>
    <row r="3214" spans="1:15" s="299" customFormat="1">
      <c r="A3214" s="15"/>
      <c r="B3214" s="290"/>
      <c r="C3214" s="17"/>
      <c r="D3214" s="17"/>
      <c r="E3214" s="15"/>
      <c r="F3214" s="15"/>
      <c r="G3214" s="15"/>
      <c r="H3214" s="15"/>
      <c r="I3214" s="15"/>
      <c r="J3214" s="15"/>
      <c r="K3214" s="15"/>
      <c r="L3214" s="15"/>
      <c r="M3214" s="15"/>
      <c r="N3214" s="15"/>
      <c r="O3214" s="15"/>
    </row>
    <row r="3215" spans="1:15" s="299" customFormat="1">
      <c r="A3215" s="15"/>
      <c r="B3215" s="290"/>
      <c r="C3215" s="17"/>
      <c r="D3215" s="17"/>
      <c r="E3215" s="15"/>
      <c r="F3215" s="15"/>
      <c r="G3215" s="15"/>
      <c r="H3215" s="15"/>
      <c r="I3215" s="15"/>
      <c r="J3215" s="15"/>
      <c r="K3215" s="15"/>
      <c r="L3215" s="15"/>
      <c r="M3215" s="15"/>
      <c r="N3215" s="15"/>
      <c r="O3215" s="15"/>
    </row>
    <row r="3216" spans="1:15" s="299" customFormat="1">
      <c r="A3216" s="15"/>
      <c r="B3216" s="290"/>
      <c r="C3216" s="17"/>
      <c r="D3216" s="17"/>
      <c r="E3216" s="15"/>
      <c r="F3216" s="15"/>
      <c r="G3216" s="15"/>
      <c r="H3216" s="15"/>
      <c r="I3216" s="15"/>
      <c r="J3216" s="15"/>
      <c r="K3216" s="15"/>
      <c r="L3216" s="15"/>
      <c r="M3216" s="15"/>
      <c r="N3216" s="15"/>
      <c r="O3216" s="15"/>
    </row>
    <row r="3217" spans="1:15" s="299" customFormat="1">
      <c r="A3217" s="15"/>
      <c r="B3217" s="290"/>
      <c r="C3217" s="17"/>
      <c r="D3217" s="17"/>
      <c r="E3217" s="15"/>
      <c r="F3217" s="15"/>
      <c r="G3217" s="15"/>
      <c r="H3217" s="15"/>
      <c r="I3217" s="15"/>
      <c r="J3217" s="15"/>
      <c r="K3217" s="15"/>
      <c r="L3217" s="15"/>
      <c r="M3217" s="15"/>
      <c r="N3217" s="15"/>
      <c r="O3217" s="15"/>
    </row>
    <row r="3218" spans="1:15" s="299" customFormat="1">
      <c r="A3218" s="15"/>
      <c r="B3218" s="290"/>
      <c r="C3218" s="17"/>
      <c r="D3218" s="17"/>
      <c r="E3218" s="15"/>
      <c r="F3218" s="15"/>
      <c r="G3218" s="15"/>
      <c r="H3218" s="15"/>
      <c r="I3218" s="15"/>
      <c r="J3218" s="15"/>
      <c r="K3218" s="15"/>
      <c r="L3218" s="15"/>
      <c r="M3218" s="15"/>
      <c r="N3218" s="15"/>
      <c r="O3218" s="15"/>
    </row>
    <row r="3219" spans="1:15" s="299" customFormat="1">
      <c r="A3219" s="15"/>
      <c r="B3219" s="290"/>
      <c r="C3219" s="17"/>
      <c r="D3219" s="17"/>
      <c r="E3219" s="15"/>
      <c r="F3219" s="15"/>
      <c r="G3219" s="15"/>
      <c r="H3219" s="15"/>
      <c r="I3219" s="15"/>
      <c r="J3219" s="15"/>
      <c r="K3219" s="15"/>
      <c r="L3219" s="15"/>
      <c r="M3219" s="15"/>
      <c r="N3219" s="15"/>
      <c r="O3219" s="15"/>
    </row>
    <row r="3220" spans="1:15" s="299" customFormat="1">
      <c r="A3220" s="15"/>
      <c r="B3220" s="290"/>
      <c r="C3220" s="17"/>
      <c r="D3220" s="17"/>
      <c r="E3220" s="15"/>
      <c r="F3220" s="15"/>
      <c r="G3220" s="15"/>
      <c r="H3220" s="15"/>
      <c r="I3220" s="15"/>
      <c r="J3220" s="15"/>
      <c r="K3220" s="15"/>
      <c r="L3220" s="15"/>
      <c r="M3220" s="15"/>
      <c r="N3220" s="15"/>
      <c r="O3220" s="15"/>
    </row>
    <row r="3221" spans="1:15" s="299" customFormat="1">
      <c r="A3221" s="15"/>
      <c r="B3221" s="290"/>
      <c r="C3221" s="17"/>
      <c r="D3221" s="17"/>
      <c r="E3221" s="15"/>
      <c r="F3221" s="15"/>
      <c r="G3221" s="15"/>
      <c r="H3221" s="15"/>
      <c r="I3221" s="15"/>
      <c r="J3221" s="15"/>
      <c r="K3221" s="15"/>
      <c r="L3221" s="15"/>
      <c r="M3221" s="15"/>
      <c r="N3221" s="15"/>
      <c r="O3221" s="15"/>
    </row>
    <row r="3222" spans="1:15" s="299" customFormat="1">
      <c r="A3222" s="15"/>
      <c r="B3222" s="290"/>
      <c r="C3222" s="17"/>
      <c r="D3222" s="17"/>
      <c r="E3222" s="15"/>
      <c r="F3222" s="15"/>
      <c r="G3222" s="15"/>
      <c r="H3222" s="15"/>
      <c r="I3222" s="15"/>
      <c r="J3222" s="15"/>
      <c r="K3222" s="15"/>
      <c r="L3222" s="15"/>
      <c r="M3222" s="15"/>
      <c r="N3222" s="15"/>
      <c r="O3222" s="15"/>
    </row>
    <row r="3223" spans="1:15" s="299" customFormat="1">
      <c r="A3223" s="15"/>
      <c r="B3223" s="290"/>
      <c r="C3223" s="17"/>
      <c r="D3223" s="17"/>
      <c r="E3223" s="15"/>
      <c r="F3223" s="15"/>
      <c r="G3223" s="15"/>
      <c r="H3223" s="15"/>
      <c r="I3223" s="15"/>
      <c r="J3223" s="15"/>
      <c r="K3223" s="15"/>
      <c r="L3223" s="15"/>
      <c r="M3223" s="15"/>
      <c r="N3223" s="15"/>
      <c r="O3223" s="15"/>
    </row>
    <row r="3224" spans="1:15" s="299" customFormat="1">
      <c r="A3224" s="15"/>
      <c r="B3224" s="290"/>
      <c r="C3224" s="17"/>
      <c r="D3224" s="17"/>
      <c r="E3224" s="15"/>
      <c r="F3224" s="15"/>
      <c r="G3224" s="15"/>
      <c r="H3224" s="15"/>
      <c r="I3224" s="15"/>
      <c r="J3224" s="15"/>
      <c r="K3224" s="15"/>
      <c r="L3224" s="15"/>
      <c r="M3224" s="15"/>
      <c r="N3224" s="15"/>
      <c r="O3224" s="15"/>
    </row>
    <row r="3225" spans="1:15" s="299" customFormat="1">
      <c r="A3225" s="15"/>
      <c r="B3225" s="290"/>
      <c r="C3225" s="17"/>
      <c r="D3225" s="17"/>
      <c r="E3225" s="15"/>
      <c r="F3225" s="15"/>
      <c r="G3225" s="15"/>
      <c r="H3225" s="15"/>
      <c r="I3225" s="15"/>
      <c r="J3225" s="15"/>
      <c r="K3225" s="15"/>
      <c r="L3225" s="15"/>
      <c r="M3225" s="15"/>
      <c r="N3225" s="15"/>
      <c r="O3225" s="15"/>
    </row>
    <row r="3226" spans="1:15" s="299" customFormat="1">
      <c r="A3226" s="15"/>
      <c r="B3226" s="290"/>
      <c r="C3226" s="17"/>
      <c r="D3226" s="17"/>
      <c r="E3226" s="15"/>
      <c r="F3226" s="15"/>
      <c r="G3226" s="15"/>
      <c r="H3226" s="15"/>
      <c r="I3226" s="15"/>
      <c r="J3226" s="15"/>
      <c r="K3226" s="15"/>
      <c r="L3226" s="15"/>
      <c r="M3226" s="15"/>
      <c r="N3226" s="15"/>
      <c r="O3226" s="15"/>
    </row>
    <row r="3227" spans="1:15" s="299" customFormat="1">
      <c r="A3227" s="15"/>
      <c r="B3227" s="290"/>
      <c r="C3227" s="17"/>
      <c r="D3227" s="17"/>
      <c r="E3227" s="15"/>
      <c r="F3227" s="15"/>
      <c r="G3227" s="15"/>
      <c r="H3227" s="15"/>
      <c r="I3227" s="15"/>
      <c r="J3227" s="15"/>
      <c r="K3227" s="15"/>
      <c r="L3227" s="15"/>
      <c r="M3227" s="15"/>
      <c r="N3227" s="15"/>
      <c r="O3227" s="15"/>
    </row>
    <row r="3228" spans="1:15" s="299" customFormat="1">
      <c r="A3228" s="15"/>
      <c r="B3228" s="290"/>
      <c r="C3228" s="17"/>
      <c r="D3228" s="17"/>
      <c r="E3228" s="15"/>
      <c r="F3228" s="15"/>
      <c r="G3228" s="15"/>
      <c r="H3228" s="15"/>
      <c r="I3228" s="15"/>
      <c r="J3228" s="15"/>
      <c r="K3228" s="15"/>
      <c r="L3228" s="15"/>
      <c r="M3228" s="15"/>
      <c r="N3228" s="15"/>
      <c r="O3228" s="15"/>
    </row>
    <row r="3229" spans="1:15" s="299" customFormat="1">
      <c r="A3229" s="15"/>
      <c r="B3229" s="290"/>
      <c r="C3229" s="17"/>
      <c r="D3229" s="17"/>
      <c r="E3229" s="15"/>
      <c r="F3229" s="15"/>
      <c r="G3229" s="15"/>
      <c r="H3229" s="15"/>
      <c r="I3229" s="15"/>
      <c r="J3229" s="15"/>
      <c r="K3229" s="15"/>
      <c r="L3229" s="15"/>
      <c r="M3229" s="15"/>
      <c r="N3229" s="15"/>
      <c r="O3229" s="15"/>
    </row>
    <row r="3230" spans="1:15" s="299" customFormat="1">
      <c r="A3230" s="15"/>
      <c r="B3230" s="290"/>
      <c r="C3230" s="17"/>
      <c r="D3230" s="17"/>
      <c r="E3230" s="15"/>
      <c r="F3230" s="15"/>
      <c r="G3230" s="15"/>
      <c r="H3230" s="15"/>
      <c r="I3230" s="15"/>
      <c r="J3230" s="15"/>
      <c r="K3230" s="15"/>
      <c r="L3230" s="15"/>
      <c r="M3230" s="15"/>
      <c r="N3230" s="15"/>
      <c r="O3230" s="15"/>
    </row>
    <row r="3231" spans="1:15" s="299" customFormat="1">
      <c r="A3231" s="15"/>
      <c r="B3231" s="290"/>
      <c r="C3231" s="17"/>
      <c r="D3231" s="17"/>
      <c r="E3231" s="15"/>
      <c r="F3231" s="15"/>
      <c r="G3231" s="15"/>
      <c r="H3231" s="15"/>
      <c r="I3231" s="15"/>
      <c r="J3231" s="15"/>
      <c r="K3231" s="15"/>
      <c r="L3231" s="15"/>
      <c r="M3231" s="15"/>
      <c r="N3231" s="15"/>
      <c r="O3231" s="15"/>
    </row>
    <row r="3232" spans="1:15" s="299" customFormat="1">
      <c r="A3232" s="15"/>
      <c r="B3232" s="290"/>
      <c r="C3232" s="17"/>
      <c r="D3232" s="17"/>
      <c r="E3232" s="15"/>
      <c r="F3232" s="15"/>
      <c r="G3232" s="15"/>
      <c r="H3232" s="15"/>
      <c r="I3232" s="15"/>
      <c r="J3232" s="15"/>
      <c r="K3232" s="15"/>
      <c r="L3232" s="15"/>
      <c r="M3232" s="15"/>
      <c r="N3232" s="15"/>
      <c r="O3232" s="15"/>
    </row>
    <row r="3233" spans="1:15" s="299" customFormat="1">
      <c r="A3233" s="15"/>
      <c r="B3233" s="290"/>
      <c r="C3233" s="17"/>
      <c r="D3233" s="17"/>
      <c r="E3233" s="15"/>
      <c r="F3233" s="15"/>
      <c r="G3233" s="15"/>
      <c r="H3233" s="15"/>
      <c r="I3233" s="15"/>
      <c r="J3233" s="15"/>
      <c r="K3233" s="15"/>
      <c r="L3233" s="15"/>
      <c r="M3233" s="15"/>
      <c r="N3233" s="15"/>
      <c r="O3233" s="15"/>
    </row>
    <row r="3234" spans="1:15" s="299" customFormat="1">
      <c r="A3234" s="15"/>
      <c r="B3234" s="290"/>
      <c r="C3234" s="17"/>
      <c r="D3234" s="17"/>
      <c r="E3234" s="15"/>
      <c r="F3234" s="15"/>
      <c r="G3234" s="15"/>
      <c r="H3234" s="15"/>
      <c r="I3234" s="15"/>
      <c r="J3234" s="15"/>
      <c r="K3234" s="15"/>
      <c r="L3234" s="15"/>
      <c r="M3234" s="15"/>
      <c r="N3234" s="15"/>
      <c r="O3234" s="15"/>
    </row>
    <row r="3235" spans="1:15" s="299" customFormat="1">
      <c r="A3235" s="15"/>
      <c r="B3235" s="290"/>
      <c r="C3235" s="17"/>
      <c r="D3235" s="17"/>
      <c r="E3235" s="15"/>
      <c r="F3235" s="15"/>
      <c r="G3235" s="15"/>
      <c r="H3235" s="15"/>
      <c r="I3235" s="15"/>
      <c r="J3235" s="15"/>
      <c r="K3235" s="15"/>
      <c r="L3235" s="15"/>
      <c r="M3235" s="15"/>
      <c r="N3235" s="15"/>
      <c r="O3235" s="15"/>
    </row>
    <row r="3236" spans="1:15" s="299" customFormat="1">
      <c r="A3236" s="15"/>
      <c r="B3236" s="290"/>
      <c r="C3236" s="17"/>
      <c r="D3236" s="17"/>
      <c r="E3236" s="15"/>
      <c r="F3236" s="15"/>
      <c r="G3236" s="15"/>
      <c r="H3236" s="15"/>
      <c r="I3236" s="15"/>
      <c r="J3236" s="15"/>
      <c r="K3236" s="15"/>
      <c r="L3236" s="15"/>
      <c r="M3236" s="15"/>
      <c r="N3236" s="15"/>
      <c r="O3236" s="15"/>
    </row>
    <row r="3237" spans="1:15" s="299" customFormat="1">
      <c r="A3237" s="15"/>
      <c r="B3237" s="290"/>
      <c r="C3237" s="17"/>
      <c r="D3237" s="17"/>
      <c r="E3237" s="15"/>
      <c r="F3237" s="15"/>
      <c r="G3237" s="15"/>
      <c r="H3237" s="15"/>
      <c r="I3237" s="15"/>
      <c r="J3237" s="15"/>
      <c r="K3237" s="15"/>
      <c r="L3237" s="15"/>
      <c r="M3237" s="15"/>
      <c r="N3237" s="15"/>
      <c r="O3237" s="15"/>
    </row>
    <row r="3238" spans="1:15" s="299" customFormat="1">
      <c r="A3238" s="15"/>
      <c r="B3238" s="290"/>
      <c r="C3238" s="17"/>
      <c r="D3238" s="17"/>
      <c r="E3238" s="15"/>
      <c r="F3238" s="15"/>
      <c r="G3238" s="15"/>
      <c r="H3238" s="15"/>
      <c r="I3238" s="15"/>
      <c r="J3238" s="15"/>
      <c r="K3238" s="15"/>
      <c r="L3238" s="15"/>
      <c r="M3238" s="15"/>
      <c r="N3238" s="15"/>
      <c r="O3238" s="15"/>
    </row>
    <row r="3239" spans="1:15" s="299" customFormat="1">
      <c r="A3239" s="15"/>
      <c r="B3239" s="290"/>
      <c r="C3239" s="17"/>
      <c r="D3239" s="17"/>
      <c r="E3239" s="15"/>
      <c r="F3239" s="15"/>
      <c r="G3239" s="15"/>
      <c r="H3239" s="15"/>
      <c r="I3239" s="15"/>
      <c r="J3239" s="15"/>
      <c r="K3239" s="15"/>
      <c r="L3239" s="15"/>
      <c r="M3239" s="15"/>
      <c r="N3239" s="15"/>
      <c r="O3239" s="15"/>
    </row>
    <row r="3240" spans="1:15" s="299" customFormat="1">
      <c r="A3240" s="15"/>
      <c r="B3240" s="290"/>
      <c r="C3240" s="17"/>
      <c r="D3240" s="17"/>
      <c r="E3240" s="15"/>
      <c r="F3240" s="15"/>
      <c r="G3240" s="15"/>
      <c r="H3240" s="15"/>
      <c r="I3240" s="15"/>
      <c r="J3240" s="15"/>
      <c r="K3240" s="15"/>
      <c r="L3240" s="15"/>
      <c r="M3240" s="15"/>
      <c r="N3240" s="15"/>
      <c r="O3240" s="15"/>
    </row>
    <row r="3241" spans="1:15" s="299" customFormat="1">
      <c r="A3241" s="15"/>
      <c r="B3241" s="290"/>
      <c r="C3241" s="17"/>
      <c r="D3241" s="17"/>
      <c r="E3241" s="15"/>
      <c r="F3241" s="15"/>
      <c r="G3241" s="15"/>
      <c r="H3241" s="15"/>
      <c r="I3241" s="15"/>
      <c r="J3241" s="15"/>
      <c r="K3241" s="15"/>
      <c r="L3241" s="15"/>
      <c r="M3241" s="15"/>
      <c r="N3241" s="15"/>
      <c r="O3241" s="15"/>
    </row>
    <row r="3242" spans="1:15" s="299" customFormat="1">
      <c r="A3242" s="15"/>
      <c r="B3242" s="290"/>
      <c r="C3242" s="17"/>
      <c r="D3242" s="17"/>
      <c r="E3242" s="15"/>
      <c r="F3242" s="15"/>
      <c r="G3242" s="15"/>
      <c r="H3242" s="15"/>
      <c r="I3242" s="15"/>
      <c r="J3242" s="15"/>
      <c r="K3242" s="15"/>
      <c r="L3242" s="15"/>
      <c r="M3242" s="15"/>
      <c r="N3242" s="15"/>
      <c r="O3242" s="15"/>
    </row>
    <row r="3243" spans="1:15" s="299" customFormat="1">
      <c r="A3243" s="15"/>
      <c r="B3243" s="290"/>
      <c r="C3243" s="17"/>
      <c r="D3243" s="17"/>
      <c r="E3243" s="15"/>
      <c r="F3243" s="15"/>
      <c r="G3243" s="15"/>
      <c r="H3243" s="15"/>
      <c r="I3243" s="15"/>
      <c r="J3243" s="15"/>
      <c r="K3243" s="15"/>
      <c r="L3243" s="15"/>
      <c r="M3243" s="15"/>
      <c r="N3243" s="15"/>
      <c r="O3243" s="15"/>
    </row>
    <row r="3244" spans="1:15" s="299" customFormat="1">
      <c r="A3244" s="15"/>
      <c r="B3244" s="290"/>
      <c r="C3244" s="17"/>
      <c r="D3244" s="17"/>
      <c r="E3244" s="15"/>
      <c r="F3244" s="15"/>
      <c r="G3244" s="15"/>
      <c r="H3244" s="15"/>
      <c r="I3244" s="15"/>
      <c r="J3244" s="15"/>
      <c r="K3244" s="15"/>
      <c r="L3244" s="15"/>
      <c r="M3244" s="15"/>
      <c r="N3244" s="15"/>
      <c r="O3244" s="15"/>
    </row>
    <row r="3245" spans="1:15" s="299" customFormat="1">
      <c r="A3245" s="15"/>
      <c r="B3245" s="290"/>
      <c r="C3245" s="17"/>
      <c r="D3245" s="17"/>
      <c r="E3245" s="15"/>
      <c r="F3245" s="15"/>
      <c r="G3245" s="15"/>
      <c r="H3245" s="15"/>
      <c r="I3245" s="15"/>
      <c r="J3245" s="15"/>
      <c r="K3245" s="15"/>
      <c r="L3245" s="15"/>
      <c r="M3245" s="15"/>
      <c r="N3245" s="15"/>
      <c r="O3245" s="15"/>
    </row>
    <row r="3246" spans="1:15" s="299" customFormat="1">
      <c r="A3246" s="15"/>
      <c r="B3246" s="290"/>
      <c r="C3246" s="17"/>
      <c r="D3246" s="17"/>
      <c r="E3246" s="15"/>
      <c r="F3246" s="15"/>
      <c r="G3246" s="15"/>
      <c r="H3246" s="15"/>
      <c r="I3246" s="15"/>
      <c r="J3246" s="15"/>
      <c r="K3246" s="15"/>
      <c r="L3246" s="15"/>
      <c r="M3246" s="15"/>
      <c r="N3246" s="15"/>
      <c r="O3246" s="15"/>
    </row>
    <row r="3247" spans="1:15" s="299" customFormat="1">
      <c r="A3247" s="15"/>
      <c r="B3247" s="290"/>
      <c r="C3247" s="17"/>
      <c r="D3247" s="17"/>
      <c r="E3247" s="15"/>
      <c r="F3247" s="15"/>
      <c r="G3247" s="15"/>
      <c r="H3247" s="15"/>
      <c r="I3247" s="15"/>
      <c r="J3247" s="15"/>
      <c r="K3247" s="15"/>
      <c r="L3247" s="15"/>
      <c r="M3247" s="15"/>
      <c r="N3247" s="15"/>
      <c r="O3247" s="15"/>
    </row>
    <row r="3248" spans="1:15" s="299" customFormat="1">
      <c r="A3248" s="15"/>
      <c r="B3248" s="290"/>
      <c r="C3248" s="17"/>
      <c r="D3248" s="17"/>
      <c r="E3248" s="15"/>
      <c r="F3248" s="15"/>
      <c r="G3248" s="15"/>
      <c r="H3248" s="15"/>
      <c r="I3248" s="15"/>
      <c r="J3248" s="15"/>
      <c r="K3248" s="15"/>
      <c r="L3248" s="15"/>
      <c r="M3248" s="15"/>
      <c r="N3248" s="15"/>
      <c r="O3248" s="15"/>
    </row>
    <row r="3249" spans="1:15" s="299" customFormat="1">
      <c r="A3249" s="15"/>
      <c r="B3249" s="290"/>
      <c r="C3249" s="17"/>
      <c r="D3249" s="17"/>
      <c r="E3249" s="15"/>
      <c r="F3249" s="15"/>
      <c r="G3249" s="15"/>
      <c r="H3249" s="15"/>
      <c r="I3249" s="15"/>
      <c r="J3249" s="15"/>
      <c r="K3249" s="15"/>
      <c r="L3249" s="15"/>
      <c r="M3249" s="15"/>
      <c r="N3249" s="15"/>
      <c r="O3249" s="15"/>
    </row>
    <row r="3250" spans="1:15" s="299" customFormat="1">
      <c r="A3250" s="15"/>
      <c r="B3250" s="290"/>
      <c r="C3250" s="17"/>
      <c r="D3250" s="17"/>
      <c r="E3250" s="15"/>
      <c r="F3250" s="15"/>
      <c r="G3250" s="15"/>
      <c r="H3250" s="15"/>
      <c r="I3250" s="15"/>
      <c r="J3250" s="15"/>
      <c r="K3250" s="15"/>
      <c r="L3250" s="15"/>
      <c r="M3250" s="15"/>
      <c r="N3250" s="15"/>
      <c r="O3250" s="15"/>
    </row>
    <row r="3251" spans="1:15" s="299" customFormat="1">
      <c r="A3251" s="15"/>
      <c r="B3251" s="290"/>
      <c r="C3251" s="17"/>
      <c r="D3251" s="17"/>
      <c r="E3251" s="15"/>
      <c r="F3251" s="15"/>
      <c r="G3251" s="15"/>
      <c r="H3251" s="15"/>
      <c r="I3251" s="15"/>
      <c r="J3251" s="15"/>
      <c r="K3251" s="15"/>
      <c r="L3251" s="15"/>
      <c r="M3251" s="15"/>
      <c r="N3251" s="15"/>
      <c r="O3251" s="15"/>
    </row>
    <row r="3252" spans="1:15" s="299" customFormat="1">
      <c r="A3252" s="15"/>
      <c r="B3252" s="290"/>
      <c r="C3252" s="17"/>
      <c r="D3252" s="17"/>
      <c r="E3252" s="15"/>
      <c r="F3252" s="15"/>
      <c r="G3252" s="15"/>
      <c r="H3252" s="15"/>
      <c r="I3252" s="15"/>
      <c r="J3252" s="15"/>
      <c r="K3252" s="15"/>
      <c r="L3252" s="15"/>
      <c r="M3252" s="15"/>
      <c r="N3252" s="15"/>
      <c r="O3252" s="15"/>
    </row>
    <row r="3253" spans="1:15" s="299" customFormat="1">
      <c r="A3253" s="15"/>
      <c r="B3253" s="290"/>
      <c r="C3253" s="17"/>
      <c r="D3253" s="17"/>
      <c r="E3253" s="15"/>
      <c r="F3253" s="15"/>
      <c r="G3253" s="15"/>
      <c r="H3253" s="15"/>
      <c r="I3253" s="15"/>
      <c r="J3253" s="15"/>
      <c r="K3253" s="15"/>
      <c r="L3253" s="15"/>
      <c r="M3253" s="15"/>
      <c r="N3253" s="15"/>
      <c r="O3253" s="15"/>
    </row>
    <row r="3254" spans="1:15" s="299" customFormat="1">
      <c r="A3254" s="15"/>
      <c r="B3254" s="290"/>
      <c r="C3254" s="17"/>
      <c r="D3254" s="17"/>
      <c r="E3254" s="15"/>
      <c r="F3254" s="15"/>
      <c r="G3254" s="15"/>
      <c r="H3254" s="15"/>
      <c r="I3254" s="15"/>
      <c r="J3254" s="15"/>
      <c r="K3254" s="15"/>
      <c r="L3254" s="15"/>
      <c r="M3254" s="15"/>
      <c r="N3254" s="15"/>
      <c r="O3254" s="15"/>
    </row>
    <row r="3255" spans="1:15" s="299" customFormat="1">
      <c r="A3255" s="15"/>
      <c r="B3255" s="290"/>
      <c r="C3255" s="17"/>
      <c r="D3255" s="17"/>
      <c r="E3255" s="15"/>
      <c r="F3255" s="15"/>
      <c r="G3255" s="15"/>
      <c r="H3255" s="15"/>
      <c r="I3255" s="15"/>
      <c r="J3255" s="15"/>
      <c r="K3255" s="15"/>
      <c r="L3255" s="15"/>
      <c r="M3255" s="15"/>
      <c r="N3255" s="15"/>
      <c r="O3255" s="15"/>
    </row>
    <row r="3256" spans="1:15" s="299" customFormat="1">
      <c r="A3256" s="15"/>
      <c r="B3256" s="290"/>
      <c r="C3256" s="17"/>
      <c r="D3256" s="17"/>
      <c r="E3256" s="15"/>
      <c r="F3256" s="15"/>
      <c r="G3256" s="15"/>
      <c r="H3256" s="15"/>
      <c r="I3256" s="15"/>
      <c r="J3256" s="15"/>
      <c r="K3256" s="15"/>
      <c r="L3256" s="15"/>
      <c r="M3256" s="15"/>
      <c r="N3256" s="15"/>
      <c r="O3256" s="15"/>
    </row>
    <row r="3257" spans="1:15" s="299" customFormat="1">
      <c r="A3257" s="15"/>
      <c r="B3257" s="290"/>
      <c r="C3257" s="17"/>
      <c r="D3257" s="17"/>
      <c r="E3257" s="15"/>
      <c r="F3257" s="15"/>
      <c r="G3257" s="15"/>
      <c r="H3257" s="15"/>
      <c r="I3257" s="15"/>
      <c r="J3257" s="15"/>
      <c r="K3257" s="15"/>
      <c r="L3257" s="15"/>
      <c r="M3257" s="15"/>
      <c r="N3257" s="15"/>
      <c r="O3257" s="15"/>
    </row>
    <row r="3258" spans="1:15" s="299" customFormat="1">
      <c r="A3258" s="15"/>
      <c r="B3258" s="290"/>
      <c r="C3258" s="17"/>
      <c r="D3258" s="17"/>
      <c r="E3258" s="15"/>
      <c r="F3258" s="15"/>
      <c r="G3258" s="15"/>
      <c r="H3258" s="15"/>
      <c r="I3258" s="15"/>
      <c r="J3258" s="15"/>
      <c r="K3258" s="15"/>
      <c r="L3258" s="15"/>
      <c r="M3258" s="15"/>
      <c r="N3258" s="15"/>
      <c r="O3258" s="15"/>
    </row>
    <row r="3259" spans="1:15" s="299" customFormat="1">
      <c r="A3259" s="15"/>
      <c r="B3259" s="290"/>
      <c r="C3259" s="17"/>
      <c r="D3259" s="17"/>
      <c r="E3259" s="15"/>
      <c r="F3259" s="15"/>
      <c r="G3259" s="15"/>
      <c r="H3259" s="15"/>
      <c r="I3259" s="15"/>
      <c r="J3259" s="15"/>
      <c r="K3259" s="15"/>
      <c r="L3259" s="15"/>
      <c r="M3259" s="15"/>
      <c r="N3259" s="15"/>
      <c r="O3259" s="15"/>
    </row>
    <row r="3260" spans="1:15" s="299" customFormat="1">
      <c r="A3260" s="15"/>
      <c r="B3260" s="290"/>
      <c r="C3260" s="17"/>
      <c r="D3260" s="17"/>
      <c r="E3260" s="15"/>
      <c r="F3260" s="15"/>
      <c r="G3260" s="15"/>
      <c r="H3260" s="15"/>
      <c r="I3260" s="15"/>
      <c r="J3260" s="15"/>
      <c r="K3260" s="15"/>
      <c r="L3260" s="15"/>
      <c r="M3260" s="15"/>
      <c r="N3260" s="15"/>
      <c r="O3260" s="15"/>
    </row>
    <row r="3261" spans="1:15" s="299" customFormat="1">
      <c r="A3261" s="15"/>
      <c r="B3261" s="290"/>
      <c r="C3261" s="17"/>
      <c r="D3261" s="17"/>
      <c r="E3261" s="15"/>
      <c r="F3261" s="15"/>
      <c r="G3261" s="15"/>
      <c r="H3261" s="15"/>
      <c r="I3261" s="15"/>
      <c r="J3261" s="15"/>
      <c r="K3261" s="15"/>
      <c r="L3261" s="15"/>
      <c r="M3261" s="15"/>
      <c r="N3261" s="15"/>
      <c r="O3261" s="15"/>
    </row>
    <row r="3262" spans="1:15" s="299" customFormat="1">
      <c r="A3262" s="15"/>
      <c r="B3262" s="290"/>
      <c r="C3262" s="17"/>
      <c r="D3262" s="17"/>
      <c r="E3262" s="15"/>
      <c r="F3262" s="15"/>
      <c r="G3262" s="15"/>
      <c r="H3262" s="15"/>
      <c r="I3262" s="15"/>
      <c r="J3262" s="15"/>
      <c r="K3262" s="15"/>
      <c r="L3262" s="15"/>
      <c r="M3262" s="15"/>
      <c r="N3262" s="15"/>
      <c r="O3262" s="15"/>
    </row>
    <row r="3263" spans="1:15" s="299" customFormat="1">
      <c r="A3263" s="15"/>
      <c r="B3263" s="290"/>
      <c r="C3263" s="17"/>
      <c r="D3263" s="17"/>
      <c r="E3263" s="15"/>
      <c r="F3263" s="15"/>
      <c r="G3263" s="15"/>
      <c r="H3263" s="15"/>
      <c r="I3263" s="15"/>
      <c r="J3263" s="15"/>
      <c r="K3263" s="15"/>
      <c r="L3263" s="15"/>
      <c r="M3263" s="15"/>
      <c r="N3263" s="15"/>
      <c r="O3263" s="15"/>
    </row>
    <row r="3264" spans="1:15" s="299" customFormat="1">
      <c r="A3264" s="15"/>
      <c r="B3264" s="290"/>
      <c r="C3264" s="17"/>
      <c r="D3264" s="17"/>
      <c r="E3264" s="15"/>
      <c r="F3264" s="15"/>
      <c r="G3264" s="15"/>
      <c r="H3264" s="15"/>
      <c r="I3264" s="15"/>
      <c r="J3264" s="15"/>
      <c r="K3264" s="15"/>
      <c r="L3264" s="15"/>
      <c r="M3264" s="15"/>
      <c r="N3264" s="15"/>
      <c r="O3264" s="15"/>
    </row>
    <row r="3265" spans="1:15" s="299" customFormat="1">
      <c r="A3265" s="15"/>
      <c r="B3265" s="290"/>
      <c r="C3265" s="17"/>
      <c r="D3265" s="17"/>
      <c r="E3265" s="15"/>
      <c r="F3265" s="15"/>
      <c r="G3265" s="15"/>
      <c r="H3265" s="15"/>
      <c r="I3265" s="15"/>
      <c r="J3265" s="15"/>
      <c r="K3265" s="15"/>
      <c r="L3265" s="15"/>
      <c r="M3265" s="15"/>
      <c r="N3265" s="15"/>
      <c r="O3265" s="15"/>
    </row>
    <row r="3266" spans="1:15" s="299" customFormat="1">
      <c r="A3266" s="15"/>
      <c r="B3266" s="290"/>
      <c r="C3266" s="17"/>
      <c r="D3266" s="17"/>
      <c r="E3266" s="15"/>
      <c r="F3266" s="15"/>
      <c r="G3266" s="15"/>
      <c r="H3266" s="15"/>
      <c r="I3266" s="15"/>
      <c r="J3266" s="15"/>
      <c r="K3266" s="15"/>
      <c r="L3266" s="15"/>
      <c r="M3266" s="15"/>
      <c r="N3266" s="15"/>
      <c r="O3266" s="15"/>
    </row>
    <row r="3267" spans="1:15" s="299" customFormat="1">
      <c r="A3267" s="15"/>
      <c r="B3267" s="290"/>
      <c r="C3267" s="17"/>
      <c r="D3267" s="17"/>
      <c r="E3267" s="15"/>
      <c r="F3267" s="15"/>
      <c r="G3267" s="15"/>
      <c r="H3267" s="15"/>
      <c r="I3267" s="15"/>
      <c r="J3267" s="15"/>
      <c r="K3267" s="15"/>
      <c r="L3267" s="15"/>
      <c r="M3267" s="15"/>
      <c r="N3267" s="15"/>
      <c r="O3267" s="15"/>
    </row>
    <row r="3268" spans="1:15" s="299" customFormat="1">
      <c r="A3268" s="15"/>
      <c r="B3268" s="290"/>
      <c r="C3268" s="17"/>
      <c r="D3268" s="17"/>
      <c r="E3268" s="15"/>
      <c r="F3268" s="15"/>
      <c r="G3268" s="15"/>
      <c r="H3268" s="15"/>
      <c r="I3268" s="15"/>
      <c r="J3268" s="15"/>
      <c r="K3268" s="15"/>
      <c r="L3268" s="15"/>
      <c r="M3268" s="15"/>
      <c r="N3268" s="15"/>
      <c r="O3268" s="15"/>
    </row>
    <row r="3269" spans="1:15" s="299" customFormat="1">
      <c r="A3269" s="15"/>
      <c r="B3269" s="290"/>
      <c r="C3269" s="17"/>
      <c r="D3269" s="17"/>
      <c r="E3269" s="15"/>
      <c r="F3269" s="15"/>
      <c r="G3269" s="15"/>
      <c r="H3269" s="15"/>
      <c r="I3269" s="15"/>
      <c r="J3269" s="15"/>
      <c r="K3269" s="15"/>
      <c r="L3269" s="15"/>
      <c r="M3269" s="15"/>
      <c r="N3269" s="15"/>
      <c r="O3269" s="15"/>
    </row>
    <row r="3270" spans="1:15" s="299" customFormat="1">
      <c r="A3270" s="15"/>
      <c r="B3270" s="290"/>
      <c r="C3270" s="17"/>
      <c r="D3270" s="17"/>
      <c r="E3270" s="15"/>
      <c r="F3270" s="15"/>
      <c r="G3270" s="15"/>
      <c r="H3270" s="15"/>
      <c r="I3270" s="15"/>
      <c r="J3270" s="15"/>
      <c r="K3270" s="15"/>
      <c r="L3270" s="15"/>
      <c r="M3270" s="15"/>
      <c r="N3270" s="15"/>
      <c r="O3270" s="15"/>
    </row>
    <row r="3271" spans="1:15" s="299" customFormat="1">
      <c r="A3271" s="15"/>
      <c r="B3271" s="290"/>
      <c r="C3271" s="17"/>
      <c r="D3271" s="17"/>
      <c r="E3271" s="15"/>
      <c r="F3271" s="15"/>
      <c r="G3271" s="15"/>
      <c r="H3271" s="15"/>
      <c r="I3271" s="15"/>
      <c r="J3271" s="15"/>
      <c r="K3271" s="15"/>
      <c r="L3271" s="15"/>
      <c r="M3271" s="15"/>
      <c r="N3271" s="15"/>
      <c r="O3271" s="15"/>
    </row>
    <row r="3272" spans="1:15" s="299" customFormat="1">
      <c r="A3272" s="15"/>
      <c r="B3272" s="290"/>
      <c r="C3272" s="17"/>
      <c r="D3272" s="17"/>
      <c r="E3272" s="15"/>
      <c r="F3272" s="15"/>
      <c r="G3272" s="15"/>
      <c r="H3272" s="15"/>
      <c r="I3272" s="15"/>
      <c r="J3272" s="15"/>
      <c r="K3272" s="15"/>
      <c r="L3272" s="15"/>
      <c r="M3272" s="15"/>
      <c r="N3272" s="15"/>
      <c r="O3272" s="15"/>
    </row>
    <row r="3273" spans="1:15" s="299" customFormat="1">
      <c r="A3273" s="15"/>
      <c r="B3273" s="290"/>
      <c r="C3273" s="17"/>
      <c r="D3273" s="17"/>
      <c r="E3273" s="15"/>
      <c r="F3273" s="15"/>
      <c r="G3273" s="15"/>
      <c r="H3273" s="15"/>
      <c r="I3273" s="15"/>
      <c r="J3273" s="15"/>
      <c r="K3273" s="15"/>
      <c r="L3273" s="15"/>
      <c r="M3273" s="15"/>
      <c r="N3273" s="15"/>
      <c r="O3273" s="15"/>
    </row>
    <row r="3274" spans="1:15" s="299" customFormat="1">
      <c r="A3274" s="15"/>
      <c r="B3274" s="290"/>
      <c r="C3274" s="17"/>
      <c r="D3274" s="17"/>
      <c r="E3274" s="15"/>
      <c r="F3274" s="15"/>
      <c r="G3274" s="15"/>
      <c r="H3274" s="15"/>
      <c r="I3274" s="15"/>
      <c r="J3274" s="15"/>
      <c r="K3274" s="15"/>
      <c r="L3274" s="15"/>
      <c r="M3274" s="15"/>
      <c r="N3274" s="15"/>
      <c r="O3274" s="15"/>
    </row>
    <row r="3275" spans="1:15" s="299" customFormat="1">
      <c r="A3275" s="15"/>
      <c r="B3275" s="290"/>
      <c r="C3275" s="17"/>
      <c r="D3275" s="17"/>
      <c r="E3275" s="15"/>
      <c r="F3275" s="15"/>
      <c r="G3275" s="15"/>
      <c r="H3275" s="15"/>
      <c r="I3275" s="15"/>
      <c r="J3275" s="15"/>
      <c r="K3275" s="15"/>
      <c r="L3275" s="15"/>
      <c r="M3275" s="15"/>
      <c r="N3275" s="15"/>
      <c r="O3275" s="15"/>
    </row>
    <row r="3276" spans="1:15" s="299" customFormat="1">
      <c r="A3276" s="15"/>
      <c r="B3276" s="290"/>
      <c r="C3276" s="17"/>
      <c r="D3276" s="17"/>
      <c r="E3276" s="15"/>
      <c r="F3276" s="15"/>
      <c r="G3276" s="15"/>
      <c r="H3276" s="15"/>
      <c r="I3276" s="15"/>
      <c r="J3276" s="15"/>
      <c r="K3276" s="15"/>
      <c r="L3276" s="15"/>
      <c r="M3276" s="15"/>
      <c r="N3276" s="15"/>
      <c r="O3276" s="15"/>
    </row>
    <row r="3277" spans="1:15" s="299" customFormat="1">
      <c r="A3277" s="15"/>
      <c r="B3277" s="290"/>
      <c r="C3277" s="17"/>
      <c r="D3277" s="17"/>
      <c r="E3277" s="15"/>
      <c r="F3277" s="15"/>
      <c r="G3277" s="15"/>
      <c r="H3277" s="15"/>
      <c r="I3277" s="15"/>
      <c r="J3277" s="15"/>
      <c r="K3277" s="15"/>
      <c r="L3277" s="15"/>
      <c r="M3277" s="15"/>
      <c r="N3277" s="15"/>
      <c r="O3277" s="15"/>
    </row>
    <row r="3278" spans="1:15" s="299" customFormat="1">
      <c r="A3278" s="15"/>
      <c r="B3278" s="290"/>
      <c r="C3278" s="17"/>
      <c r="D3278" s="17"/>
      <c r="E3278" s="15"/>
      <c r="F3278" s="15"/>
      <c r="G3278" s="15"/>
      <c r="H3278" s="15"/>
      <c r="I3278" s="15"/>
      <c r="J3278" s="15"/>
      <c r="K3278" s="15"/>
      <c r="L3278" s="15"/>
      <c r="M3278" s="15"/>
      <c r="N3278" s="15"/>
      <c r="O3278" s="15"/>
    </row>
    <row r="3279" spans="1:15" s="299" customFormat="1">
      <c r="A3279" s="15"/>
      <c r="B3279" s="290"/>
      <c r="C3279" s="17"/>
      <c r="D3279" s="17"/>
      <c r="E3279" s="15"/>
      <c r="F3279" s="15"/>
      <c r="G3279" s="15"/>
      <c r="H3279" s="15"/>
      <c r="I3279" s="15"/>
      <c r="J3279" s="15"/>
      <c r="K3279" s="15"/>
      <c r="L3279" s="15"/>
      <c r="M3279" s="15"/>
      <c r="N3279" s="15"/>
      <c r="O3279" s="15"/>
    </row>
    <row r="3280" spans="1:15" s="299" customFormat="1">
      <c r="A3280" s="15"/>
      <c r="B3280" s="290"/>
      <c r="C3280" s="17"/>
      <c r="D3280" s="17"/>
      <c r="E3280" s="15"/>
      <c r="F3280" s="15"/>
      <c r="G3280" s="15"/>
      <c r="H3280" s="15"/>
      <c r="I3280" s="15"/>
      <c r="J3280" s="15"/>
      <c r="K3280" s="15"/>
      <c r="L3280" s="15"/>
      <c r="M3280" s="15"/>
      <c r="N3280" s="15"/>
      <c r="O3280" s="15"/>
    </row>
    <row r="3281" spans="1:15" s="299" customFormat="1">
      <c r="A3281" s="15"/>
      <c r="B3281" s="290"/>
      <c r="C3281" s="17"/>
      <c r="D3281" s="17"/>
      <c r="E3281" s="15"/>
      <c r="F3281" s="15"/>
      <c r="G3281" s="15"/>
      <c r="H3281" s="15"/>
      <c r="I3281" s="15"/>
      <c r="J3281" s="15"/>
      <c r="K3281" s="15"/>
      <c r="L3281" s="15"/>
      <c r="M3281" s="15"/>
      <c r="N3281" s="15"/>
      <c r="O3281" s="15"/>
    </row>
    <row r="3282" spans="1:15" s="299" customFormat="1">
      <c r="A3282" s="15"/>
      <c r="B3282" s="290"/>
      <c r="C3282" s="17"/>
      <c r="D3282" s="17"/>
      <c r="E3282" s="15"/>
      <c r="F3282" s="15"/>
      <c r="G3282" s="15"/>
      <c r="H3282" s="15"/>
      <c r="I3282" s="15"/>
      <c r="J3282" s="15"/>
      <c r="K3282" s="15"/>
      <c r="L3282" s="15"/>
      <c r="M3282" s="15"/>
      <c r="N3282" s="15"/>
      <c r="O3282" s="15"/>
    </row>
    <row r="3283" spans="1:15" s="299" customFormat="1">
      <c r="A3283" s="15"/>
      <c r="B3283" s="290"/>
      <c r="C3283" s="17"/>
      <c r="D3283" s="17"/>
      <c r="E3283" s="15"/>
      <c r="F3283" s="15"/>
      <c r="G3283" s="15"/>
      <c r="H3283" s="15"/>
      <c r="I3283" s="15"/>
      <c r="J3283" s="15"/>
      <c r="K3283" s="15"/>
      <c r="L3283" s="15"/>
      <c r="M3283" s="15"/>
      <c r="N3283" s="15"/>
      <c r="O3283" s="15"/>
    </row>
    <row r="3284" spans="1:15" s="299" customFormat="1">
      <c r="A3284" s="15"/>
      <c r="B3284" s="290"/>
      <c r="C3284" s="17"/>
      <c r="D3284" s="17"/>
      <c r="E3284" s="15"/>
      <c r="F3284" s="15"/>
      <c r="G3284" s="15"/>
      <c r="H3284" s="15"/>
      <c r="I3284" s="15"/>
      <c r="J3284" s="15"/>
      <c r="K3284" s="15"/>
      <c r="L3284" s="15"/>
      <c r="M3284" s="15"/>
      <c r="N3284" s="15"/>
      <c r="O3284" s="15"/>
    </row>
    <row r="3285" spans="1:15" s="299" customFormat="1">
      <c r="A3285" s="15"/>
      <c r="B3285" s="290"/>
      <c r="C3285" s="17"/>
      <c r="D3285" s="17"/>
      <c r="E3285" s="15"/>
      <c r="F3285" s="15"/>
      <c r="G3285" s="15"/>
      <c r="H3285" s="15"/>
      <c r="I3285" s="15"/>
      <c r="J3285" s="15"/>
      <c r="K3285" s="15"/>
      <c r="L3285" s="15"/>
      <c r="M3285" s="15"/>
      <c r="N3285" s="15"/>
      <c r="O3285" s="15"/>
    </row>
    <row r="3286" spans="1:15" s="299" customFormat="1">
      <c r="A3286" s="15"/>
      <c r="B3286" s="290"/>
      <c r="C3286" s="17"/>
      <c r="D3286" s="17"/>
      <c r="E3286" s="15"/>
      <c r="F3286" s="15"/>
      <c r="G3286" s="15"/>
      <c r="H3286" s="15"/>
      <c r="I3286" s="15"/>
      <c r="J3286" s="15"/>
      <c r="K3286" s="15"/>
      <c r="L3286" s="15"/>
      <c r="M3286" s="15"/>
      <c r="N3286" s="15"/>
      <c r="O3286" s="15"/>
    </row>
    <row r="3287" spans="1:15" s="299" customFormat="1">
      <c r="A3287" s="15"/>
      <c r="B3287" s="290"/>
      <c r="C3287" s="17"/>
      <c r="D3287" s="17"/>
      <c r="E3287" s="15"/>
      <c r="F3287" s="15"/>
      <c r="G3287" s="15"/>
      <c r="H3287" s="15"/>
      <c r="I3287" s="15"/>
      <c r="J3287" s="15"/>
      <c r="K3287" s="15"/>
      <c r="L3287" s="15"/>
      <c r="M3287" s="15"/>
      <c r="N3287" s="15"/>
      <c r="O3287" s="15"/>
    </row>
    <row r="3288" spans="1:15" s="299" customFormat="1">
      <c r="A3288" s="15"/>
      <c r="B3288" s="290"/>
      <c r="C3288" s="17"/>
      <c r="D3288" s="17"/>
      <c r="E3288" s="15"/>
      <c r="F3288" s="15"/>
      <c r="G3288" s="15"/>
      <c r="H3288" s="15"/>
      <c r="I3288" s="15"/>
      <c r="J3288" s="15"/>
      <c r="K3288" s="15"/>
      <c r="L3288" s="15"/>
      <c r="M3288" s="15"/>
      <c r="N3288" s="15"/>
      <c r="O3288" s="15"/>
    </row>
    <row r="3289" spans="1:15" s="299" customFormat="1">
      <c r="A3289" s="15"/>
      <c r="B3289" s="290"/>
      <c r="C3289" s="17"/>
      <c r="D3289" s="17"/>
      <c r="E3289" s="15"/>
      <c r="F3289" s="15"/>
      <c r="G3289" s="15"/>
      <c r="H3289" s="15"/>
      <c r="I3289" s="15"/>
      <c r="J3289" s="15"/>
      <c r="K3289" s="15"/>
      <c r="L3289" s="15"/>
      <c r="M3289" s="15"/>
      <c r="N3289" s="15"/>
      <c r="O3289" s="15"/>
    </row>
    <row r="3290" spans="1:15" s="299" customFormat="1">
      <c r="A3290" s="15"/>
      <c r="B3290" s="290"/>
      <c r="C3290" s="17"/>
      <c r="D3290" s="17"/>
      <c r="E3290" s="15"/>
      <c r="F3290" s="15"/>
      <c r="G3290" s="15"/>
      <c r="H3290" s="15"/>
      <c r="I3290" s="15"/>
      <c r="J3290" s="15"/>
      <c r="K3290" s="15"/>
      <c r="L3290" s="15"/>
      <c r="M3290" s="15"/>
      <c r="N3290" s="15"/>
      <c r="O3290" s="15"/>
    </row>
    <row r="3291" spans="1:15" s="299" customFormat="1">
      <c r="A3291" s="15"/>
      <c r="B3291" s="290"/>
      <c r="C3291" s="17"/>
      <c r="D3291" s="17"/>
      <c r="E3291" s="15"/>
      <c r="F3291" s="15"/>
      <c r="G3291" s="15"/>
      <c r="H3291" s="15"/>
      <c r="I3291" s="15"/>
      <c r="J3291" s="15"/>
      <c r="K3291" s="15"/>
      <c r="L3291" s="15"/>
      <c r="M3291" s="15"/>
      <c r="N3291" s="15"/>
      <c r="O3291" s="15"/>
    </row>
    <row r="3292" spans="1:15" s="299" customFormat="1">
      <c r="A3292" s="15"/>
      <c r="B3292" s="290"/>
      <c r="C3292" s="17"/>
      <c r="D3292" s="17"/>
      <c r="E3292" s="15"/>
      <c r="F3292" s="15"/>
      <c r="G3292" s="15"/>
      <c r="H3292" s="15"/>
      <c r="I3292" s="15"/>
      <c r="J3292" s="15"/>
      <c r="K3292" s="15"/>
      <c r="L3292" s="15"/>
      <c r="M3292" s="15"/>
      <c r="N3292" s="15"/>
      <c r="O3292" s="15"/>
    </row>
    <row r="3293" spans="1:15" s="299" customFormat="1">
      <c r="A3293" s="15"/>
      <c r="B3293" s="290"/>
      <c r="C3293" s="17"/>
      <c r="D3293" s="17"/>
      <c r="E3293" s="15"/>
      <c r="F3293" s="15"/>
      <c r="G3293" s="15"/>
      <c r="H3293" s="15"/>
      <c r="I3293" s="15"/>
      <c r="J3293" s="15"/>
      <c r="K3293" s="15"/>
      <c r="L3293" s="15"/>
      <c r="M3293" s="15"/>
      <c r="N3293" s="15"/>
      <c r="O3293" s="15"/>
    </row>
    <row r="3294" spans="1:15" s="299" customFormat="1">
      <c r="A3294" s="15"/>
      <c r="B3294" s="290"/>
      <c r="C3294" s="17"/>
      <c r="D3294" s="17"/>
      <c r="E3294" s="15"/>
      <c r="F3294" s="15"/>
      <c r="G3294" s="15"/>
      <c r="H3294" s="15"/>
      <c r="I3294" s="15"/>
      <c r="J3294" s="15"/>
      <c r="K3294" s="15"/>
      <c r="L3294" s="15"/>
      <c r="M3294" s="15"/>
      <c r="N3294" s="15"/>
      <c r="O3294" s="15"/>
    </row>
    <row r="3295" spans="1:15" s="299" customFormat="1">
      <c r="A3295" s="15"/>
      <c r="B3295" s="290"/>
      <c r="C3295" s="17"/>
      <c r="D3295" s="17"/>
      <c r="E3295" s="15"/>
      <c r="F3295" s="15"/>
      <c r="G3295" s="15"/>
      <c r="H3295" s="15"/>
      <c r="I3295" s="15"/>
      <c r="J3295" s="15"/>
      <c r="K3295" s="15"/>
      <c r="L3295" s="15"/>
      <c r="M3295" s="15"/>
      <c r="N3295" s="15"/>
      <c r="O3295" s="15"/>
    </row>
    <row r="3296" spans="1:15" s="299" customFormat="1">
      <c r="A3296" s="15"/>
      <c r="B3296" s="290"/>
      <c r="C3296" s="17"/>
      <c r="D3296" s="17"/>
      <c r="E3296" s="15"/>
      <c r="F3296" s="15"/>
      <c r="G3296" s="15"/>
      <c r="H3296" s="15"/>
      <c r="I3296" s="15"/>
      <c r="J3296" s="15"/>
      <c r="K3296" s="15"/>
      <c r="L3296" s="15"/>
      <c r="M3296" s="15"/>
      <c r="N3296" s="15"/>
      <c r="O3296" s="15"/>
    </row>
    <row r="3297" spans="1:15" s="299" customFormat="1">
      <c r="A3297" s="15"/>
      <c r="B3297" s="290"/>
      <c r="C3297" s="17"/>
      <c r="D3297" s="17"/>
      <c r="E3297" s="15"/>
      <c r="F3297" s="15"/>
      <c r="G3297" s="15"/>
      <c r="H3297" s="15"/>
      <c r="I3297" s="15"/>
      <c r="J3297" s="15"/>
      <c r="K3297" s="15"/>
      <c r="L3297" s="15"/>
      <c r="M3297" s="15"/>
      <c r="N3297" s="15"/>
      <c r="O3297" s="15"/>
    </row>
    <row r="3298" spans="1:15" s="299" customFormat="1">
      <c r="A3298" s="15"/>
      <c r="B3298" s="290"/>
      <c r="C3298" s="17"/>
      <c r="D3298" s="17"/>
      <c r="E3298" s="15"/>
      <c r="F3298" s="15"/>
      <c r="G3298" s="15"/>
      <c r="H3298" s="15"/>
      <c r="I3298" s="15"/>
      <c r="J3298" s="15"/>
      <c r="K3298" s="15"/>
      <c r="L3298" s="15"/>
      <c r="M3298" s="15"/>
      <c r="N3298" s="15"/>
      <c r="O3298" s="15"/>
    </row>
    <row r="3299" spans="1:15" s="299" customFormat="1">
      <c r="A3299" s="15"/>
      <c r="B3299" s="290"/>
      <c r="C3299" s="17"/>
      <c r="D3299" s="17"/>
      <c r="E3299" s="15"/>
      <c r="F3299" s="15"/>
      <c r="G3299" s="15"/>
      <c r="H3299" s="15"/>
      <c r="I3299" s="15"/>
      <c r="J3299" s="15"/>
      <c r="K3299" s="15"/>
      <c r="L3299" s="15"/>
      <c r="M3299" s="15"/>
      <c r="N3299" s="15"/>
      <c r="O3299" s="15"/>
    </row>
    <row r="3300" spans="1:15" s="299" customFormat="1">
      <c r="A3300" s="15"/>
      <c r="B3300" s="290"/>
      <c r="C3300" s="17"/>
      <c r="D3300" s="17"/>
      <c r="E3300" s="15"/>
      <c r="F3300" s="15"/>
      <c r="G3300" s="15"/>
      <c r="H3300" s="15"/>
      <c r="I3300" s="15"/>
      <c r="J3300" s="15"/>
      <c r="K3300" s="15"/>
      <c r="L3300" s="15"/>
      <c r="M3300" s="15"/>
      <c r="N3300" s="15"/>
      <c r="O3300" s="15"/>
    </row>
    <row r="3301" spans="1:15" s="299" customFormat="1">
      <c r="A3301" s="15"/>
      <c r="B3301" s="290"/>
      <c r="C3301" s="17"/>
      <c r="D3301" s="17"/>
      <c r="E3301" s="15"/>
      <c r="F3301" s="15"/>
      <c r="G3301" s="15"/>
      <c r="H3301" s="15"/>
      <c r="I3301" s="15"/>
      <c r="J3301" s="15"/>
      <c r="K3301" s="15"/>
      <c r="L3301" s="15"/>
      <c r="M3301" s="15"/>
      <c r="N3301" s="15"/>
      <c r="O3301" s="15"/>
    </row>
    <row r="3302" spans="1:15" s="299" customFormat="1">
      <c r="A3302" s="15"/>
      <c r="B3302" s="290"/>
      <c r="C3302" s="17"/>
      <c r="D3302" s="17"/>
      <c r="E3302" s="15"/>
      <c r="F3302" s="15"/>
      <c r="G3302" s="15"/>
      <c r="H3302" s="15"/>
      <c r="I3302" s="15"/>
      <c r="J3302" s="15"/>
      <c r="K3302" s="15"/>
      <c r="L3302" s="15"/>
      <c r="M3302" s="15"/>
      <c r="N3302" s="15"/>
      <c r="O3302" s="15"/>
    </row>
    <row r="3303" spans="1:15" s="299" customFormat="1">
      <c r="A3303" s="15"/>
      <c r="B3303" s="290"/>
      <c r="C3303" s="17"/>
      <c r="D3303" s="17"/>
      <c r="E3303" s="15"/>
      <c r="F3303" s="15"/>
      <c r="G3303" s="15"/>
      <c r="H3303" s="15"/>
      <c r="I3303" s="15"/>
      <c r="J3303" s="15"/>
      <c r="K3303" s="15"/>
      <c r="L3303" s="15"/>
      <c r="M3303" s="15"/>
      <c r="N3303" s="15"/>
      <c r="O3303" s="15"/>
    </row>
    <row r="3304" spans="1:15" s="299" customFormat="1">
      <c r="A3304" s="15"/>
      <c r="B3304" s="290"/>
      <c r="C3304" s="17"/>
      <c r="D3304" s="17"/>
      <c r="E3304" s="15"/>
      <c r="F3304" s="15"/>
      <c r="G3304" s="15"/>
      <c r="H3304" s="15"/>
      <c r="I3304" s="15"/>
      <c r="J3304" s="15"/>
      <c r="K3304" s="15"/>
      <c r="L3304" s="15"/>
      <c r="M3304" s="15"/>
      <c r="N3304" s="15"/>
      <c r="O3304" s="15"/>
    </row>
    <row r="3305" spans="1:15" s="299" customFormat="1">
      <c r="A3305" s="15"/>
      <c r="B3305" s="290"/>
      <c r="C3305" s="17"/>
      <c r="D3305" s="17"/>
      <c r="E3305" s="15"/>
      <c r="F3305" s="15"/>
      <c r="G3305" s="15"/>
      <c r="H3305" s="15"/>
      <c r="I3305" s="15"/>
      <c r="J3305" s="15"/>
      <c r="K3305" s="15"/>
      <c r="L3305" s="15"/>
      <c r="M3305" s="15"/>
      <c r="N3305" s="15"/>
      <c r="O3305" s="15"/>
    </row>
    <row r="3306" spans="1:15" s="299" customFormat="1">
      <c r="A3306" s="15"/>
      <c r="B3306" s="290"/>
      <c r="C3306" s="17"/>
      <c r="D3306" s="17"/>
      <c r="E3306" s="15"/>
      <c r="F3306" s="15"/>
      <c r="G3306" s="15"/>
      <c r="H3306" s="15"/>
      <c r="I3306" s="15"/>
      <c r="J3306" s="15"/>
      <c r="K3306" s="15"/>
      <c r="L3306" s="15"/>
      <c r="M3306" s="15"/>
      <c r="N3306" s="15"/>
      <c r="O3306" s="15"/>
    </row>
    <row r="3307" spans="1:15" s="299" customFormat="1">
      <c r="A3307" s="15"/>
      <c r="B3307" s="290"/>
      <c r="C3307" s="17"/>
      <c r="D3307" s="17"/>
      <c r="E3307" s="15"/>
      <c r="F3307" s="15"/>
      <c r="G3307" s="15"/>
      <c r="H3307" s="15"/>
      <c r="I3307" s="15"/>
      <c r="J3307" s="15"/>
      <c r="K3307" s="15"/>
      <c r="L3307" s="15"/>
      <c r="M3307" s="15"/>
      <c r="N3307" s="15"/>
      <c r="O3307" s="15"/>
    </row>
    <row r="3308" spans="1:15" s="299" customFormat="1">
      <c r="A3308" s="15"/>
      <c r="B3308" s="290"/>
      <c r="C3308" s="17"/>
      <c r="D3308" s="17"/>
      <c r="E3308" s="15"/>
      <c r="F3308" s="15"/>
      <c r="G3308" s="15"/>
      <c r="H3308" s="15"/>
      <c r="I3308" s="15"/>
      <c r="J3308" s="15"/>
      <c r="K3308" s="15"/>
      <c r="L3308" s="15"/>
      <c r="M3308" s="15"/>
      <c r="N3308" s="15"/>
      <c r="O3308" s="15"/>
    </row>
    <row r="3309" spans="1:15" s="299" customFormat="1">
      <c r="A3309" s="15"/>
      <c r="B3309" s="290"/>
      <c r="C3309" s="17"/>
      <c r="D3309" s="17"/>
      <c r="E3309" s="15"/>
      <c r="F3309" s="15"/>
      <c r="G3309" s="15"/>
      <c r="H3309" s="15"/>
      <c r="I3309" s="15"/>
      <c r="J3309" s="15"/>
      <c r="K3309" s="15"/>
      <c r="L3309" s="15"/>
      <c r="M3309" s="15"/>
      <c r="N3309" s="15"/>
      <c r="O3309" s="15"/>
    </row>
    <row r="3310" spans="1:15" s="299" customFormat="1">
      <c r="A3310" s="15"/>
      <c r="B3310" s="290"/>
      <c r="C3310" s="17"/>
      <c r="D3310" s="17"/>
      <c r="E3310" s="15"/>
      <c r="F3310" s="15"/>
      <c r="G3310" s="15"/>
      <c r="H3310" s="15"/>
      <c r="I3310" s="15"/>
      <c r="J3310" s="15"/>
      <c r="K3310" s="15"/>
      <c r="L3310" s="15"/>
      <c r="M3310" s="15"/>
      <c r="N3310" s="15"/>
      <c r="O3310" s="15"/>
    </row>
    <row r="3311" spans="1:15" s="299" customFormat="1">
      <c r="A3311" s="15"/>
      <c r="B3311" s="290"/>
      <c r="C3311" s="17"/>
      <c r="D3311" s="17"/>
      <c r="E3311" s="15"/>
      <c r="F3311" s="15"/>
      <c r="G3311" s="15"/>
      <c r="H3311" s="15"/>
      <c r="I3311" s="15"/>
      <c r="J3311" s="15"/>
      <c r="K3311" s="15"/>
      <c r="L3311" s="15"/>
      <c r="M3311" s="15"/>
      <c r="N3311" s="15"/>
      <c r="O3311" s="15"/>
    </row>
    <row r="3312" spans="1:15" s="299" customFormat="1">
      <c r="A3312" s="15"/>
      <c r="B3312" s="290"/>
      <c r="C3312" s="17"/>
      <c r="D3312" s="17"/>
      <c r="E3312" s="15"/>
      <c r="F3312" s="15"/>
      <c r="G3312" s="15"/>
      <c r="H3312" s="15"/>
      <c r="I3312" s="15"/>
      <c r="J3312" s="15"/>
      <c r="K3312" s="15"/>
      <c r="L3312" s="15"/>
      <c r="M3312" s="15"/>
      <c r="N3312" s="15"/>
      <c r="O3312" s="15"/>
    </row>
    <row r="3313" spans="1:15" s="299" customFormat="1">
      <c r="A3313" s="15"/>
      <c r="B3313" s="290"/>
      <c r="C3313" s="17"/>
      <c r="D3313" s="17"/>
      <c r="E3313" s="15"/>
      <c r="F3313" s="15"/>
      <c r="G3313" s="15"/>
      <c r="H3313" s="15"/>
      <c r="I3313" s="15"/>
      <c r="J3313" s="15"/>
      <c r="K3313" s="15"/>
      <c r="L3313" s="15"/>
      <c r="M3313" s="15"/>
      <c r="N3313" s="15"/>
      <c r="O3313" s="15"/>
    </row>
    <row r="3314" spans="1:15" s="299" customFormat="1">
      <c r="A3314" s="15"/>
      <c r="B3314" s="290"/>
      <c r="C3314" s="17"/>
      <c r="D3314" s="17"/>
      <c r="E3314" s="15"/>
      <c r="F3314" s="15"/>
      <c r="G3314" s="15"/>
      <c r="H3314" s="15"/>
      <c r="I3314" s="15"/>
      <c r="J3314" s="15"/>
      <c r="K3314" s="15"/>
      <c r="L3314" s="15"/>
      <c r="M3314" s="15"/>
      <c r="N3314" s="15"/>
      <c r="O3314" s="15"/>
    </row>
    <row r="3315" spans="1:15" s="299" customFormat="1">
      <c r="A3315" s="15"/>
      <c r="B3315" s="290"/>
      <c r="C3315" s="17"/>
      <c r="D3315" s="17"/>
      <c r="E3315" s="15"/>
      <c r="F3315" s="15"/>
      <c r="G3315" s="15"/>
      <c r="H3315" s="15"/>
      <c r="I3315" s="15"/>
      <c r="J3315" s="15"/>
      <c r="K3315" s="15"/>
      <c r="L3315" s="15"/>
      <c r="M3315" s="15"/>
      <c r="N3315" s="15"/>
      <c r="O3315" s="15"/>
    </row>
    <row r="3316" spans="1:15" s="299" customFormat="1">
      <c r="A3316" s="15"/>
      <c r="B3316" s="290"/>
      <c r="C3316" s="17"/>
      <c r="D3316" s="17"/>
      <c r="E3316" s="15"/>
      <c r="F3316" s="15"/>
      <c r="G3316" s="15"/>
      <c r="H3316" s="15"/>
      <c r="I3316" s="15"/>
      <c r="J3316" s="15"/>
      <c r="K3316" s="15"/>
      <c r="L3316" s="15"/>
      <c r="M3316" s="15"/>
      <c r="N3316" s="15"/>
      <c r="O3316" s="15"/>
    </row>
    <row r="3317" spans="1:15" s="299" customFormat="1">
      <c r="A3317" s="15"/>
      <c r="B3317" s="290"/>
      <c r="C3317" s="17"/>
      <c r="D3317" s="17"/>
      <c r="E3317" s="15"/>
      <c r="F3317" s="15"/>
      <c r="G3317" s="15"/>
      <c r="H3317" s="15"/>
      <c r="I3317" s="15"/>
      <c r="J3317" s="15"/>
      <c r="K3317" s="15"/>
      <c r="L3317" s="15"/>
      <c r="M3317" s="15"/>
      <c r="N3317" s="15"/>
      <c r="O3317" s="15"/>
    </row>
    <row r="3318" spans="1:15" s="299" customFormat="1">
      <c r="A3318" s="15"/>
      <c r="B3318" s="290"/>
      <c r="C3318" s="17"/>
      <c r="D3318" s="17"/>
      <c r="E3318" s="15"/>
      <c r="F3318" s="15"/>
      <c r="G3318" s="15"/>
      <c r="H3318" s="15"/>
      <c r="I3318" s="15"/>
      <c r="J3318" s="15"/>
      <c r="K3318" s="15"/>
      <c r="L3318" s="15"/>
      <c r="M3318" s="15"/>
      <c r="N3318" s="15"/>
      <c r="O3318" s="15"/>
    </row>
    <row r="3319" spans="1:15" s="299" customFormat="1">
      <c r="A3319" s="15"/>
      <c r="B3319" s="290"/>
      <c r="C3319" s="17"/>
      <c r="D3319" s="17"/>
      <c r="E3319" s="15"/>
      <c r="F3319" s="15"/>
      <c r="G3319" s="15"/>
      <c r="H3319" s="15"/>
      <c r="I3319" s="15"/>
      <c r="J3319" s="15"/>
      <c r="K3319" s="15"/>
      <c r="L3319" s="15"/>
      <c r="M3319" s="15"/>
      <c r="N3319" s="15"/>
      <c r="O3319" s="15"/>
    </row>
    <row r="3320" spans="1:15" s="299" customFormat="1">
      <c r="A3320" s="15"/>
      <c r="B3320" s="290"/>
      <c r="C3320" s="17"/>
      <c r="D3320" s="17"/>
      <c r="E3320" s="15"/>
      <c r="F3320" s="15"/>
      <c r="G3320" s="15"/>
      <c r="H3320" s="15"/>
      <c r="I3320" s="15"/>
      <c r="J3320" s="15"/>
      <c r="K3320" s="15"/>
      <c r="L3320" s="15"/>
      <c r="M3320" s="15"/>
      <c r="N3320" s="15"/>
      <c r="O3320" s="15"/>
    </row>
    <row r="3321" spans="1:15" s="299" customFormat="1">
      <c r="A3321" s="15"/>
      <c r="B3321" s="290"/>
      <c r="C3321" s="17"/>
      <c r="D3321" s="17"/>
      <c r="E3321" s="15"/>
      <c r="F3321" s="15"/>
      <c r="G3321" s="15"/>
      <c r="H3321" s="15"/>
      <c r="I3321" s="15"/>
      <c r="J3321" s="15"/>
      <c r="K3321" s="15"/>
      <c r="L3321" s="15"/>
      <c r="M3321" s="15"/>
      <c r="N3321" s="15"/>
      <c r="O3321" s="15"/>
    </row>
    <row r="3322" spans="1:15" s="299" customFormat="1">
      <c r="A3322" s="15"/>
      <c r="B3322" s="290"/>
      <c r="C3322" s="17"/>
      <c r="D3322" s="17"/>
      <c r="E3322" s="15"/>
      <c r="F3322" s="15"/>
      <c r="G3322" s="15"/>
      <c r="H3322" s="15"/>
      <c r="I3322" s="15"/>
      <c r="J3322" s="15"/>
      <c r="K3322" s="15"/>
      <c r="L3322" s="15"/>
      <c r="M3322" s="15"/>
      <c r="N3322" s="15"/>
      <c r="O3322" s="15"/>
    </row>
    <row r="3323" spans="1:15" s="299" customFormat="1">
      <c r="A3323" s="15"/>
      <c r="B3323" s="290"/>
      <c r="C3323" s="17"/>
      <c r="D3323" s="17"/>
      <c r="E3323" s="15"/>
      <c r="F3323" s="15"/>
      <c r="G3323" s="15"/>
      <c r="H3323" s="15"/>
      <c r="I3323" s="15"/>
      <c r="J3323" s="15"/>
      <c r="K3323" s="15"/>
      <c r="L3323" s="15"/>
      <c r="M3323" s="15"/>
      <c r="N3323" s="15"/>
      <c r="O3323" s="15"/>
    </row>
    <row r="3324" spans="1:15" s="299" customFormat="1">
      <c r="A3324" s="15"/>
      <c r="B3324" s="290"/>
      <c r="C3324" s="17"/>
      <c r="D3324" s="17"/>
      <c r="E3324" s="15"/>
      <c r="F3324" s="15"/>
      <c r="G3324" s="15"/>
      <c r="H3324" s="15"/>
      <c r="I3324" s="15"/>
      <c r="J3324" s="15"/>
      <c r="K3324" s="15"/>
      <c r="L3324" s="15"/>
      <c r="M3324" s="15"/>
      <c r="N3324" s="15"/>
      <c r="O3324" s="15"/>
    </row>
    <row r="3325" spans="1:15" s="299" customFormat="1">
      <c r="A3325" s="15"/>
      <c r="B3325" s="290"/>
      <c r="C3325" s="17"/>
      <c r="D3325" s="17"/>
      <c r="E3325" s="15"/>
      <c r="F3325" s="15"/>
      <c r="G3325" s="15"/>
      <c r="H3325" s="15"/>
      <c r="I3325" s="15"/>
      <c r="J3325" s="15"/>
      <c r="K3325" s="15"/>
      <c r="L3325" s="15"/>
      <c r="M3325" s="15"/>
      <c r="N3325" s="15"/>
      <c r="O3325" s="15"/>
    </row>
    <row r="3326" spans="1:15" s="299" customFormat="1">
      <c r="A3326" s="15"/>
      <c r="B3326" s="290"/>
      <c r="C3326" s="17"/>
      <c r="D3326" s="17"/>
      <c r="E3326" s="15"/>
      <c r="F3326" s="15"/>
      <c r="G3326" s="15"/>
      <c r="H3326" s="15"/>
      <c r="I3326" s="15"/>
      <c r="J3326" s="15"/>
      <c r="K3326" s="15"/>
      <c r="L3326" s="15"/>
      <c r="M3326" s="15"/>
      <c r="N3326" s="15"/>
      <c r="O3326" s="15"/>
    </row>
    <row r="3327" spans="1:15" s="299" customFormat="1">
      <c r="A3327" s="15"/>
      <c r="B3327" s="290"/>
      <c r="C3327" s="17"/>
      <c r="D3327" s="17"/>
      <c r="E3327" s="15"/>
      <c r="F3327" s="15"/>
      <c r="G3327" s="15"/>
      <c r="H3327" s="15"/>
      <c r="I3327" s="15"/>
      <c r="J3327" s="15"/>
      <c r="K3327" s="15"/>
      <c r="L3327" s="15"/>
      <c r="M3327" s="15"/>
      <c r="N3327" s="15"/>
      <c r="O3327" s="15"/>
    </row>
    <row r="3328" spans="1:15" s="299" customFormat="1">
      <c r="A3328" s="15"/>
      <c r="B3328" s="290"/>
      <c r="C3328" s="17"/>
      <c r="D3328" s="17"/>
      <c r="E3328" s="15"/>
      <c r="F3328" s="15"/>
      <c r="G3328" s="15"/>
      <c r="H3328" s="15"/>
      <c r="I3328" s="15"/>
      <c r="J3328" s="15"/>
      <c r="K3328" s="15"/>
      <c r="L3328" s="15"/>
      <c r="M3328" s="15"/>
      <c r="N3328" s="15"/>
      <c r="O3328" s="15"/>
    </row>
    <row r="3329" spans="1:15" s="299" customFormat="1">
      <c r="A3329" s="15"/>
      <c r="B3329" s="290"/>
      <c r="C3329" s="17"/>
      <c r="D3329" s="17"/>
      <c r="E3329" s="15"/>
      <c r="F3329" s="15"/>
      <c r="G3329" s="15"/>
      <c r="H3329" s="15"/>
      <c r="I3329" s="15"/>
      <c r="J3329" s="15"/>
      <c r="K3329" s="15"/>
      <c r="L3329" s="15"/>
      <c r="M3329" s="15"/>
      <c r="N3329" s="15"/>
      <c r="O3329" s="15"/>
    </row>
    <row r="3330" spans="1:15" s="299" customFormat="1">
      <c r="A3330" s="15"/>
      <c r="B3330" s="290"/>
      <c r="C3330" s="17"/>
      <c r="D3330" s="17"/>
      <c r="E3330" s="15"/>
      <c r="F3330" s="15"/>
      <c r="G3330" s="15"/>
      <c r="H3330" s="15"/>
      <c r="I3330" s="15"/>
      <c r="J3330" s="15"/>
      <c r="K3330" s="15"/>
      <c r="L3330" s="15"/>
      <c r="M3330" s="15"/>
      <c r="N3330" s="15"/>
      <c r="O3330" s="15"/>
    </row>
    <row r="3331" spans="1:15" s="299" customFormat="1">
      <c r="A3331" s="15"/>
      <c r="B3331" s="290"/>
      <c r="C3331" s="17"/>
      <c r="D3331" s="17"/>
      <c r="E3331" s="15"/>
      <c r="F3331" s="15"/>
      <c r="G3331" s="15"/>
      <c r="H3331" s="15"/>
      <c r="I3331" s="15"/>
      <c r="J3331" s="15"/>
      <c r="K3331" s="15"/>
      <c r="L3331" s="15"/>
      <c r="M3331" s="15"/>
      <c r="N3331" s="15"/>
      <c r="O3331" s="15"/>
    </row>
    <row r="3332" spans="1:15" s="299" customFormat="1">
      <c r="A3332" s="15"/>
      <c r="B3332" s="290"/>
      <c r="C3332" s="17"/>
      <c r="D3332" s="17"/>
      <c r="E3332" s="15"/>
      <c r="F3332" s="15"/>
      <c r="G3332" s="15"/>
      <c r="H3332" s="15"/>
      <c r="I3332" s="15"/>
      <c r="J3332" s="15"/>
      <c r="K3332" s="15"/>
      <c r="L3332" s="15"/>
      <c r="M3332" s="15"/>
      <c r="N3332" s="15"/>
      <c r="O3332" s="15"/>
    </row>
    <row r="3333" spans="1:15" s="299" customFormat="1">
      <c r="A3333" s="15"/>
      <c r="B3333" s="290"/>
      <c r="C3333" s="17"/>
      <c r="D3333" s="17"/>
      <c r="E3333" s="15"/>
      <c r="F3333" s="15"/>
      <c r="G3333" s="15"/>
      <c r="H3333" s="15"/>
      <c r="I3333" s="15"/>
      <c r="J3333" s="15"/>
      <c r="K3333" s="15"/>
      <c r="L3333" s="15"/>
      <c r="M3333" s="15"/>
      <c r="N3333" s="15"/>
      <c r="O3333" s="15"/>
    </row>
    <row r="3334" spans="1:15" s="299" customFormat="1">
      <c r="A3334" s="15"/>
      <c r="B3334" s="290"/>
      <c r="C3334" s="17"/>
      <c r="D3334" s="17"/>
      <c r="E3334" s="15"/>
      <c r="F3334" s="15"/>
      <c r="G3334" s="15"/>
      <c r="H3334" s="15"/>
      <c r="I3334" s="15"/>
      <c r="J3334" s="15"/>
      <c r="K3334" s="15"/>
      <c r="L3334" s="15"/>
      <c r="M3334" s="15"/>
      <c r="N3334" s="15"/>
      <c r="O3334" s="15"/>
    </row>
    <row r="3335" spans="1:15" s="299" customFormat="1">
      <c r="A3335" s="15"/>
      <c r="B3335" s="290"/>
      <c r="C3335" s="17"/>
      <c r="D3335" s="17"/>
      <c r="E3335" s="15"/>
      <c r="F3335" s="15"/>
      <c r="G3335" s="15"/>
      <c r="H3335" s="15"/>
      <c r="I3335" s="15"/>
      <c r="J3335" s="15"/>
      <c r="K3335" s="15"/>
      <c r="L3335" s="15"/>
      <c r="M3335" s="15"/>
      <c r="N3335" s="15"/>
      <c r="O3335" s="15"/>
    </row>
    <row r="3336" spans="1:15" s="299" customFormat="1">
      <c r="A3336" s="15"/>
      <c r="B3336" s="290"/>
      <c r="C3336" s="17"/>
      <c r="D3336" s="17"/>
      <c r="E3336" s="15"/>
      <c r="F3336" s="15"/>
      <c r="G3336" s="15"/>
      <c r="H3336" s="15"/>
      <c r="I3336" s="15"/>
      <c r="J3336" s="15"/>
      <c r="K3336" s="15"/>
      <c r="L3336" s="15"/>
      <c r="M3336" s="15"/>
      <c r="N3336" s="15"/>
      <c r="O3336" s="15"/>
    </row>
    <row r="3337" spans="1:15" s="299" customFormat="1">
      <c r="A3337" s="15"/>
      <c r="B3337" s="290"/>
      <c r="C3337" s="17"/>
      <c r="D3337" s="17"/>
      <c r="E3337" s="15"/>
      <c r="F3337" s="15"/>
      <c r="G3337" s="15"/>
      <c r="H3337" s="15"/>
      <c r="I3337" s="15"/>
      <c r="J3337" s="15"/>
      <c r="K3337" s="15"/>
      <c r="L3337" s="15"/>
      <c r="M3337" s="15"/>
      <c r="N3337" s="15"/>
      <c r="O3337" s="15"/>
    </row>
    <row r="3338" spans="1:15" s="299" customFormat="1">
      <c r="A3338" s="15"/>
      <c r="B3338" s="290"/>
      <c r="C3338" s="17"/>
      <c r="D3338" s="17"/>
      <c r="E3338" s="15"/>
      <c r="F3338" s="15"/>
      <c r="G3338" s="15"/>
      <c r="H3338" s="15"/>
      <c r="I3338" s="15"/>
      <c r="J3338" s="15"/>
      <c r="K3338" s="15"/>
      <c r="L3338" s="15"/>
      <c r="M3338" s="15"/>
      <c r="N3338" s="15"/>
      <c r="O3338" s="15"/>
    </row>
    <row r="3339" spans="1:15" s="299" customFormat="1">
      <c r="A3339" s="15"/>
      <c r="B3339" s="290"/>
      <c r="C3339" s="17"/>
      <c r="D3339" s="17"/>
      <c r="E3339" s="15"/>
      <c r="F3339" s="15"/>
      <c r="G3339" s="15"/>
      <c r="H3339" s="15"/>
      <c r="I3339" s="15"/>
      <c r="J3339" s="15"/>
      <c r="K3339" s="15"/>
      <c r="L3339" s="15"/>
      <c r="M3339" s="15"/>
      <c r="N3339" s="15"/>
      <c r="O3339" s="15"/>
    </row>
    <row r="3340" spans="1:15" s="299" customFormat="1">
      <c r="A3340" s="15"/>
      <c r="B3340" s="290"/>
      <c r="C3340" s="17"/>
      <c r="D3340" s="17"/>
      <c r="E3340" s="15"/>
      <c r="F3340" s="15"/>
      <c r="G3340" s="15"/>
      <c r="H3340" s="15"/>
      <c r="I3340" s="15"/>
      <c r="J3340" s="15"/>
      <c r="K3340" s="15"/>
      <c r="L3340" s="15"/>
      <c r="M3340" s="15"/>
      <c r="N3340" s="15"/>
      <c r="O3340" s="15"/>
    </row>
    <row r="3341" spans="1:15" s="299" customFormat="1">
      <c r="A3341" s="15"/>
      <c r="B3341" s="290"/>
      <c r="C3341" s="17"/>
      <c r="D3341" s="17"/>
      <c r="E3341" s="15"/>
      <c r="F3341" s="15"/>
      <c r="G3341" s="15"/>
      <c r="H3341" s="15"/>
      <c r="I3341" s="15"/>
      <c r="J3341" s="15"/>
      <c r="K3341" s="15"/>
      <c r="L3341" s="15"/>
      <c r="M3341" s="15"/>
      <c r="N3341" s="15"/>
      <c r="O3341" s="15"/>
    </row>
    <row r="3342" spans="1:15" s="299" customFormat="1">
      <c r="A3342" s="15"/>
      <c r="B3342" s="290"/>
      <c r="C3342" s="17"/>
      <c r="D3342" s="17"/>
      <c r="E3342" s="15"/>
      <c r="F3342" s="15"/>
      <c r="G3342" s="15"/>
      <c r="H3342" s="15"/>
      <c r="I3342" s="15"/>
      <c r="J3342" s="15"/>
      <c r="K3342" s="15"/>
      <c r="L3342" s="15"/>
      <c r="M3342" s="15"/>
      <c r="N3342" s="15"/>
      <c r="O3342" s="15"/>
    </row>
    <row r="3343" spans="1:15" s="299" customFormat="1">
      <c r="A3343" s="15"/>
      <c r="B3343" s="290"/>
      <c r="C3343" s="17"/>
      <c r="D3343" s="17"/>
      <c r="E3343" s="15"/>
      <c r="F3343" s="15"/>
      <c r="G3343" s="15"/>
      <c r="H3343" s="15"/>
      <c r="I3343" s="15"/>
      <c r="J3343" s="15"/>
      <c r="K3343" s="15"/>
      <c r="L3343" s="15"/>
      <c r="M3343" s="15"/>
      <c r="N3343" s="15"/>
      <c r="O3343" s="15"/>
    </row>
    <row r="3344" spans="1:15" s="299" customFormat="1">
      <c r="A3344" s="15"/>
      <c r="B3344" s="290"/>
      <c r="C3344" s="17"/>
      <c r="D3344" s="17"/>
      <c r="E3344" s="15"/>
      <c r="F3344" s="15"/>
      <c r="G3344" s="15"/>
      <c r="H3344" s="15"/>
      <c r="I3344" s="15"/>
      <c r="J3344" s="15"/>
      <c r="K3344" s="15"/>
      <c r="L3344" s="15"/>
      <c r="M3344" s="15"/>
      <c r="N3344" s="15"/>
      <c r="O3344" s="15"/>
    </row>
    <row r="3345" spans="1:15" s="299" customFormat="1">
      <c r="A3345" s="15"/>
      <c r="B3345" s="290"/>
      <c r="C3345" s="17"/>
      <c r="D3345" s="17"/>
      <c r="E3345" s="15"/>
      <c r="F3345" s="15"/>
      <c r="G3345" s="15"/>
      <c r="H3345" s="15"/>
      <c r="I3345" s="15"/>
      <c r="J3345" s="15"/>
      <c r="K3345" s="15"/>
      <c r="L3345" s="15"/>
      <c r="M3345" s="15"/>
      <c r="N3345" s="15"/>
      <c r="O3345" s="15"/>
    </row>
    <row r="3346" spans="1:15" s="299" customFormat="1">
      <c r="A3346" s="15"/>
      <c r="B3346" s="290"/>
      <c r="C3346" s="17"/>
      <c r="D3346" s="17"/>
      <c r="E3346" s="15"/>
      <c r="F3346" s="15"/>
      <c r="G3346" s="15"/>
      <c r="H3346" s="15"/>
      <c r="I3346" s="15"/>
      <c r="J3346" s="15"/>
      <c r="K3346" s="15"/>
      <c r="L3346" s="15"/>
      <c r="M3346" s="15"/>
      <c r="N3346" s="15"/>
      <c r="O3346" s="15"/>
    </row>
    <row r="3347" spans="1:15" s="299" customFormat="1">
      <c r="A3347" s="15"/>
      <c r="B3347" s="290"/>
      <c r="C3347" s="17"/>
      <c r="D3347" s="17"/>
      <c r="E3347" s="15"/>
      <c r="F3347" s="15"/>
      <c r="G3347" s="15"/>
      <c r="H3347" s="15"/>
      <c r="I3347" s="15"/>
      <c r="J3347" s="15"/>
      <c r="K3347" s="15"/>
      <c r="L3347" s="15"/>
      <c r="M3347" s="15"/>
      <c r="N3347" s="15"/>
      <c r="O3347" s="15"/>
    </row>
    <row r="3348" spans="1:15" s="299" customFormat="1">
      <c r="A3348" s="15"/>
      <c r="B3348" s="290"/>
      <c r="C3348" s="17"/>
      <c r="D3348" s="17"/>
      <c r="E3348" s="15"/>
      <c r="F3348" s="15"/>
      <c r="G3348" s="15"/>
      <c r="H3348" s="15"/>
      <c r="I3348" s="15"/>
      <c r="J3348" s="15"/>
      <c r="K3348" s="15"/>
      <c r="L3348" s="15"/>
      <c r="M3348" s="15"/>
      <c r="N3348" s="15"/>
      <c r="O3348" s="15"/>
    </row>
    <row r="3349" spans="1:15" s="299" customFormat="1">
      <c r="A3349" s="15"/>
      <c r="B3349" s="290"/>
      <c r="C3349" s="17"/>
      <c r="D3349" s="17"/>
      <c r="E3349" s="15"/>
      <c r="F3349" s="15"/>
      <c r="G3349" s="15"/>
      <c r="H3349" s="15"/>
      <c r="I3349" s="15"/>
      <c r="J3349" s="15"/>
      <c r="K3349" s="15"/>
      <c r="L3349" s="15"/>
      <c r="M3349" s="15"/>
      <c r="N3349" s="15"/>
      <c r="O3349" s="15"/>
    </row>
    <row r="3350" spans="1:15" s="299" customFormat="1">
      <c r="A3350" s="15"/>
      <c r="B3350" s="290"/>
      <c r="C3350" s="17"/>
      <c r="D3350" s="17"/>
      <c r="E3350" s="15"/>
      <c r="F3350" s="15"/>
      <c r="G3350" s="15"/>
      <c r="H3350" s="15"/>
      <c r="I3350" s="15"/>
      <c r="J3350" s="15"/>
      <c r="K3350" s="15"/>
      <c r="L3350" s="15"/>
      <c r="M3350" s="15"/>
      <c r="N3350" s="15"/>
      <c r="O3350" s="15"/>
    </row>
    <row r="3351" spans="1:15" s="299" customFormat="1">
      <c r="A3351" s="15"/>
      <c r="B3351" s="290"/>
      <c r="C3351" s="17"/>
      <c r="D3351" s="17"/>
      <c r="E3351" s="15"/>
      <c r="F3351" s="15"/>
      <c r="G3351" s="15"/>
      <c r="H3351" s="15"/>
      <c r="I3351" s="15"/>
      <c r="J3351" s="15"/>
      <c r="K3351" s="15"/>
      <c r="L3351" s="15"/>
      <c r="M3351" s="15"/>
      <c r="N3351" s="15"/>
      <c r="O3351" s="15"/>
    </row>
    <row r="3352" spans="1:15" s="299" customFormat="1">
      <c r="A3352" s="15"/>
      <c r="B3352" s="290"/>
      <c r="C3352" s="17"/>
      <c r="D3352" s="17"/>
      <c r="E3352" s="15"/>
      <c r="F3352" s="15"/>
      <c r="G3352" s="15"/>
      <c r="H3352" s="15"/>
      <c r="I3352" s="15"/>
      <c r="J3352" s="15"/>
      <c r="K3352" s="15"/>
      <c r="L3352" s="15"/>
      <c r="M3352" s="15"/>
      <c r="N3352" s="15"/>
      <c r="O3352" s="15"/>
    </row>
    <row r="3353" spans="1:15" s="299" customFormat="1">
      <c r="A3353" s="15"/>
      <c r="B3353" s="290"/>
      <c r="C3353" s="17"/>
      <c r="D3353" s="17"/>
      <c r="E3353" s="15"/>
      <c r="F3353" s="15"/>
      <c r="G3353" s="15"/>
      <c r="H3353" s="15"/>
      <c r="I3353" s="15"/>
      <c r="J3353" s="15"/>
      <c r="K3353" s="15"/>
      <c r="L3353" s="15"/>
      <c r="M3353" s="15"/>
      <c r="N3353" s="15"/>
      <c r="O3353" s="15"/>
    </row>
    <row r="3354" spans="1:15" s="299" customFormat="1">
      <c r="A3354" s="15"/>
      <c r="B3354" s="290"/>
      <c r="C3354" s="17"/>
      <c r="D3354" s="17"/>
      <c r="E3354" s="15"/>
      <c r="F3354" s="15"/>
      <c r="G3354" s="15"/>
      <c r="H3354" s="15"/>
      <c r="I3354" s="15"/>
      <c r="J3354" s="15"/>
      <c r="K3354" s="15"/>
      <c r="L3354" s="15"/>
      <c r="M3354" s="15"/>
      <c r="N3354" s="15"/>
      <c r="O3354" s="15"/>
    </row>
    <row r="3355" spans="1:15" s="299" customFormat="1">
      <c r="A3355" s="15"/>
      <c r="B3355" s="290"/>
      <c r="C3355" s="17"/>
      <c r="D3355" s="17"/>
      <c r="E3355" s="15"/>
      <c r="F3355" s="15"/>
      <c r="G3355" s="15"/>
      <c r="H3355" s="15"/>
      <c r="I3355" s="15"/>
      <c r="J3355" s="15"/>
      <c r="K3355" s="15"/>
      <c r="L3355" s="15"/>
      <c r="M3355" s="15"/>
      <c r="N3355" s="15"/>
      <c r="O3355" s="15"/>
    </row>
    <row r="3356" spans="1:15" s="299" customFormat="1">
      <c r="A3356" s="15"/>
      <c r="B3356" s="290"/>
      <c r="C3356" s="17"/>
      <c r="D3356" s="17"/>
      <c r="E3356" s="15"/>
      <c r="F3356" s="15"/>
      <c r="G3356" s="15"/>
      <c r="H3356" s="15"/>
      <c r="I3356" s="15"/>
      <c r="J3356" s="15"/>
      <c r="K3356" s="15"/>
      <c r="L3356" s="15"/>
      <c r="M3356" s="15"/>
      <c r="N3356" s="15"/>
      <c r="O3356" s="15"/>
    </row>
    <row r="3357" spans="1:15" s="299" customFormat="1">
      <c r="A3357" s="15"/>
      <c r="B3357" s="290"/>
      <c r="C3357" s="17"/>
      <c r="D3357" s="17"/>
      <c r="E3357" s="15"/>
      <c r="F3357" s="15"/>
      <c r="G3357" s="15"/>
      <c r="H3357" s="15"/>
      <c r="I3357" s="15"/>
      <c r="J3357" s="15"/>
      <c r="K3357" s="15"/>
      <c r="L3357" s="15"/>
      <c r="M3357" s="15"/>
      <c r="N3357" s="15"/>
      <c r="O3357" s="15"/>
    </row>
    <row r="3358" spans="1:15" s="299" customFormat="1">
      <c r="A3358" s="15"/>
      <c r="B3358" s="290"/>
      <c r="C3358" s="17"/>
      <c r="D3358" s="17"/>
      <c r="E3358" s="15"/>
      <c r="F3358" s="15"/>
      <c r="G3358" s="15"/>
      <c r="H3358" s="15"/>
      <c r="I3358" s="15"/>
      <c r="J3358" s="15"/>
      <c r="K3358" s="15"/>
      <c r="L3358" s="15"/>
      <c r="M3358" s="15"/>
      <c r="N3358" s="15"/>
      <c r="O3358" s="15"/>
    </row>
    <row r="3359" spans="1:15" s="299" customFormat="1">
      <c r="A3359" s="15"/>
      <c r="B3359" s="290"/>
      <c r="C3359" s="17"/>
      <c r="D3359" s="17"/>
      <c r="E3359" s="15"/>
      <c r="F3359" s="15"/>
      <c r="G3359" s="15"/>
      <c r="H3359" s="15"/>
      <c r="I3359" s="15"/>
      <c r="J3359" s="15"/>
      <c r="K3359" s="15"/>
      <c r="L3359" s="15"/>
      <c r="M3359" s="15"/>
      <c r="N3359" s="15"/>
      <c r="O3359" s="15"/>
    </row>
    <row r="3360" spans="1:15" s="299" customFormat="1">
      <c r="A3360" s="15"/>
      <c r="B3360" s="290"/>
      <c r="C3360" s="17"/>
      <c r="D3360" s="17"/>
      <c r="E3360" s="15"/>
      <c r="F3360" s="15"/>
      <c r="G3360" s="15"/>
      <c r="H3360" s="15"/>
      <c r="I3360" s="15"/>
      <c r="J3360" s="15"/>
      <c r="K3360" s="15"/>
      <c r="L3360" s="15"/>
      <c r="M3360" s="15"/>
      <c r="N3360" s="15"/>
      <c r="O3360" s="15"/>
    </row>
    <row r="3361" spans="1:15" s="299" customFormat="1">
      <c r="A3361" s="15"/>
      <c r="B3361" s="290"/>
      <c r="C3361" s="17"/>
      <c r="D3361" s="17"/>
      <c r="E3361" s="15"/>
      <c r="F3361" s="15"/>
      <c r="G3361" s="15"/>
      <c r="H3361" s="15"/>
      <c r="I3361" s="15"/>
      <c r="J3361" s="15"/>
      <c r="K3361" s="15"/>
      <c r="L3361" s="15"/>
      <c r="M3361" s="15"/>
      <c r="N3361" s="15"/>
      <c r="O3361" s="15"/>
    </row>
    <row r="3362" spans="1:15" s="299" customFormat="1">
      <c r="A3362" s="15"/>
      <c r="B3362" s="290"/>
      <c r="C3362" s="17"/>
      <c r="D3362" s="17"/>
      <c r="E3362" s="15"/>
      <c r="F3362" s="15"/>
      <c r="G3362" s="15"/>
      <c r="H3362" s="15"/>
      <c r="I3362" s="15"/>
      <c r="J3362" s="15"/>
      <c r="K3362" s="15"/>
      <c r="L3362" s="15"/>
      <c r="M3362" s="15"/>
      <c r="N3362" s="15"/>
      <c r="O3362" s="15"/>
    </row>
    <row r="3363" spans="1:15" s="299" customFormat="1">
      <c r="A3363" s="15"/>
      <c r="B3363" s="290"/>
      <c r="C3363" s="17"/>
      <c r="D3363" s="17"/>
      <c r="E3363" s="15"/>
      <c r="F3363" s="15"/>
      <c r="G3363" s="15"/>
      <c r="H3363" s="15"/>
      <c r="I3363" s="15"/>
      <c r="J3363" s="15"/>
      <c r="K3363" s="15"/>
      <c r="L3363" s="15"/>
      <c r="M3363" s="15"/>
      <c r="N3363" s="15"/>
      <c r="O3363" s="15"/>
    </row>
    <row r="3364" spans="1:15" s="299" customFormat="1">
      <c r="A3364" s="15"/>
      <c r="B3364" s="290"/>
      <c r="C3364" s="17"/>
      <c r="D3364" s="17"/>
      <c r="E3364" s="15"/>
      <c r="F3364" s="15"/>
      <c r="G3364" s="15"/>
      <c r="H3364" s="15"/>
      <c r="I3364" s="15"/>
      <c r="J3364" s="15"/>
      <c r="K3364" s="15"/>
      <c r="L3364" s="15"/>
      <c r="M3364" s="15"/>
      <c r="N3364" s="15"/>
      <c r="O3364" s="15"/>
    </row>
    <row r="3365" spans="1:15" s="299" customFormat="1">
      <c r="A3365" s="15"/>
      <c r="B3365" s="290"/>
      <c r="C3365" s="17"/>
      <c r="D3365" s="17"/>
      <c r="E3365" s="15"/>
      <c r="F3365" s="15"/>
      <c r="G3365" s="15"/>
      <c r="H3365" s="15"/>
      <c r="I3365" s="15"/>
      <c r="J3365" s="15"/>
      <c r="K3365" s="15"/>
      <c r="L3365" s="15"/>
      <c r="M3365" s="15"/>
      <c r="N3365" s="15"/>
      <c r="O3365" s="15"/>
    </row>
    <row r="3366" spans="1:15" s="299" customFormat="1">
      <c r="A3366" s="15"/>
      <c r="B3366" s="290"/>
      <c r="C3366" s="17"/>
      <c r="D3366" s="17"/>
      <c r="E3366" s="15"/>
      <c r="F3366" s="15"/>
      <c r="G3366" s="15"/>
      <c r="H3366" s="15"/>
      <c r="I3366" s="15"/>
      <c r="J3366" s="15"/>
      <c r="K3366" s="15"/>
      <c r="L3366" s="15"/>
      <c r="M3366" s="15"/>
      <c r="N3366" s="15"/>
      <c r="O3366" s="15"/>
    </row>
    <row r="3367" spans="1:15" s="299" customFormat="1">
      <c r="A3367" s="15"/>
      <c r="B3367" s="290"/>
      <c r="C3367" s="17"/>
      <c r="D3367" s="17"/>
      <c r="E3367" s="15"/>
      <c r="F3367" s="15"/>
      <c r="G3367" s="15"/>
      <c r="H3367" s="15"/>
      <c r="I3367" s="15"/>
      <c r="J3367" s="15"/>
      <c r="K3367" s="15"/>
      <c r="L3367" s="15"/>
      <c r="M3367" s="15"/>
      <c r="N3367" s="15"/>
      <c r="O3367" s="15"/>
    </row>
    <row r="3368" spans="1:15" s="299" customFormat="1">
      <c r="A3368" s="15"/>
      <c r="B3368" s="290"/>
      <c r="C3368" s="17"/>
      <c r="D3368" s="17"/>
      <c r="E3368" s="15"/>
      <c r="F3368" s="15"/>
      <c r="G3368" s="15"/>
      <c r="H3368" s="15"/>
      <c r="I3368" s="15"/>
      <c r="J3368" s="15"/>
      <c r="K3368" s="15"/>
      <c r="L3368" s="15"/>
      <c r="M3368" s="15"/>
      <c r="N3368" s="15"/>
      <c r="O3368" s="15"/>
    </row>
    <row r="3369" spans="1:15" s="299" customFormat="1">
      <c r="A3369" s="15"/>
      <c r="B3369" s="290"/>
      <c r="C3369" s="17"/>
      <c r="D3369" s="17"/>
      <c r="E3369" s="15"/>
      <c r="F3369" s="15"/>
      <c r="G3369" s="15"/>
      <c r="H3369" s="15"/>
      <c r="I3369" s="15"/>
      <c r="J3369" s="15"/>
      <c r="K3369" s="15"/>
      <c r="L3369" s="15"/>
      <c r="M3369" s="15"/>
      <c r="N3369" s="15"/>
      <c r="O3369" s="15"/>
    </row>
    <row r="3370" spans="1:15" s="299" customFormat="1">
      <c r="A3370" s="15"/>
      <c r="B3370" s="290"/>
      <c r="C3370" s="17"/>
      <c r="D3370" s="17"/>
      <c r="E3370" s="15"/>
      <c r="F3370" s="15"/>
      <c r="G3370" s="15"/>
      <c r="H3370" s="15"/>
      <c r="I3370" s="15"/>
      <c r="J3370" s="15"/>
      <c r="K3370" s="15"/>
      <c r="L3370" s="15"/>
      <c r="M3370" s="15"/>
      <c r="N3370" s="15"/>
      <c r="O3370" s="15"/>
    </row>
    <row r="3371" spans="1:15" s="299" customFormat="1">
      <c r="A3371" s="15"/>
      <c r="B3371" s="290"/>
      <c r="C3371" s="17"/>
      <c r="D3371" s="17"/>
      <c r="E3371" s="15"/>
      <c r="F3371" s="15"/>
      <c r="G3371" s="15"/>
      <c r="H3371" s="15"/>
      <c r="I3371" s="15"/>
      <c r="J3371" s="15"/>
      <c r="K3371" s="15"/>
      <c r="L3371" s="15"/>
      <c r="M3371" s="15"/>
      <c r="N3371" s="15"/>
      <c r="O3371" s="15"/>
    </row>
    <row r="3372" spans="1:15" s="299" customFormat="1">
      <c r="A3372" s="15"/>
      <c r="B3372" s="290"/>
      <c r="C3372" s="17"/>
      <c r="D3372" s="17"/>
      <c r="E3372" s="15"/>
      <c r="F3372" s="15"/>
      <c r="G3372" s="15"/>
      <c r="H3372" s="15"/>
      <c r="I3372" s="15"/>
      <c r="J3372" s="15"/>
      <c r="K3372" s="15"/>
      <c r="L3372" s="15"/>
      <c r="M3372" s="15"/>
      <c r="N3372" s="15"/>
      <c r="O3372" s="15"/>
    </row>
    <row r="3373" spans="1:15" s="299" customFormat="1">
      <c r="A3373" s="15"/>
      <c r="B3373" s="290"/>
      <c r="C3373" s="17"/>
      <c r="D3373" s="17"/>
      <c r="E3373" s="15"/>
      <c r="F3373" s="15"/>
      <c r="G3373" s="15"/>
      <c r="H3373" s="15"/>
      <c r="I3373" s="15"/>
      <c r="J3373" s="15"/>
      <c r="K3373" s="15"/>
      <c r="L3373" s="15"/>
      <c r="M3373" s="15"/>
      <c r="N3373" s="15"/>
      <c r="O3373" s="15"/>
    </row>
    <row r="3374" spans="1:15" s="299" customFormat="1">
      <c r="A3374" s="15"/>
      <c r="B3374" s="290"/>
      <c r="C3374" s="17"/>
      <c r="D3374" s="17"/>
      <c r="E3374" s="15"/>
      <c r="F3374" s="15"/>
      <c r="G3374" s="15"/>
      <c r="H3374" s="15"/>
      <c r="I3374" s="15"/>
      <c r="J3374" s="15"/>
      <c r="K3374" s="15"/>
      <c r="L3374" s="15"/>
      <c r="M3374" s="15"/>
      <c r="N3374" s="15"/>
      <c r="O3374" s="15"/>
    </row>
    <row r="3375" spans="1:15" s="299" customFormat="1">
      <c r="A3375" s="15"/>
      <c r="B3375" s="290"/>
      <c r="C3375" s="17"/>
      <c r="D3375" s="17"/>
      <c r="E3375" s="15"/>
      <c r="F3375" s="15"/>
      <c r="G3375" s="15"/>
      <c r="H3375" s="15"/>
      <c r="I3375" s="15"/>
      <c r="J3375" s="15"/>
      <c r="K3375" s="15"/>
      <c r="L3375" s="15"/>
      <c r="M3375" s="15"/>
      <c r="N3375" s="15"/>
      <c r="O3375" s="15"/>
    </row>
    <row r="3376" spans="1:15" s="299" customFormat="1">
      <c r="A3376" s="15"/>
      <c r="B3376" s="290"/>
      <c r="C3376" s="17"/>
      <c r="D3376" s="17"/>
      <c r="E3376" s="15"/>
      <c r="F3376" s="15"/>
      <c r="G3376" s="15"/>
      <c r="H3376" s="15"/>
      <c r="I3376" s="15"/>
      <c r="J3376" s="15"/>
      <c r="K3376" s="15"/>
      <c r="L3376" s="15"/>
      <c r="M3376" s="15"/>
      <c r="N3376" s="15"/>
      <c r="O3376" s="15"/>
    </row>
    <row r="3377" spans="1:15" s="299" customFormat="1">
      <c r="A3377" s="15"/>
      <c r="B3377" s="290"/>
      <c r="C3377" s="17"/>
      <c r="D3377" s="17"/>
      <c r="E3377" s="15"/>
      <c r="F3377" s="15"/>
      <c r="G3377" s="15"/>
      <c r="H3377" s="15"/>
      <c r="I3377" s="15"/>
      <c r="J3377" s="15"/>
      <c r="K3377" s="15"/>
      <c r="L3377" s="15"/>
      <c r="M3377" s="15"/>
      <c r="N3377" s="15"/>
      <c r="O3377" s="15"/>
    </row>
    <row r="3378" spans="1:15" s="299" customFormat="1">
      <c r="A3378" s="15"/>
      <c r="B3378" s="290"/>
      <c r="C3378" s="17"/>
      <c r="D3378" s="17"/>
      <c r="E3378" s="15"/>
      <c r="F3378" s="15"/>
      <c r="G3378" s="15"/>
      <c r="H3378" s="15"/>
      <c r="I3378" s="15"/>
      <c r="J3378" s="15"/>
      <c r="K3378" s="15"/>
      <c r="L3378" s="15"/>
      <c r="M3378" s="15"/>
      <c r="N3378" s="15"/>
      <c r="O3378" s="15"/>
    </row>
    <row r="3379" spans="1:15" s="299" customFormat="1">
      <c r="A3379" s="15"/>
      <c r="B3379" s="290"/>
      <c r="C3379" s="17"/>
      <c r="D3379" s="17"/>
      <c r="E3379" s="15"/>
      <c r="F3379" s="15"/>
      <c r="G3379" s="15"/>
      <c r="H3379" s="15"/>
      <c r="I3379" s="15"/>
      <c r="J3379" s="15"/>
      <c r="K3379" s="15"/>
      <c r="L3379" s="15"/>
      <c r="M3379" s="15"/>
      <c r="N3379" s="15"/>
      <c r="O3379" s="15"/>
    </row>
    <row r="3380" spans="1:15" s="299" customFormat="1">
      <c r="A3380" s="15"/>
      <c r="B3380" s="290"/>
      <c r="C3380" s="17"/>
      <c r="D3380" s="17"/>
      <c r="E3380" s="15"/>
      <c r="F3380" s="15"/>
      <c r="G3380" s="15"/>
      <c r="H3380" s="15"/>
      <c r="I3380" s="15"/>
      <c r="J3380" s="15"/>
      <c r="K3380" s="15"/>
      <c r="L3380" s="15"/>
      <c r="M3380" s="15"/>
      <c r="N3380" s="15"/>
      <c r="O3380" s="15"/>
    </row>
    <row r="3381" spans="1:15" s="299" customFormat="1">
      <c r="A3381" s="15"/>
      <c r="B3381" s="290"/>
      <c r="C3381" s="17"/>
      <c r="D3381" s="17"/>
      <c r="E3381" s="15"/>
      <c r="F3381" s="15"/>
      <c r="G3381" s="15"/>
      <c r="H3381" s="15"/>
      <c r="I3381" s="15"/>
      <c r="J3381" s="15"/>
      <c r="K3381" s="15"/>
      <c r="L3381" s="15"/>
      <c r="M3381" s="15"/>
      <c r="N3381" s="15"/>
      <c r="O3381" s="15"/>
    </row>
    <row r="3382" spans="1:15" s="299" customFormat="1">
      <c r="A3382" s="15"/>
      <c r="B3382" s="290"/>
      <c r="C3382" s="17"/>
      <c r="D3382" s="17"/>
      <c r="E3382" s="15"/>
      <c r="F3382" s="15"/>
      <c r="G3382" s="15"/>
      <c r="H3382" s="15"/>
      <c r="I3382" s="15"/>
      <c r="J3382" s="15"/>
      <c r="K3382" s="15"/>
      <c r="L3382" s="15"/>
      <c r="M3382" s="15"/>
      <c r="N3382" s="15"/>
      <c r="O3382" s="15"/>
    </row>
    <row r="3383" spans="1:15" s="299" customFormat="1">
      <c r="A3383" s="15"/>
      <c r="B3383" s="290"/>
      <c r="C3383" s="17"/>
      <c r="D3383" s="17"/>
      <c r="E3383" s="15"/>
      <c r="F3383" s="15"/>
      <c r="G3383" s="15"/>
      <c r="H3383" s="15"/>
      <c r="I3383" s="15"/>
      <c r="J3383" s="15"/>
      <c r="K3383" s="15"/>
      <c r="L3383" s="15"/>
      <c r="M3383" s="15"/>
      <c r="N3383" s="15"/>
      <c r="O3383" s="15"/>
    </row>
    <row r="3384" spans="1:15" s="299" customFormat="1">
      <c r="A3384" s="15"/>
      <c r="B3384" s="290"/>
      <c r="C3384" s="17"/>
      <c r="D3384" s="17"/>
      <c r="E3384" s="15"/>
      <c r="F3384" s="15"/>
      <c r="G3384" s="15"/>
      <c r="H3384" s="15"/>
      <c r="I3384" s="15"/>
      <c r="J3384" s="15"/>
      <c r="K3384" s="15"/>
      <c r="L3384" s="15"/>
      <c r="M3384" s="15"/>
      <c r="N3384" s="15"/>
      <c r="O3384" s="15"/>
    </row>
    <row r="3385" spans="1:15" s="299" customFormat="1">
      <c r="A3385" s="15"/>
      <c r="B3385" s="290"/>
      <c r="C3385" s="17"/>
      <c r="D3385" s="17"/>
      <c r="E3385" s="15"/>
      <c r="F3385" s="15"/>
      <c r="G3385" s="15"/>
      <c r="H3385" s="15"/>
      <c r="I3385" s="15"/>
      <c r="J3385" s="15"/>
      <c r="K3385" s="15"/>
      <c r="L3385" s="15"/>
      <c r="M3385" s="15"/>
      <c r="N3385" s="15"/>
      <c r="O3385" s="15"/>
    </row>
    <row r="3386" spans="1:15" s="299" customFormat="1">
      <c r="A3386" s="15"/>
      <c r="B3386" s="290"/>
      <c r="C3386" s="17"/>
      <c r="D3386" s="17"/>
      <c r="E3386" s="15"/>
      <c r="F3386" s="15"/>
      <c r="G3386" s="15"/>
      <c r="H3386" s="15"/>
      <c r="I3386" s="15"/>
      <c r="J3386" s="15"/>
      <c r="K3386" s="15"/>
      <c r="L3386" s="15"/>
      <c r="M3386" s="15"/>
      <c r="N3386" s="15"/>
      <c r="O3386" s="15"/>
    </row>
    <row r="3387" spans="1:15" s="299" customFormat="1">
      <c r="A3387" s="15"/>
      <c r="B3387" s="290"/>
      <c r="C3387" s="17"/>
      <c r="D3387" s="17"/>
      <c r="E3387" s="15"/>
      <c r="F3387" s="15"/>
      <c r="G3387" s="15"/>
      <c r="H3387" s="15"/>
      <c r="I3387" s="15"/>
      <c r="J3387" s="15"/>
      <c r="K3387" s="15"/>
      <c r="L3387" s="15"/>
      <c r="M3387" s="15"/>
      <c r="N3387" s="15"/>
      <c r="O3387" s="15"/>
    </row>
    <row r="3388" spans="1:15" s="299" customFormat="1">
      <c r="A3388" s="15"/>
      <c r="B3388" s="290"/>
      <c r="C3388" s="17"/>
      <c r="D3388" s="17"/>
      <c r="E3388" s="15"/>
      <c r="F3388" s="15"/>
      <c r="G3388" s="15"/>
      <c r="H3388" s="15"/>
      <c r="I3388" s="15"/>
      <c r="J3388" s="15"/>
      <c r="K3388" s="15"/>
      <c r="L3388" s="15"/>
      <c r="M3388" s="15"/>
      <c r="N3388" s="15"/>
      <c r="O3388" s="15"/>
    </row>
    <row r="3389" spans="1:15" s="299" customFormat="1">
      <c r="A3389" s="15"/>
      <c r="B3389" s="290"/>
      <c r="C3389" s="17"/>
      <c r="D3389" s="17"/>
      <c r="E3389" s="15"/>
      <c r="F3389" s="15"/>
      <c r="G3389" s="15"/>
      <c r="H3389" s="15"/>
      <c r="I3389" s="15"/>
      <c r="J3389" s="15"/>
      <c r="K3389" s="15"/>
      <c r="L3389" s="15"/>
      <c r="M3389" s="15"/>
      <c r="N3389" s="15"/>
      <c r="O3389" s="15"/>
    </row>
    <row r="3390" spans="1:15" s="299" customFormat="1">
      <c r="A3390" s="15"/>
      <c r="B3390" s="290"/>
      <c r="C3390" s="17"/>
      <c r="D3390" s="17"/>
      <c r="E3390" s="15"/>
      <c r="F3390" s="15"/>
      <c r="G3390" s="15"/>
      <c r="H3390" s="15"/>
      <c r="I3390" s="15"/>
      <c r="J3390" s="15"/>
      <c r="K3390" s="15"/>
      <c r="L3390" s="15"/>
      <c r="M3390" s="15"/>
      <c r="N3390" s="15"/>
      <c r="O3390" s="15"/>
    </row>
    <row r="3391" spans="1:15" s="299" customFormat="1">
      <c r="A3391" s="15"/>
      <c r="B3391" s="290"/>
      <c r="C3391" s="17"/>
      <c r="D3391" s="17"/>
      <c r="E3391" s="15"/>
      <c r="F3391" s="15"/>
      <c r="G3391" s="15"/>
      <c r="H3391" s="15"/>
      <c r="I3391" s="15"/>
      <c r="J3391" s="15"/>
      <c r="K3391" s="15"/>
      <c r="L3391" s="15"/>
      <c r="M3391" s="15"/>
      <c r="N3391" s="15"/>
      <c r="O3391" s="15"/>
    </row>
    <row r="3392" spans="1:15" s="299" customFormat="1">
      <c r="A3392" s="15"/>
      <c r="B3392" s="290"/>
      <c r="C3392" s="17"/>
      <c r="D3392" s="17"/>
      <c r="E3392" s="15"/>
      <c r="F3392" s="15"/>
      <c r="G3392" s="15"/>
      <c r="H3392" s="15"/>
      <c r="I3392" s="15"/>
      <c r="J3392" s="15"/>
      <c r="K3392" s="15"/>
      <c r="L3392" s="15"/>
      <c r="M3392" s="15"/>
      <c r="N3392" s="15"/>
      <c r="O3392" s="15"/>
    </row>
    <row r="3393" spans="1:15" s="299" customFormat="1">
      <c r="A3393" s="15"/>
      <c r="B3393" s="290"/>
      <c r="C3393" s="17"/>
      <c r="D3393" s="17"/>
      <c r="E3393" s="15"/>
      <c r="F3393" s="15"/>
      <c r="G3393" s="15"/>
      <c r="H3393" s="15"/>
      <c r="I3393" s="15"/>
      <c r="J3393" s="15"/>
      <c r="K3393" s="15"/>
      <c r="L3393" s="15"/>
      <c r="M3393" s="15"/>
      <c r="N3393" s="15"/>
      <c r="O3393" s="15"/>
    </row>
    <row r="3394" spans="1:15" s="299" customFormat="1">
      <c r="A3394" s="15"/>
      <c r="B3394" s="290"/>
      <c r="C3394" s="17"/>
      <c r="D3394" s="17"/>
      <c r="E3394" s="15"/>
      <c r="F3394" s="15"/>
      <c r="G3394" s="15"/>
      <c r="H3394" s="15"/>
      <c r="I3394" s="15"/>
      <c r="J3394" s="15"/>
      <c r="K3394" s="15"/>
      <c r="L3394" s="15"/>
      <c r="M3394" s="15"/>
      <c r="N3394" s="15"/>
      <c r="O3394" s="15"/>
    </row>
    <row r="3395" spans="1:15" s="299" customFormat="1">
      <c r="A3395" s="15"/>
      <c r="B3395" s="290"/>
      <c r="C3395" s="17"/>
      <c r="D3395" s="17"/>
      <c r="E3395" s="15"/>
      <c r="F3395" s="15"/>
      <c r="G3395" s="15"/>
      <c r="H3395" s="15"/>
      <c r="I3395" s="15"/>
      <c r="J3395" s="15"/>
      <c r="K3395" s="15"/>
      <c r="L3395" s="15"/>
      <c r="M3395" s="15"/>
      <c r="N3395" s="15"/>
      <c r="O3395" s="15"/>
    </row>
    <row r="3396" spans="1:15" s="299" customFormat="1">
      <c r="A3396" s="15"/>
      <c r="B3396" s="290"/>
      <c r="C3396" s="17"/>
      <c r="D3396" s="17"/>
      <c r="E3396" s="15"/>
      <c r="F3396" s="15"/>
      <c r="G3396" s="15"/>
      <c r="H3396" s="15"/>
      <c r="I3396" s="15"/>
      <c r="J3396" s="15"/>
      <c r="K3396" s="15"/>
      <c r="L3396" s="15"/>
      <c r="M3396" s="15"/>
      <c r="N3396" s="15"/>
      <c r="O3396" s="15"/>
    </row>
    <row r="3397" spans="1:15" s="299" customFormat="1">
      <c r="A3397" s="15"/>
      <c r="B3397" s="290"/>
      <c r="C3397" s="17"/>
      <c r="D3397" s="17"/>
      <c r="E3397" s="15"/>
      <c r="F3397" s="15"/>
      <c r="G3397" s="15"/>
      <c r="H3397" s="15"/>
      <c r="I3397" s="15"/>
      <c r="J3397" s="15"/>
      <c r="K3397" s="15"/>
      <c r="L3397" s="15"/>
      <c r="M3397" s="15"/>
      <c r="N3397" s="15"/>
      <c r="O3397" s="15"/>
    </row>
    <row r="3398" spans="1:15" s="299" customFormat="1">
      <c r="A3398" s="15"/>
      <c r="B3398" s="290"/>
      <c r="C3398" s="17"/>
      <c r="D3398" s="17"/>
      <c r="E3398" s="15"/>
      <c r="F3398" s="15"/>
      <c r="G3398" s="15"/>
      <c r="H3398" s="15"/>
      <c r="I3398" s="15"/>
      <c r="J3398" s="15"/>
      <c r="K3398" s="15"/>
      <c r="L3398" s="15"/>
      <c r="M3398" s="15"/>
      <c r="N3398" s="15"/>
      <c r="O3398" s="15"/>
    </row>
    <row r="3399" spans="1:15" s="299" customFormat="1">
      <c r="A3399" s="15"/>
      <c r="B3399" s="290"/>
      <c r="C3399" s="17"/>
      <c r="D3399" s="17"/>
      <c r="E3399" s="15"/>
      <c r="F3399" s="15"/>
      <c r="G3399" s="15"/>
      <c r="H3399" s="15"/>
      <c r="I3399" s="15"/>
      <c r="J3399" s="15"/>
      <c r="K3399" s="15"/>
      <c r="L3399" s="15"/>
      <c r="M3399" s="15"/>
      <c r="N3399" s="15"/>
      <c r="O3399" s="15"/>
    </row>
    <row r="3400" spans="1:15" s="299" customFormat="1">
      <c r="A3400" s="15"/>
      <c r="B3400" s="290"/>
      <c r="C3400" s="17"/>
      <c r="D3400" s="17"/>
      <c r="E3400" s="15"/>
      <c r="F3400" s="15"/>
      <c r="G3400" s="15"/>
      <c r="H3400" s="15"/>
      <c r="I3400" s="15"/>
      <c r="J3400" s="15"/>
      <c r="K3400" s="15"/>
      <c r="L3400" s="15"/>
      <c r="M3400" s="15"/>
      <c r="N3400" s="15"/>
      <c r="O3400" s="15"/>
    </row>
    <row r="3401" spans="1:15" s="299" customFormat="1">
      <c r="A3401" s="15"/>
      <c r="B3401" s="290"/>
      <c r="C3401" s="17"/>
      <c r="D3401" s="17"/>
      <c r="E3401" s="15"/>
      <c r="F3401" s="15"/>
      <c r="G3401" s="15"/>
      <c r="H3401" s="15"/>
      <c r="I3401" s="15"/>
      <c r="J3401" s="15"/>
      <c r="K3401" s="15"/>
      <c r="L3401" s="15"/>
      <c r="M3401" s="15"/>
      <c r="N3401" s="15"/>
      <c r="O3401" s="15"/>
    </row>
    <row r="3402" spans="1:15" s="299" customFormat="1">
      <c r="A3402" s="15"/>
      <c r="B3402" s="290"/>
      <c r="C3402" s="17"/>
      <c r="D3402" s="17"/>
      <c r="E3402" s="15"/>
      <c r="F3402" s="15"/>
      <c r="G3402" s="15"/>
      <c r="H3402" s="15"/>
      <c r="I3402" s="15"/>
      <c r="J3402" s="15"/>
      <c r="K3402" s="15"/>
      <c r="L3402" s="15"/>
      <c r="M3402" s="15"/>
      <c r="N3402" s="15"/>
      <c r="O3402" s="15"/>
    </row>
    <row r="3403" spans="1:15" s="299" customFormat="1">
      <c r="A3403" s="15"/>
      <c r="B3403" s="290"/>
      <c r="C3403" s="17"/>
      <c r="D3403" s="17"/>
      <c r="E3403" s="15"/>
      <c r="F3403" s="15"/>
      <c r="G3403" s="15"/>
      <c r="H3403" s="15"/>
      <c r="I3403" s="15"/>
      <c r="J3403" s="15"/>
      <c r="K3403" s="15"/>
      <c r="L3403" s="15"/>
      <c r="M3403" s="15"/>
      <c r="N3403" s="15"/>
      <c r="O3403" s="15"/>
    </row>
    <row r="3404" spans="1:15" s="299" customFormat="1">
      <c r="A3404" s="15"/>
      <c r="B3404" s="290"/>
      <c r="C3404" s="17"/>
      <c r="D3404" s="17"/>
      <c r="E3404" s="15"/>
      <c r="F3404" s="15"/>
      <c r="G3404" s="15"/>
      <c r="H3404" s="15"/>
      <c r="I3404" s="15"/>
      <c r="J3404" s="15"/>
      <c r="K3404" s="15"/>
      <c r="L3404" s="15"/>
      <c r="M3404" s="15"/>
      <c r="N3404" s="15"/>
      <c r="O3404" s="15"/>
    </row>
    <row r="3405" spans="1:15" s="299" customFormat="1">
      <c r="A3405" s="15"/>
      <c r="B3405" s="290"/>
      <c r="C3405" s="17"/>
      <c r="D3405" s="17"/>
      <c r="E3405" s="15"/>
      <c r="F3405" s="15"/>
      <c r="G3405" s="15"/>
      <c r="H3405" s="15"/>
      <c r="I3405" s="15"/>
      <c r="J3405" s="15"/>
      <c r="K3405" s="15"/>
      <c r="L3405" s="15"/>
      <c r="M3405" s="15"/>
      <c r="N3405" s="15"/>
      <c r="O3405" s="15"/>
    </row>
    <row r="3406" spans="1:15" s="299" customFormat="1">
      <c r="A3406" s="15"/>
      <c r="B3406" s="290"/>
      <c r="C3406" s="17"/>
      <c r="D3406" s="17"/>
      <c r="E3406" s="15"/>
      <c r="F3406" s="15"/>
      <c r="G3406" s="15"/>
      <c r="H3406" s="15"/>
      <c r="I3406" s="15"/>
      <c r="J3406" s="15"/>
      <c r="K3406" s="15"/>
      <c r="L3406" s="15"/>
      <c r="M3406" s="15"/>
      <c r="N3406" s="15"/>
      <c r="O3406" s="15"/>
    </row>
    <row r="3407" spans="1:15" s="299" customFormat="1">
      <c r="A3407" s="15"/>
      <c r="B3407" s="290"/>
      <c r="C3407" s="17"/>
      <c r="D3407" s="17"/>
      <c r="E3407" s="15"/>
      <c r="F3407" s="15"/>
      <c r="G3407" s="15"/>
      <c r="H3407" s="15"/>
      <c r="I3407" s="15"/>
      <c r="J3407" s="15"/>
      <c r="K3407" s="15"/>
      <c r="L3407" s="15"/>
      <c r="M3407" s="15"/>
      <c r="N3407" s="15"/>
      <c r="O3407" s="15"/>
    </row>
    <row r="3408" spans="1:15" s="299" customFormat="1">
      <c r="A3408" s="15"/>
      <c r="B3408" s="290"/>
      <c r="C3408" s="17"/>
      <c r="D3408" s="17"/>
      <c r="E3408" s="15"/>
      <c r="F3408" s="15"/>
      <c r="G3408" s="15"/>
      <c r="H3408" s="15"/>
      <c r="I3408" s="15"/>
      <c r="J3408" s="15"/>
      <c r="K3408" s="15"/>
      <c r="L3408" s="15"/>
      <c r="M3408" s="15"/>
      <c r="N3408" s="15"/>
      <c r="O3408" s="15"/>
    </row>
    <row r="3409" spans="1:15" s="299" customFormat="1">
      <c r="A3409" s="15"/>
      <c r="B3409" s="290"/>
      <c r="C3409" s="17"/>
      <c r="D3409" s="17"/>
      <c r="E3409" s="15"/>
      <c r="F3409" s="15"/>
      <c r="G3409" s="15"/>
      <c r="H3409" s="15"/>
      <c r="I3409" s="15"/>
      <c r="J3409" s="15"/>
      <c r="K3409" s="15"/>
      <c r="L3409" s="15"/>
      <c r="M3409" s="15"/>
      <c r="N3409" s="15"/>
      <c r="O3409" s="15"/>
    </row>
    <row r="3410" spans="1:15" s="299" customFormat="1">
      <c r="A3410" s="15"/>
      <c r="B3410" s="290"/>
      <c r="C3410" s="17"/>
      <c r="D3410" s="17"/>
      <c r="E3410" s="15"/>
      <c r="F3410" s="15"/>
      <c r="G3410" s="15"/>
      <c r="H3410" s="15"/>
      <c r="I3410" s="15"/>
      <c r="J3410" s="15"/>
      <c r="K3410" s="15"/>
      <c r="L3410" s="15"/>
      <c r="M3410" s="15"/>
      <c r="N3410" s="15"/>
      <c r="O3410" s="15"/>
    </row>
    <row r="3411" spans="1:15" s="299" customFormat="1">
      <c r="A3411" s="15"/>
      <c r="B3411" s="290"/>
      <c r="C3411" s="17"/>
      <c r="D3411" s="17"/>
      <c r="E3411" s="15"/>
      <c r="F3411" s="15"/>
      <c r="G3411" s="15"/>
      <c r="H3411" s="15"/>
      <c r="I3411" s="15"/>
      <c r="J3411" s="15"/>
      <c r="K3411" s="15"/>
      <c r="L3411" s="15"/>
      <c r="M3411" s="15"/>
      <c r="N3411" s="15"/>
      <c r="O3411" s="15"/>
    </row>
    <row r="3412" spans="1:15" s="299" customFormat="1">
      <c r="A3412" s="15"/>
      <c r="B3412" s="290"/>
      <c r="C3412" s="17"/>
      <c r="D3412" s="17"/>
      <c r="E3412" s="15"/>
      <c r="F3412" s="15"/>
      <c r="G3412" s="15"/>
      <c r="H3412" s="15"/>
      <c r="I3412" s="15"/>
      <c r="J3412" s="15"/>
      <c r="K3412" s="15"/>
      <c r="L3412" s="15"/>
      <c r="M3412" s="15"/>
      <c r="N3412" s="15"/>
      <c r="O3412" s="15"/>
    </row>
    <row r="3413" spans="1:15" s="299" customFormat="1">
      <c r="A3413" s="15"/>
      <c r="B3413" s="290"/>
      <c r="C3413" s="17"/>
      <c r="D3413" s="17"/>
      <c r="E3413" s="15"/>
      <c r="F3413" s="15"/>
      <c r="G3413" s="15"/>
      <c r="H3413" s="15"/>
      <c r="I3413" s="15"/>
      <c r="J3413" s="15"/>
      <c r="K3413" s="15"/>
      <c r="L3413" s="15"/>
      <c r="M3413" s="15"/>
      <c r="N3413" s="15"/>
      <c r="O3413" s="15"/>
    </row>
    <row r="3414" spans="1:15" s="299" customFormat="1">
      <c r="A3414" s="15"/>
      <c r="B3414" s="290"/>
      <c r="C3414" s="17"/>
      <c r="D3414" s="17"/>
      <c r="E3414" s="15"/>
      <c r="F3414" s="15"/>
      <c r="G3414" s="15"/>
      <c r="H3414" s="15"/>
      <c r="I3414" s="15"/>
      <c r="J3414" s="15"/>
      <c r="K3414" s="15"/>
      <c r="L3414" s="15"/>
      <c r="M3414" s="15"/>
      <c r="N3414" s="15"/>
      <c r="O3414" s="15"/>
    </row>
    <row r="3415" spans="1:15" s="299" customFormat="1">
      <c r="A3415" s="15"/>
      <c r="B3415" s="290"/>
      <c r="C3415" s="17"/>
      <c r="D3415" s="17"/>
      <c r="E3415" s="15"/>
      <c r="F3415" s="15"/>
      <c r="G3415" s="15"/>
      <c r="H3415" s="15"/>
      <c r="I3415" s="15"/>
      <c r="J3415" s="15"/>
      <c r="K3415" s="15"/>
      <c r="L3415" s="15"/>
      <c r="M3415" s="15"/>
      <c r="N3415" s="15"/>
      <c r="O3415" s="15"/>
    </row>
    <row r="3416" spans="1:15" s="299" customFormat="1">
      <c r="A3416" s="15"/>
      <c r="B3416" s="290"/>
      <c r="C3416" s="17"/>
      <c r="D3416" s="17"/>
      <c r="E3416" s="15"/>
      <c r="F3416" s="15"/>
      <c r="G3416" s="15"/>
      <c r="H3416" s="15"/>
      <c r="I3416" s="15"/>
      <c r="J3416" s="15"/>
      <c r="K3416" s="15"/>
      <c r="L3416" s="15"/>
      <c r="M3416" s="15"/>
      <c r="N3416" s="15"/>
      <c r="O3416" s="15"/>
    </row>
    <row r="3417" spans="1:15" s="299" customFormat="1">
      <c r="A3417" s="15"/>
      <c r="B3417" s="290"/>
      <c r="C3417" s="17"/>
      <c r="D3417" s="17"/>
      <c r="E3417" s="15"/>
      <c r="F3417" s="15"/>
      <c r="G3417" s="15"/>
      <c r="H3417" s="15"/>
      <c r="I3417" s="15"/>
      <c r="J3417" s="15"/>
      <c r="K3417" s="15"/>
      <c r="L3417" s="15"/>
      <c r="M3417" s="15"/>
      <c r="N3417" s="15"/>
      <c r="O3417" s="15"/>
    </row>
    <row r="3418" spans="1:15" s="299" customFormat="1">
      <c r="A3418" s="15"/>
      <c r="B3418" s="290"/>
      <c r="C3418" s="17"/>
      <c r="D3418" s="17"/>
      <c r="E3418" s="15"/>
      <c r="F3418" s="15"/>
      <c r="G3418" s="15"/>
      <c r="H3418" s="15"/>
      <c r="I3418" s="15"/>
      <c r="J3418" s="15"/>
      <c r="K3418" s="15"/>
      <c r="L3418" s="15"/>
      <c r="M3418" s="15"/>
      <c r="N3418" s="15"/>
      <c r="O3418" s="15"/>
    </row>
    <row r="3419" spans="1:15" s="299" customFormat="1">
      <c r="A3419" s="15"/>
      <c r="B3419" s="290"/>
      <c r="C3419" s="17"/>
      <c r="D3419" s="17"/>
      <c r="E3419" s="15"/>
      <c r="F3419" s="15"/>
      <c r="G3419" s="15"/>
      <c r="H3419" s="15"/>
      <c r="I3419" s="15"/>
      <c r="J3419" s="15"/>
      <c r="K3419" s="15"/>
      <c r="L3419" s="15"/>
      <c r="M3419" s="15"/>
      <c r="N3419" s="15"/>
      <c r="O3419" s="15"/>
    </row>
    <row r="3420" spans="1:15" s="299" customFormat="1">
      <c r="A3420" s="15"/>
      <c r="B3420" s="290"/>
      <c r="C3420" s="17"/>
      <c r="D3420" s="17"/>
      <c r="E3420" s="15"/>
      <c r="F3420" s="15"/>
      <c r="G3420" s="15"/>
      <c r="H3420" s="15"/>
      <c r="I3420" s="15"/>
      <c r="J3420" s="15"/>
      <c r="K3420" s="15"/>
      <c r="L3420" s="15"/>
      <c r="M3420" s="15"/>
      <c r="N3420" s="15"/>
      <c r="O3420" s="15"/>
    </row>
    <row r="3421" spans="1:15" s="299" customFormat="1">
      <c r="A3421" s="15"/>
      <c r="B3421" s="290"/>
      <c r="C3421" s="17"/>
      <c r="D3421" s="17"/>
      <c r="E3421" s="15"/>
      <c r="F3421" s="15"/>
      <c r="G3421" s="15"/>
      <c r="H3421" s="15"/>
      <c r="I3421" s="15"/>
      <c r="J3421" s="15"/>
      <c r="K3421" s="15"/>
      <c r="L3421" s="15"/>
      <c r="M3421" s="15"/>
      <c r="N3421" s="15"/>
      <c r="O3421" s="15"/>
    </row>
    <row r="3422" spans="1:15" s="299" customFormat="1">
      <c r="A3422" s="15"/>
      <c r="B3422" s="290"/>
      <c r="C3422" s="17"/>
      <c r="D3422" s="17"/>
      <c r="E3422" s="15"/>
      <c r="F3422" s="15"/>
      <c r="G3422" s="15"/>
      <c r="H3422" s="15"/>
      <c r="I3422" s="15"/>
      <c r="J3422" s="15"/>
      <c r="K3422" s="15"/>
      <c r="L3422" s="15"/>
      <c r="M3422" s="15"/>
      <c r="N3422" s="15"/>
      <c r="O3422" s="15"/>
    </row>
    <row r="3423" spans="1:15" s="299" customFormat="1">
      <c r="A3423" s="15"/>
      <c r="B3423" s="290"/>
      <c r="C3423" s="17"/>
      <c r="D3423" s="17"/>
      <c r="E3423" s="15"/>
      <c r="F3423" s="15"/>
      <c r="G3423" s="15"/>
      <c r="H3423" s="15"/>
      <c r="I3423" s="15"/>
      <c r="J3423" s="15"/>
      <c r="K3423" s="15"/>
      <c r="L3423" s="15"/>
      <c r="M3423" s="15"/>
      <c r="N3423" s="15"/>
      <c r="O3423" s="15"/>
    </row>
    <row r="3424" spans="1:15" s="299" customFormat="1">
      <c r="A3424" s="15"/>
      <c r="B3424" s="290"/>
      <c r="C3424" s="17"/>
      <c r="D3424" s="17"/>
      <c r="E3424" s="15"/>
      <c r="F3424" s="15"/>
      <c r="G3424" s="15"/>
      <c r="H3424" s="15"/>
      <c r="I3424" s="15"/>
      <c r="J3424" s="15"/>
      <c r="K3424" s="15"/>
      <c r="L3424" s="15"/>
      <c r="M3424" s="15"/>
      <c r="N3424" s="15"/>
      <c r="O3424" s="15"/>
    </row>
    <row r="3425" spans="1:15" s="299" customFormat="1">
      <c r="A3425" s="15"/>
      <c r="B3425" s="290"/>
      <c r="C3425" s="17"/>
      <c r="D3425" s="17"/>
      <c r="E3425" s="15"/>
      <c r="F3425" s="15"/>
      <c r="G3425" s="15"/>
      <c r="H3425" s="15"/>
      <c r="I3425" s="15"/>
      <c r="J3425" s="15"/>
      <c r="K3425" s="15"/>
      <c r="L3425" s="15"/>
      <c r="M3425" s="15"/>
      <c r="N3425" s="15"/>
      <c r="O3425" s="15"/>
    </row>
    <row r="3426" spans="1:15" s="299" customFormat="1">
      <c r="A3426" s="15"/>
      <c r="B3426" s="290"/>
      <c r="C3426" s="17"/>
      <c r="D3426" s="17"/>
      <c r="E3426" s="15"/>
      <c r="F3426" s="15"/>
      <c r="G3426" s="15"/>
      <c r="H3426" s="15"/>
      <c r="I3426" s="15"/>
      <c r="J3426" s="15"/>
      <c r="K3426" s="15"/>
      <c r="L3426" s="15"/>
      <c r="M3426" s="15"/>
      <c r="N3426" s="15"/>
      <c r="O3426" s="15"/>
    </row>
    <row r="3427" spans="1:15" s="299" customFormat="1">
      <c r="A3427" s="15"/>
      <c r="B3427" s="290"/>
      <c r="C3427" s="17"/>
      <c r="D3427" s="17"/>
      <c r="E3427" s="15"/>
      <c r="F3427" s="15"/>
      <c r="G3427" s="15"/>
      <c r="H3427" s="15"/>
      <c r="I3427" s="15"/>
      <c r="J3427" s="15"/>
      <c r="K3427" s="15"/>
      <c r="L3427" s="15"/>
      <c r="M3427" s="15"/>
      <c r="N3427" s="15"/>
      <c r="O3427" s="15"/>
    </row>
    <row r="3428" spans="1:15" s="299" customFormat="1">
      <c r="A3428" s="15"/>
      <c r="B3428" s="290"/>
      <c r="C3428" s="17"/>
      <c r="D3428" s="17"/>
      <c r="E3428" s="15"/>
      <c r="F3428" s="15"/>
      <c r="G3428" s="15"/>
      <c r="H3428" s="15"/>
      <c r="I3428" s="15"/>
      <c r="J3428" s="15"/>
      <c r="K3428" s="15"/>
      <c r="L3428" s="15"/>
      <c r="M3428" s="15"/>
      <c r="N3428" s="15"/>
      <c r="O3428" s="15"/>
    </row>
    <row r="3429" spans="1:15" s="299" customFormat="1">
      <c r="A3429" s="15"/>
      <c r="B3429" s="290"/>
      <c r="C3429" s="17"/>
      <c r="D3429" s="17"/>
      <c r="E3429" s="15"/>
      <c r="F3429" s="15"/>
      <c r="G3429" s="15"/>
      <c r="H3429" s="15"/>
      <c r="I3429" s="15"/>
      <c r="J3429" s="15"/>
      <c r="K3429" s="15"/>
      <c r="L3429" s="15"/>
      <c r="M3429" s="15"/>
      <c r="N3429" s="15"/>
      <c r="O3429" s="15"/>
    </row>
    <row r="3430" spans="1:15" s="299" customFormat="1">
      <c r="A3430" s="15"/>
      <c r="B3430" s="290"/>
      <c r="C3430" s="17"/>
      <c r="D3430" s="17"/>
      <c r="E3430" s="15"/>
      <c r="F3430" s="15"/>
      <c r="G3430" s="15"/>
      <c r="H3430" s="15"/>
      <c r="I3430" s="15"/>
      <c r="J3430" s="15"/>
      <c r="K3430" s="15"/>
      <c r="L3430" s="15"/>
      <c r="M3430" s="15"/>
      <c r="N3430" s="15"/>
      <c r="O3430" s="15"/>
    </row>
    <row r="3431" spans="1:15" s="299" customFormat="1">
      <c r="A3431" s="15"/>
      <c r="B3431" s="290"/>
      <c r="C3431" s="17"/>
      <c r="D3431" s="17"/>
      <c r="E3431" s="15"/>
      <c r="F3431" s="15"/>
      <c r="G3431" s="15"/>
      <c r="H3431" s="15"/>
      <c r="I3431" s="15"/>
      <c r="J3431" s="15"/>
      <c r="K3431" s="15"/>
      <c r="L3431" s="15"/>
      <c r="M3431" s="15"/>
      <c r="N3431" s="15"/>
      <c r="O3431" s="15"/>
    </row>
    <row r="3432" spans="1:15" s="299" customFormat="1">
      <c r="A3432" s="15"/>
      <c r="B3432" s="290"/>
      <c r="C3432" s="17"/>
      <c r="D3432" s="17"/>
      <c r="E3432" s="15"/>
      <c r="F3432" s="15"/>
      <c r="G3432" s="15"/>
      <c r="H3432" s="15"/>
      <c r="I3432" s="15"/>
      <c r="J3432" s="15"/>
      <c r="K3432" s="15"/>
      <c r="L3432" s="15"/>
      <c r="M3432" s="15"/>
      <c r="N3432" s="15"/>
      <c r="O3432" s="15"/>
    </row>
    <row r="3433" spans="1:15" s="299" customFormat="1">
      <c r="A3433" s="15"/>
      <c r="B3433" s="290"/>
      <c r="C3433" s="17"/>
      <c r="D3433" s="17"/>
      <c r="E3433" s="15"/>
      <c r="F3433" s="15"/>
      <c r="G3433" s="15"/>
      <c r="H3433" s="15"/>
      <c r="I3433" s="15"/>
      <c r="J3433" s="15"/>
      <c r="K3433" s="15"/>
      <c r="L3433" s="15"/>
      <c r="M3433" s="15"/>
      <c r="N3433" s="15"/>
      <c r="O3433" s="15"/>
    </row>
    <row r="3434" spans="1:15" s="299" customFormat="1">
      <c r="A3434" s="15"/>
      <c r="B3434" s="290"/>
      <c r="C3434" s="17"/>
      <c r="D3434" s="17"/>
      <c r="E3434" s="15"/>
      <c r="F3434" s="15"/>
      <c r="G3434" s="15"/>
      <c r="H3434" s="15"/>
      <c r="I3434" s="15"/>
      <c r="J3434" s="15"/>
      <c r="K3434" s="15"/>
      <c r="L3434" s="15"/>
      <c r="M3434" s="15"/>
      <c r="N3434" s="15"/>
      <c r="O3434" s="15"/>
    </row>
    <row r="3435" spans="1:15" s="299" customFormat="1">
      <c r="A3435" s="15"/>
      <c r="B3435" s="290"/>
      <c r="C3435" s="17"/>
      <c r="D3435" s="17"/>
      <c r="E3435" s="15"/>
      <c r="F3435" s="15"/>
      <c r="G3435" s="15"/>
      <c r="H3435" s="15"/>
      <c r="I3435" s="15"/>
      <c r="J3435" s="15"/>
      <c r="K3435" s="15"/>
      <c r="L3435" s="15"/>
      <c r="M3435" s="15"/>
      <c r="N3435" s="15"/>
      <c r="O3435" s="15"/>
    </row>
    <row r="3436" spans="1:15" s="299" customFormat="1">
      <c r="A3436" s="15"/>
      <c r="B3436" s="290"/>
      <c r="C3436" s="17"/>
      <c r="D3436" s="17"/>
      <c r="E3436" s="15"/>
      <c r="F3436" s="15"/>
      <c r="G3436" s="15"/>
      <c r="H3436" s="15"/>
      <c r="I3436" s="15"/>
      <c r="J3436" s="15"/>
      <c r="K3436" s="15"/>
      <c r="L3436" s="15"/>
      <c r="M3436" s="15"/>
      <c r="N3436" s="15"/>
      <c r="O3436" s="15"/>
    </row>
    <row r="3437" spans="1:15" s="299" customFormat="1">
      <c r="A3437" s="15"/>
      <c r="B3437" s="290"/>
      <c r="C3437" s="17"/>
      <c r="D3437" s="17"/>
      <c r="E3437" s="15"/>
      <c r="F3437" s="15"/>
      <c r="G3437" s="15"/>
      <c r="H3437" s="15"/>
      <c r="I3437" s="15"/>
      <c r="J3437" s="15"/>
      <c r="K3437" s="15"/>
      <c r="L3437" s="15"/>
      <c r="M3437" s="15"/>
      <c r="N3437" s="15"/>
      <c r="O3437" s="15"/>
    </row>
    <row r="3438" spans="1:15" s="299" customFormat="1">
      <c r="A3438" s="15"/>
      <c r="B3438" s="290"/>
      <c r="C3438" s="17"/>
      <c r="D3438" s="17"/>
      <c r="E3438" s="15"/>
      <c r="F3438" s="15"/>
      <c r="G3438" s="15"/>
      <c r="H3438" s="15"/>
      <c r="I3438" s="15"/>
      <c r="J3438" s="15"/>
      <c r="K3438" s="15"/>
      <c r="L3438" s="15"/>
      <c r="M3438" s="15"/>
      <c r="N3438" s="15"/>
      <c r="O3438" s="15"/>
    </row>
    <row r="3439" spans="1:15" s="299" customFormat="1">
      <c r="A3439" s="15"/>
      <c r="B3439" s="290"/>
      <c r="C3439" s="17"/>
      <c r="D3439" s="17"/>
      <c r="E3439" s="15"/>
      <c r="F3439" s="15"/>
      <c r="G3439" s="15"/>
      <c r="H3439" s="15"/>
      <c r="I3439" s="15"/>
      <c r="J3439" s="15"/>
      <c r="K3439" s="15"/>
      <c r="L3439" s="15"/>
      <c r="M3439" s="15"/>
      <c r="N3439" s="15"/>
      <c r="O3439" s="15"/>
    </row>
    <row r="3440" spans="1:15" s="299" customFormat="1">
      <c r="A3440" s="15"/>
      <c r="B3440" s="290"/>
      <c r="C3440" s="17"/>
      <c r="D3440" s="17"/>
      <c r="E3440" s="15"/>
      <c r="F3440" s="15"/>
      <c r="G3440" s="15"/>
      <c r="H3440" s="15"/>
      <c r="I3440" s="15"/>
      <c r="J3440" s="15"/>
      <c r="K3440" s="15"/>
      <c r="L3440" s="15"/>
      <c r="M3440" s="15"/>
      <c r="N3440" s="15"/>
      <c r="O3440" s="15"/>
    </row>
    <row r="3441" spans="1:15" s="299" customFormat="1">
      <c r="A3441" s="15"/>
      <c r="B3441" s="290"/>
      <c r="C3441" s="17"/>
      <c r="D3441" s="17"/>
      <c r="E3441" s="15"/>
      <c r="F3441" s="15"/>
      <c r="G3441" s="15"/>
      <c r="H3441" s="15"/>
      <c r="I3441" s="15"/>
      <c r="J3441" s="15"/>
      <c r="K3441" s="15"/>
      <c r="L3441" s="15"/>
      <c r="M3441" s="15"/>
      <c r="N3441" s="15"/>
      <c r="O3441" s="15"/>
    </row>
    <row r="3442" spans="1:15" s="299" customFormat="1">
      <c r="A3442" s="15"/>
      <c r="B3442" s="290"/>
      <c r="C3442" s="17"/>
      <c r="D3442" s="17"/>
      <c r="E3442" s="15"/>
      <c r="F3442" s="15"/>
      <c r="G3442" s="15"/>
      <c r="H3442" s="15"/>
      <c r="I3442" s="15"/>
      <c r="J3442" s="15"/>
      <c r="K3442" s="15"/>
      <c r="L3442" s="15"/>
      <c r="M3442" s="15"/>
      <c r="N3442" s="15"/>
      <c r="O3442" s="15"/>
    </row>
    <row r="3443" spans="1:15" s="299" customFormat="1">
      <c r="A3443" s="15"/>
      <c r="B3443" s="290"/>
      <c r="C3443" s="17"/>
      <c r="D3443" s="17"/>
      <c r="E3443" s="15"/>
      <c r="F3443" s="15"/>
      <c r="G3443" s="15"/>
      <c r="H3443" s="15"/>
      <c r="I3443" s="15"/>
      <c r="J3443" s="15"/>
      <c r="K3443" s="15"/>
      <c r="L3443" s="15"/>
      <c r="M3443" s="15"/>
      <c r="N3443" s="15"/>
      <c r="O3443" s="15"/>
    </row>
    <row r="3444" spans="1:15" s="299" customFormat="1">
      <c r="A3444" s="15"/>
      <c r="B3444" s="290"/>
      <c r="C3444" s="17"/>
      <c r="D3444" s="17"/>
      <c r="E3444" s="15"/>
      <c r="F3444" s="15"/>
      <c r="G3444" s="15"/>
      <c r="H3444" s="15"/>
      <c r="I3444" s="15"/>
      <c r="J3444" s="15"/>
      <c r="K3444" s="15"/>
      <c r="L3444" s="15"/>
      <c r="M3444" s="15"/>
      <c r="N3444" s="15"/>
      <c r="O3444" s="15"/>
    </row>
    <row r="3445" spans="1:15" s="299" customFormat="1">
      <c r="A3445" s="15"/>
      <c r="B3445" s="290"/>
      <c r="C3445" s="17"/>
      <c r="D3445" s="17"/>
      <c r="E3445" s="15"/>
      <c r="F3445" s="15"/>
      <c r="G3445" s="15"/>
      <c r="H3445" s="15"/>
      <c r="I3445" s="15"/>
      <c r="J3445" s="15"/>
      <c r="K3445" s="15"/>
      <c r="L3445" s="15"/>
      <c r="M3445" s="15"/>
      <c r="N3445" s="15"/>
      <c r="O3445" s="15"/>
    </row>
    <row r="3446" spans="1:15" s="299" customFormat="1">
      <c r="A3446" s="15"/>
      <c r="B3446" s="290"/>
      <c r="C3446" s="17"/>
      <c r="D3446" s="17"/>
      <c r="E3446" s="15"/>
      <c r="F3446" s="15"/>
      <c r="G3446" s="15"/>
      <c r="H3446" s="15"/>
      <c r="I3446" s="15"/>
      <c r="J3446" s="15"/>
      <c r="K3446" s="15"/>
      <c r="L3446" s="15"/>
      <c r="M3446" s="15"/>
      <c r="N3446" s="15"/>
      <c r="O3446" s="15"/>
    </row>
    <row r="3447" spans="1:15" s="299" customFormat="1">
      <c r="A3447" s="15"/>
      <c r="B3447" s="290"/>
      <c r="C3447" s="17"/>
      <c r="D3447" s="17"/>
      <c r="E3447" s="15"/>
      <c r="F3447" s="15"/>
      <c r="G3447" s="15"/>
      <c r="H3447" s="15"/>
      <c r="I3447" s="15"/>
      <c r="J3447" s="15"/>
      <c r="K3447" s="15"/>
      <c r="L3447" s="15"/>
      <c r="M3447" s="15"/>
      <c r="N3447" s="15"/>
      <c r="O3447" s="15"/>
    </row>
    <row r="3448" spans="1:15" s="299" customFormat="1">
      <c r="A3448" s="15"/>
      <c r="B3448" s="290"/>
      <c r="C3448" s="17"/>
      <c r="D3448" s="17"/>
      <c r="E3448" s="15"/>
      <c r="F3448" s="15"/>
      <c r="G3448" s="15"/>
      <c r="H3448" s="15"/>
      <c r="I3448" s="15"/>
      <c r="J3448" s="15"/>
      <c r="K3448" s="15"/>
      <c r="L3448" s="15"/>
      <c r="M3448" s="15"/>
      <c r="N3448" s="15"/>
      <c r="O3448" s="15"/>
    </row>
    <row r="3449" spans="1:15" s="299" customFormat="1">
      <c r="A3449" s="15"/>
      <c r="B3449" s="290"/>
      <c r="C3449" s="17"/>
      <c r="D3449" s="17"/>
      <c r="E3449" s="15"/>
      <c r="F3449" s="15"/>
      <c r="G3449" s="15"/>
      <c r="H3449" s="15"/>
      <c r="I3449" s="15"/>
      <c r="J3449" s="15"/>
      <c r="K3449" s="15"/>
      <c r="L3449" s="15"/>
      <c r="M3449" s="15"/>
      <c r="N3449" s="15"/>
      <c r="O3449" s="15"/>
    </row>
    <row r="3450" spans="1:15" s="299" customFormat="1">
      <c r="A3450" s="15"/>
      <c r="B3450" s="290"/>
      <c r="C3450" s="17"/>
      <c r="D3450" s="17"/>
      <c r="E3450" s="15"/>
      <c r="F3450" s="15"/>
      <c r="G3450" s="15"/>
      <c r="H3450" s="15"/>
      <c r="I3450" s="15"/>
      <c r="J3450" s="15"/>
      <c r="K3450" s="15"/>
      <c r="L3450" s="15"/>
      <c r="M3450" s="15"/>
      <c r="N3450" s="15"/>
      <c r="O3450" s="15"/>
    </row>
    <row r="3451" spans="1:15" s="299" customFormat="1">
      <c r="A3451" s="15"/>
      <c r="B3451" s="290"/>
      <c r="C3451" s="17"/>
      <c r="D3451" s="17"/>
      <c r="E3451" s="15"/>
      <c r="F3451" s="15"/>
      <c r="G3451" s="15"/>
      <c r="H3451" s="15"/>
      <c r="I3451" s="15"/>
      <c r="J3451" s="15"/>
      <c r="K3451" s="15"/>
      <c r="L3451" s="15"/>
      <c r="M3451" s="15"/>
      <c r="N3451" s="15"/>
      <c r="O3451" s="15"/>
    </row>
    <row r="3452" spans="1:15" s="299" customFormat="1">
      <c r="A3452" s="15"/>
      <c r="B3452" s="290"/>
      <c r="C3452" s="17"/>
      <c r="D3452" s="17"/>
      <c r="E3452" s="15"/>
      <c r="F3452" s="15"/>
      <c r="G3452" s="15"/>
      <c r="H3452" s="15"/>
      <c r="I3452" s="15"/>
      <c r="J3452" s="15"/>
      <c r="K3452" s="15"/>
      <c r="L3452" s="15"/>
      <c r="M3452" s="15"/>
      <c r="N3452" s="15"/>
      <c r="O3452" s="15"/>
    </row>
    <row r="3453" spans="1:15" s="299" customFormat="1">
      <c r="A3453" s="15"/>
      <c r="B3453" s="290"/>
      <c r="C3453" s="17"/>
      <c r="D3453" s="17"/>
      <c r="E3453" s="15"/>
      <c r="F3453" s="15"/>
      <c r="G3453" s="15"/>
      <c r="H3453" s="15"/>
      <c r="I3453" s="15"/>
      <c r="J3453" s="15"/>
      <c r="K3453" s="15"/>
      <c r="L3453" s="15"/>
      <c r="M3453" s="15"/>
      <c r="N3453" s="15"/>
      <c r="O3453" s="15"/>
    </row>
    <row r="3454" spans="1:15" s="299" customFormat="1">
      <c r="A3454" s="15"/>
      <c r="B3454" s="290"/>
      <c r="C3454" s="17"/>
      <c r="D3454" s="17"/>
      <c r="E3454" s="15"/>
      <c r="F3454" s="15"/>
      <c r="G3454" s="15"/>
      <c r="H3454" s="15"/>
      <c r="I3454" s="15"/>
      <c r="J3454" s="15"/>
      <c r="K3454" s="15"/>
      <c r="L3454" s="15"/>
      <c r="M3454" s="15"/>
      <c r="N3454" s="15"/>
      <c r="O3454" s="15"/>
    </row>
    <row r="3455" spans="1:15" s="299" customFormat="1">
      <c r="A3455" s="15"/>
      <c r="B3455" s="290"/>
      <c r="C3455" s="17"/>
      <c r="D3455" s="17"/>
      <c r="E3455" s="15"/>
      <c r="F3455" s="15"/>
      <c r="G3455" s="15"/>
      <c r="H3455" s="15"/>
      <c r="I3455" s="15"/>
      <c r="J3455" s="15"/>
      <c r="K3455" s="15"/>
      <c r="L3455" s="15"/>
      <c r="M3455" s="15"/>
      <c r="N3455" s="15"/>
      <c r="O3455" s="15"/>
    </row>
    <row r="3456" spans="1:15" s="299" customFormat="1">
      <c r="A3456" s="15"/>
      <c r="B3456" s="290"/>
      <c r="C3456" s="17"/>
      <c r="D3456" s="17"/>
      <c r="E3456" s="15"/>
      <c r="F3456" s="15"/>
      <c r="G3456" s="15"/>
      <c r="H3456" s="15"/>
      <c r="I3456" s="15"/>
      <c r="J3456" s="15"/>
      <c r="K3456" s="15"/>
      <c r="L3456" s="15"/>
      <c r="M3456" s="15"/>
      <c r="N3456" s="15"/>
      <c r="O3456" s="15"/>
    </row>
    <row r="3457" spans="1:15" s="299" customFormat="1">
      <c r="A3457" s="15"/>
      <c r="B3457" s="290"/>
      <c r="C3457" s="17"/>
      <c r="D3457" s="17"/>
      <c r="E3457" s="15"/>
      <c r="F3457" s="15"/>
      <c r="G3457" s="15"/>
      <c r="H3457" s="15"/>
      <c r="I3457" s="15"/>
      <c r="J3457" s="15"/>
      <c r="K3457" s="15"/>
      <c r="L3457" s="15"/>
      <c r="M3457" s="15"/>
      <c r="N3457" s="15"/>
      <c r="O3457" s="15"/>
    </row>
    <row r="3458" spans="1:15" s="299" customFormat="1">
      <c r="A3458" s="15"/>
      <c r="B3458" s="290"/>
      <c r="C3458" s="17"/>
      <c r="D3458" s="17"/>
      <c r="E3458" s="15"/>
      <c r="F3458" s="15"/>
      <c r="G3458" s="15"/>
      <c r="H3458" s="15"/>
      <c r="I3458" s="15"/>
      <c r="J3458" s="15"/>
      <c r="K3458" s="15"/>
      <c r="L3458" s="15"/>
      <c r="M3458" s="15"/>
      <c r="N3458" s="15"/>
      <c r="O3458" s="15"/>
    </row>
    <row r="3459" spans="1:15" s="299" customFormat="1">
      <c r="A3459" s="15"/>
      <c r="B3459" s="290"/>
      <c r="C3459" s="17"/>
      <c r="D3459" s="17"/>
      <c r="E3459" s="15"/>
      <c r="F3459" s="15"/>
      <c r="G3459" s="15"/>
      <c r="H3459" s="15"/>
      <c r="I3459" s="15"/>
      <c r="J3459" s="15"/>
      <c r="K3459" s="15"/>
      <c r="L3459" s="15"/>
      <c r="M3459" s="15"/>
      <c r="N3459" s="15"/>
      <c r="O3459" s="15"/>
    </row>
    <row r="3460" spans="1:15" s="299" customFormat="1">
      <c r="A3460" s="15"/>
      <c r="B3460" s="290"/>
      <c r="C3460" s="17"/>
      <c r="D3460" s="17"/>
      <c r="E3460" s="15"/>
      <c r="F3460" s="15"/>
      <c r="G3460" s="15"/>
      <c r="H3460" s="15"/>
      <c r="I3460" s="15"/>
      <c r="J3460" s="15"/>
      <c r="K3460" s="15"/>
      <c r="L3460" s="15"/>
      <c r="M3460" s="15"/>
      <c r="N3460" s="15"/>
      <c r="O3460" s="15"/>
    </row>
    <row r="3461" spans="1:15" s="299" customFormat="1">
      <c r="A3461" s="15"/>
      <c r="B3461" s="290"/>
      <c r="C3461" s="17"/>
      <c r="D3461" s="17"/>
      <c r="E3461" s="15"/>
      <c r="F3461" s="15"/>
      <c r="G3461" s="15"/>
      <c r="H3461" s="15"/>
      <c r="I3461" s="15"/>
      <c r="J3461" s="15"/>
      <c r="K3461" s="15"/>
      <c r="L3461" s="15"/>
      <c r="M3461" s="15"/>
      <c r="N3461" s="15"/>
      <c r="O3461" s="15"/>
    </row>
    <row r="3462" spans="1:15" s="299" customFormat="1">
      <c r="A3462" s="15"/>
      <c r="B3462" s="290"/>
      <c r="C3462" s="17"/>
      <c r="D3462" s="17"/>
      <c r="E3462" s="15"/>
      <c r="F3462" s="15"/>
      <c r="G3462" s="15"/>
      <c r="H3462" s="15"/>
      <c r="I3462" s="15"/>
      <c r="J3462" s="15"/>
      <c r="K3462" s="15"/>
      <c r="L3462" s="15"/>
      <c r="M3462" s="15"/>
      <c r="N3462" s="15"/>
      <c r="O3462" s="15"/>
    </row>
    <row r="3463" spans="1:15" s="299" customFormat="1">
      <c r="A3463" s="15"/>
      <c r="B3463" s="290"/>
      <c r="C3463" s="17"/>
      <c r="D3463" s="17"/>
      <c r="E3463" s="15"/>
      <c r="F3463" s="15"/>
      <c r="G3463" s="15"/>
      <c r="H3463" s="15"/>
      <c r="I3463" s="15"/>
      <c r="J3463" s="15"/>
      <c r="K3463" s="15"/>
      <c r="L3463" s="15"/>
      <c r="M3463" s="15"/>
      <c r="N3463" s="15"/>
      <c r="O3463" s="15"/>
    </row>
    <row r="3464" spans="1:15" s="299" customFormat="1">
      <c r="A3464" s="15"/>
      <c r="B3464" s="290"/>
      <c r="C3464" s="17"/>
      <c r="D3464" s="17"/>
      <c r="E3464" s="15"/>
      <c r="F3464" s="15"/>
      <c r="G3464" s="15"/>
      <c r="H3464" s="15"/>
      <c r="I3464" s="15"/>
      <c r="J3464" s="15"/>
      <c r="K3464" s="15"/>
      <c r="L3464" s="15"/>
      <c r="M3464" s="15"/>
      <c r="N3464" s="15"/>
      <c r="O3464" s="15"/>
    </row>
    <row r="3465" spans="1:15" s="299" customFormat="1">
      <c r="A3465" s="15"/>
      <c r="B3465" s="290"/>
      <c r="C3465" s="17"/>
      <c r="D3465" s="17"/>
      <c r="E3465" s="15"/>
      <c r="F3465" s="15"/>
      <c r="G3465" s="15"/>
      <c r="H3465" s="15"/>
      <c r="I3465" s="15"/>
      <c r="J3465" s="15"/>
      <c r="K3465" s="15"/>
      <c r="L3465" s="15"/>
      <c r="M3465" s="15"/>
      <c r="N3465" s="15"/>
      <c r="O3465" s="15"/>
    </row>
    <row r="3466" spans="1:15" s="299" customFormat="1">
      <c r="A3466" s="15"/>
      <c r="B3466" s="290"/>
      <c r="C3466" s="17"/>
      <c r="D3466" s="17"/>
      <c r="E3466" s="15"/>
      <c r="F3466" s="15"/>
      <c r="G3466" s="15"/>
      <c r="H3466" s="15"/>
      <c r="I3466" s="15"/>
      <c r="J3466" s="15"/>
      <c r="K3466" s="15"/>
      <c r="L3466" s="15"/>
      <c r="M3466" s="15"/>
      <c r="N3466" s="15"/>
      <c r="O3466" s="15"/>
    </row>
    <row r="3467" spans="1:15" s="299" customFormat="1">
      <c r="A3467" s="15"/>
      <c r="B3467" s="290"/>
      <c r="C3467" s="17"/>
      <c r="D3467" s="17"/>
      <c r="E3467" s="15"/>
      <c r="F3467" s="15"/>
      <c r="G3467" s="15"/>
      <c r="H3467" s="15"/>
      <c r="I3467" s="15"/>
      <c r="J3467" s="15"/>
      <c r="K3467" s="15"/>
      <c r="L3467" s="15"/>
      <c r="M3467" s="15"/>
      <c r="N3467" s="15"/>
      <c r="O3467" s="15"/>
    </row>
    <row r="3468" spans="1:15" s="299" customFormat="1">
      <c r="A3468" s="15"/>
      <c r="B3468" s="290"/>
      <c r="C3468" s="17"/>
      <c r="D3468" s="17"/>
      <c r="E3468" s="15"/>
      <c r="F3468" s="15"/>
      <c r="G3468" s="15"/>
      <c r="H3468" s="15"/>
      <c r="I3468" s="15"/>
      <c r="J3468" s="15"/>
      <c r="K3468" s="15"/>
      <c r="L3468" s="15"/>
      <c r="M3468" s="15"/>
      <c r="N3468" s="15"/>
      <c r="O3468" s="15"/>
    </row>
    <row r="3469" spans="1:15" s="299" customFormat="1">
      <c r="A3469" s="15"/>
      <c r="B3469" s="290"/>
      <c r="C3469" s="17"/>
      <c r="D3469" s="17"/>
      <c r="E3469" s="15"/>
      <c r="F3469" s="15"/>
      <c r="G3469" s="15"/>
      <c r="H3469" s="15"/>
      <c r="I3469" s="15"/>
      <c r="J3469" s="15"/>
      <c r="K3469" s="15"/>
      <c r="L3469" s="15"/>
      <c r="M3469" s="15"/>
      <c r="N3469" s="15"/>
      <c r="O3469" s="15"/>
    </row>
    <row r="3470" spans="1:15" s="299" customFormat="1">
      <c r="A3470" s="15"/>
      <c r="B3470" s="290"/>
      <c r="C3470" s="17"/>
      <c r="D3470" s="17"/>
      <c r="E3470" s="15"/>
      <c r="F3470" s="15"/>
      <c r="G3470" s="15"/>
      <c r="H3470" s="15"/>
      <c r="I3470" s="15"/>
      <c r="J3470" s="15"/>
      <c r="K3470" s="15"/>
      <c r="L3470" s="15"/>
      <c r="M3470" s="15"/>
      <c r="N3470" s="15"/>
      <c r="O3470" s="15"/>
    </row>
    <row r="3471" spans="1:15" s="299" customFormat="1">
      <c r="A3471" s="15"/>
      <c r="B3471" s="290"/>
      <c r="C3471" s="17"/>
      <c r="D3471" s="17"/>
      <c r="E3471" s="15"/>
      <c r="F3471" s="15"/>
      <c r="G3471" s="15"/>
      <c r="H3471" s="15"/>
      <c r="I3471" s="15"/>
      <c r="J3471" s="15"/>
      <c r="K3471" s="15"/>
      <c r="L3471" s="15"/>
      <c r="M3471" s="15"/>
      <c r="N3471" s="15"/>
      <c r="O3471" s="15"/>
    </row>
    <row r="3472" spans="1:15" s="299" customFormat="1">
      <c r="A3472" s="15"/>
      <c r="B3472" s="290"/>
      <c r="C3472" s="17"/>
      <c r="D3472" s="17"/>
      <c r="E3472" s="15"/>
      <c r="F3472" s="15"/>
      <c r="G3472" s="15"/>
      <c r="H3472" s="15"/>
      <c r="I3472" s="15"/>
      <c r="J3472" s="15"/>
      <c r="K3472" s="15"/>
      <c r="L3472" s="15"/>
      <c r="M3472" s="15"/>
      <c r="N3472" s="15"/>
      <c r="O3472" s="15"/>
    </row>
    <row r="3473" spans="1:15" s="299" customFormat="1">
      <c r="A3473" s="15"/>
      <c r="B3473" s="290"/>
      <c r="C3473" s="17"/>
      <c r="D3473" s="17"/>
      <c r="E3473" s="15"/>
      <c r="F3473" s="15"/>
      <c r="G3473" s="15"/>
      <c r="H3473" s="15"/>
      <c r="I3473" s="15"/>
      <c r="J3473" s="15"/>
      <c r="K3473" s="15"/>
      <c r="L3473" s="15"/>
      <c r="M3473" s="15"/>
      <c r="N3473" s="15"/>
      <c r="O3473" s="15"/>
    </row>
    <row r="3474" spans="1:15" s="299" customFormat="1">
      <c r="A3474" s="15"/>
      <c r="B3474" s="290"/>
      <c r="C3474" s="17"/>
      <c r="D3474" s="17"/>
      <c r="E3474" s="15"/>
      <c r="F3474" s="15"/>
      <c r="G3474" s="15"/>
      <c r="H3474" s="15"/>
      <c r="I3474" s="15"/>
      <c r="J3474" s="15"/>
      <c r="K3474" s="15"/>
      <c r="L3474" s="15"/>
      <c r="M3474" s="15"/>
      <c r="N3474" s="15"/>
      <c r="O3474" s="15"/>
    </row>
    <row r="3475" spans="1:15" s="299" customFormat="1">
      <c r="A3475" s="15"/>
      <c r="B3475" s="290"/>
      <c r="C3475" s="17"/>
      <c r="D3475" s="17"/>
      <c r="E3475" s="15"/>
      <c r="F3475" s="15"/>
      <c r="G3475" s="15"/>
      <c r="H3475" s="15"/>
      <c r="I3475" s="15"/>
      <c r="J3475" s="15"/>
      <c r="K3475" s="15"/>
      <c r="L3475" s="15"/>
      <c r="M3475" s="15"/>
      <c r="N3475" s="15"/>
      <c r="O3475" s="15"/>
    </row>
    <row r="3476" spans="1:15" s="299" customFormat="1">
      <c r="A3476" s="15"/>
      <c r="B3476" s="290"/>
      <c r="C3476" s="17"/>
      <c r="D3476" s="17"/>
      <c r="E3476" s="15"/>
      <c r="F3476" s="15"/>
      <c r="G3476" s="15"/>
      <c r="H3476" s="15"/>
      <c r="I3476" s="15"/>
      <c r="J3476" s="15"/>
      <c r="K3476" s="15"/>
      <c r="L3476" s="15"/>
      <c r="M3476" s="15"/>
      <c r="N3476" s="15"/>
      <c r="O3476" s="15"/>
    </row>
    <row r="3477" spans="1:15" s="299" customFormat="1">
      <c r="A3477" s="15"/>
      <c r="B3477" s="290"/>
      <c r="C3477" s="17"/>
      <c r="D3477" s="17"/>
      <c r="E3477" s="15"/>
      <c r="F3477" s="15"/>
      <c r="G3477" s="15"/>
      <c r="H3477" s="15"/>
      <c r="I3477" s="15"/>
      <c r="J3477" s="15"/>
      <c r="K3477" s="15"/>
      <c r="L3477" s="15"/>
      <c r="M3477" s="15"/>
      <c r="N3477" s="15"/>
      <c r="O3477" s="15"/>
    </row>
    <row r="3478" spans="1:15" s="299" customFormat="1">
      <c r="A3478" s="15"/>
      <c r="B3478" s="290"/>
      <c r="C3478" s="17"/>
      <c r="D3478" s="17"/>
      <c r="E3478" s="15"/>
      <c r="F3478" s="15"/>
      <c r="G3478" s="15"/>
      <c r="H3478" s="15"/>
      <c r="I3478" s="15"/>
      <c r="J3478" s="15"/>
      <c r="K3478" s="15"/>
      <c r="L3478" s="15"/>
      <c r="M3478" s="15"/>
      <c r="N3478" s="15"/>
      <c r="O3478" s="15"/>
    </row>
    <row r="3479" spans="1:15" s="299" customFormat="1">
      <c r="A3479" s="15"/>
      <c r="B3479" s="290"/>
      <c r="C3479" s="17"/>
      <c r="D3479" s="17"/>
      <c r="E3479" s="15"/>
      <c r="F3479" s="15"/>
      <c r="G3479" s="15"/>
      <c r="H3479" s="15"/>
      <c r="I3479" s="15"/>
      <c r="J3479" s="15"/>
      <c r="K3479" s="15"/>
      <c r="L3479" s="15"/>
      <c r="M3479" s="15"/>
      <c r="N3479" s="15"/>
      <c r="O3479" s="15"/>
    </row>
    <row r="3480" spans="1:15" s="299" customFormat="1">
      <c r="A3480" s="15"/>
      <c r="B3480" s="290"/>
      <c r="C3480" s="17"/>
      <c r="D3480" s="17"/>
      <c r="E3480" s="15"/>
      <c r="F3480" s="15"/>
      <c r="G3480" s="15"/>
      <c r="H3480" s="15"/>
      <c r="I3480" s="15"/>
      <c r="J3480" s="15"/>
      <c r="K3480" s="15"/>
      <c r="L3480" s="15"/>
      <c r="M3480" s="15"/>
      <c r="N3480" s="15"/>
      <c r="O3480" s="15"/>
    </row>
    <row r="3481" spans="1:15" s="299" customFormat="1">
      <c r="A3481" s="15"/>
      <c r="B3481" s="290"/>
      <c r="C3481" s="17"/>
      <c r="D3481" s="17"/>
      <c r="E3481" s="15"/>
      <c r="F3481" s="15"/>
      <c r="G3481" s="15"/>
      <c r="H3481" s="15"/>
      <c r="I3481" s="15"/>
      <c r="J3481" s="15"/>
      <c r="K3481" s="15"/>
      <c r="L3481" s="15"/>
      <c r="M3481" s="15"/>
      <c r="N3481" s="15"/>
      <c r="O3481" s="15"/>
    </row>
    <row r="3482" spans="1:15" s="299" customFormat="1">
      <c r="A3482" s="15"/>
      <c r="B3482" s="290"/>
      <c r="C3482" s="17"/>
      <c r="D3482" s="17"/>
      <c r="E3482" s="15"/>
      <c r="F3482" s="15"/>
      <c r="G3482" s="15"/>
      <c r="H3482" s="15"/>
      <c r="I3482" s="15"/>
      <c r="J3482" s="15"/>
      <c r="K3482" s="15"/>
      <c r="L3482" s="15"/>
      <c r="M3482" s="15"/>
      <c r="N3482" s="15"/>
      <c r="O3482" s="15"/>
    </row>
    <row r="3483" spans="1:15" s="299" customFormat="1">
      <c r="A3483" s="15"/>
      <c r="B3483" s="290"/>
      <c r="C3483" s="17"/>
      <c r="D3483" s="17"/>
      <c r="E3483" s="15"/>
      <c r="F3483" s="15"/>
      <c r="G3483" s="15"/>
      <c r="H3483" s="15"/>
      <c r="I3483" s="15"/>
      <c r="J3483" s="15"/>
      <c r="K3483" s="15"/>
      <c r="L3483" s="15"/>
      <c r="M3483" s="15"/>
      <c r="N3483" s="15"/>
      <c r="O3483" s="15"/>
    </row>
    <row r="3484" spans="1:15" s="299" customFormat="1">
      <c r="A3484" s="15"/>
      <c r="B3484" s="290"/>
      <c r="C3484" s="17"/>
      <c r="D3484" s="17"/>
      <c r="E3484" s="15"/>
      <c r="F3484" s="15"/>
      <c r="G3484" s="15"/>
      <c r="H3484" s="15"/>
      <c r="I3484" s="15"/>
      <c r="J3484" s="15"/>
      <c r="K3484" s="15"/>
      <c r="L3484" s="15"/>
      <c r="M3484" s="15"/>
      <c r="N3484" s="15"/>
      <c r="O3484" s="15"/>
    </row>
    <row r="3485" spans="1:15" s="299" customFormat="1">
      <c r="A3485" s="15"/>
      <c r="B3485" s="290"/>
      <c r="C3485" s="17"/>
      <c r="D3485" s="17"/>
      <c r="E3485" s="15"/>
      <c r="F3485" s="15"/>
      <c r="G3485" s="15"/>
      <c r="H3485" s="15"/>
      <c r="I3485" s="15"/>
      <c r="J3485" s="15"/>
      <c r="K3485" s="15"/>
      <c r="L3485" s="15"/>
      <c r="M3485" s="15"/>
      <c r="N3485" s="15"/>
      <c r="O3485" s="15"/>
    </row>
    <row r="3486" spans="1:15" s="299" customFormat="1">
      <c r="A3486" s="15"/>
      <c r="B3486" s="290"/>
      <c r="C3486" s="17"/>
      <c r="D3486" s="17"/>
      <c r="E3486" s="15"/>
      <c r="F3486" s="15"/>
      <c r="G3486" s="15"/>
      <c r="H3486" s="15"/>
      <c r="I3486" s="15"/>
      <c r="J3486" s="15"/>
      <c r="K3486" s="15"/>
      <c r="L3486" s="15"/>
      <c r="M3486" s="15"/>
      <c r="N3486" s="15"/>
      <c r="O3486" s="15"/>
    </row>
    <row r="3487" spans="1:15" s="299" customFormat="1">
      <c r="A3487" s="15"/>
      <c r="B3487" s="290"/>
      <c r="C3487" s="17"/>
      <c r="D3487" s="17"/>
      <c r="E3487" s="15"/>
      <c r="F3487" s="15"/>
      <c r="G3487" s="15"/>
      <c r="H3487" s="15"/>
      <c r="I3487" s="15"/>
      <c r="J3487" s="15"/>
      <c r="K3487" s="15"/>
      <c r="L3487" s="15"/>
      <c r="M3487" s="15"/>
      <c r="N3487" s="15"/>
      <c r="O3487" s="15"/>
    </row>
    <row r="3488" spans="1:15" s="299" customFormat="1">
      <c r="A3488" s="15"/>
      <c r="B3488" s="290"/>
      <c r="C3488" s="17"/>
      <c r="D3488" s="17"/>
      <c r="E3488" s="15"/>
      <c r="F3488" s="15"/>
      <c r="G3488" s="15"/>
      <c r="H3488" s="15"/>
      <c r="I3488" s="15"/>
      <c r="J3488" s="15"/>
      <c r="K3488" s="15"/>
      <c r="L3488" s="15"/>
      <c r="M3488" s="15"/>
      <c r="N3488" s="15"/>
      <c r="O3488" s="15"/>
    </row>
    <row r="3489" spans="1:15" s="299" customFormat="1">
      <c r="A3489" s="15"/>
      <c r="B3489" s="290"/>
      <c r="C3489" s="17"/>
      <c r="D3489" s="17"/>
      <c r="E3489" s="15"/>
      <c r="F3489" s="15"/>
      <c r="G3489" s="15"/>
      <c r="H3489" s="15"/>
      <c r="I3489" s="15"/>
      <c r="J3489" s="15"/>
      <c r="K3489" s="15"/>
      <c r="L3489" s="15"/>
      <c r="M3489" s="15"/>
      <c r="N3489" s="15"/>
      <c r="O3489" s="15"/>
    </row>
    <row r="3490" spans="1:15" s="299" customFormat="1">
      <c r="A3490" s="15"/>
      <c r="B3490" s="290"/>
      <c r="C3490" s="17"/>
      <c r="D3490" s="17"/>
      <c r="E3490" s="15"/>
      <c r="F3490" s="15"/>
      <c r="G3490" s="15"/>
      <c r="H3490" s="15"/>
      <c r="I3490" s="15"/>
      <c r="J3490" s="15"/>
      <c r="K3490" s="15"/>
      <c r="L3490" s="15"/>
      <c r="M3490" s="15"/>
      <c r="N3490" s="15"/>
      <c r="O3490" s="15"/>
    </row>
    <row r="3491" spans="1:15" s="299" customFormat="1">
      <c r="A3491" s="15"/>
      <c r="B3491" s="290"/>
      <c r="C3491" s="17"/>
      <c r="D3491" s="17"/>
      <c r="E3491" s="15"/>
      <c r="F3491" s="15"/>
      <c r="G3491" s="15"/>
      <c r="H3491" s="15"/>
      <c r="I3491" s="15"/>
      <c r="J3491" s="15"/>
      <c r="K3491" s="15"/>
      <c r="L3491" s="15"/>
      <c r="M3491" s="15"/>
      <c r="N3491" s="15"/>
      <c r="O3491" s="15"/>
    </row>
    <row r="3492" spans="1:15" s="299" customFormat="1">
      <c r="A3492" s="15"/>
      <c r="B3492" s="290"/>
      <c r="C3492" s="17"/>
      <c r="D3492" s="17"/>
      <c r="E3492" s="15"/>
      <c r="F3492" s="15"/>
      <c r="G3492" s="15"/>
      <c r="H3492" s="15"/>
      <c r="I3492" s="15"/>
      <c r="J3492" s="15"/>
      <c r="K3492" s="15"/>
      <c r="L3492" s="15"/>
      <c r="M3492" s="15"/>
      <c r="N3492" s="15"/>
      <c r="O3492" s="15"/>
    </row>
    <row r="3493" spans="1:15" s="299" customFormat="1">
      <c r="A3493" s="15"/>
      <c r="B3493" s="290"/>
      <c r="C3493" s="17"/>
      <c r="D3493" s="17"/>
      <c r="E3493" s="15"/>
      <c r="F3493" s="15"/>
      <c r="G3493" s="15"/>
      <c r="H3493" s="15"/>
      <c r="I3493" s="15"/>
      <c r="J3493" s="15"/>
      <c r="K3493" s="15"/>
      <c r="L3493" s="15"/>
      <c r="M3493" s="15"/>
      <c r="N3493" s="15"/>
      <c r="O3493" s="15"/>
    </row>
    <row r="3494" spans="1:15" s="299" customFormat="1">
      <c r="A3494" s="15"/>
      <c r="B3494" s="290"/>
      <c r="C3494" s="17"/>
      <c r="D3494" s="17"/>
      <c r="E3494" s="15"/>
      <c r="F3494" s="15"/>
      <c r="G3494" s="15"/>
      <c r="H3494" s="15"/>
      <c r="I3494" s="15"/>
      <c r="J3494" s="15"/>
      <c r="K3494" s="15"/>
      <c r="L3494" s="15"/>
      <c r="M3494" s="15"/>
      <c r="N3494" s="15"/>
      <c r="O3494" s="15"/>
    </row>
    <row r="3495" spans="1:15" s="299" customFormat="1">
      <c r="A3495" s="15"/>
      <c r="B3495" s="290"/>
      <c r="C3495" s="17"/>
      <c r="D3495" s="17"/>
      <c r="E3495" s="15"/>
      <c r="F3495" s="15"/>
      <c r="G3495" s="15"/>
      <c r="H3495" s="15"/>
      <c r="I3495" s="15"/>
      <c r="J3495" s="15"/>
      <c r="K3495" s="15"/>
      <c r="L3495" s="15"/>
      <c r="M3495" s="15"/>
      <c r="N3495" s="15"/>
      <c r="O3495" s="15"/>
    </row>
    <row r="3496" spans="1:15" s="299" customFormat="1">
      <c r="A3496" s="15"/>
      <c r="B3496" s="290"/>
      <c r="C3496" s="17"/>
      <c r="D3496" s="17"/>
      <c r="E3496" s="15"/>
      <c r="F3496" s="15"/>
      <c r="G3496" s="15"/>
      <c r="H3496" s="15"/>
      <c r="I3496" s="15"/>
      <c r="J3496" s="15"/>
      <c r="K3496" s="15"/>
      <c r="L3496" s="15"/>
      <c r="M3496" s="15"/>
      <c r="N3496" s="15"/>
      <c r="O3496" s="15"/>
    </row>
    <row r="3497" spans="1:15" s="299" customFormat="1">
      <c r="A3497" s="15"/>
      <c r="B3497" s="290"/>
      <c r="C3497" s="17"/>
      <c r="D3497" s="17"/>
      <c r="E3497" s="15"/>
      <c r="F3497" s="15"/>
      <c r="G3497" s="15"/>
      <c r="H3497" s="15"/>
      <c r="I3497" s="15"/>
      <c r="J3497" s="15"/>
      <c r="K3497" s="15"/>
      <c r="L3497" s="15"/>
      <c r="M3497" s="15"/>
      <c r="N3497" s="15"/>
      <c r="O3497" s="15"/>
    </row>
    <row r="3498" spans="1:15" s="299" customFormat="1">
      <c r="A3498" s="15"/>
      <c r="B3498" s="290"/>
      <c r="C3498" s="17"/>
      <c r="D3498" s="17"/>
      <c r="E3498" s="15"/>
      <c r="F3498" s="15"/>
      <c r="G3498" s="15"/>
      <c r="H3498" s="15"/>
      <c r="I3498" s="15"/>
      <c r="J3498" s="15"/>
      <c r="K3498" s="15"/>
      <c r="L3498" s="15"/>
      <c r="M3498" s="15"/>
      <c r="N3498" s="15"/>
      <c r="O3498" s="15"/>
    </row>
    <row r="3499" spans="1:15" s="299" customFormat="1">
      <c r="A3499" s="15"/>
      <c r="B3499" s="290"/>
      <c r="C3499" s="17"/>
      <c r="D3499" s="17"/>
      <c r="E3499" s="15"/>
      <c r="F3499" s="15"/>
      <c r="G3499" s="15"/>
      <c r="H3499" s="15"/>
      <c r="I3499" s="15"/>
      <c r="J3499" s="15"/>
      <c r="K3499" s="15"/>
      <c r="L3499" s="15"/>
      <c r="M3499" s="15"/>
      <c r="N3499" s="15"/>
      <c r="O3499" s="15"/>
    </row>
    <row r="3500" spans="1:15" s="299" customFormat="1">
      <c r="A3500" s="15"/>
      <c r="B3500" s="290"/>
      <c r="C3500" s="17"/>
      <c r="D3500" s="17"/>
      <c r="E3500" s="15"/>
      <c r="F3500" s="15"/>
      <c r="G3500" s="15"/>
      <c r="H3500" s="15"/>
      <c r="I3500" s="15"/>
      <c r="J3500" s="15"/>
      <c r="K3500" s="15"/>
      <c r="L3500" s="15"/>
      <c r="M3500" s="15"/>
      <c r="N3500" s="15"/>
      <c r="O3500" s="15"/>
    </row>
    <row r="3501" spans="1:15" s="299" customFormat="1">
      <c r="A3501" s="15"/>
      <c r="B3501" s="290"/>
      <c r="C3501" s="17"/>
      <c r="D3501" s="17"/>
      <c r="E3501" s="15"/>
      <c r="F3501" s="15"/>
      <c r="G3501" s="15"/>
      <c r="H3501" s="15"/>
      <c r="I3501" s="15"/>
      <c r="J3501" s="15"/>
      <c r="K3501" s="15"/>
      <c r="L3501" s="15"/>
      <c r="M3501" s="15"/>
      <c r="N3501" s="15"/>
      <c r="O3501" s="15"/>
    </row>
    <row r="3502" spans="1:15" s="299" customFormat="1">
      <c r="A3502" s="15"/>
      <c r="B3502" s="290"/>
      <c r="C3502" s="17"/>
      <c r="D3502" s="17"/>
      <c r="E3502" s="15"/>
      <c r="F3502" s="15"/>
      <c r="G3502" s="15"/>
      <c r="H3502" s="15"/>
      <c r="I3502" s="15"/>
      <c r="J3502" s="15"/>
      <c r="K3502" s="15"/>
      <c r="L3502" s="15"/>
      <c r="M3502" s="15"/>
      <c r="N3502" s="15"/>
      <c r="O3502" s="15"/>
    </row>
    <row r="3503" spans="1:15" s="299" customFormat="1">
      <c r="A3503" s="15"/>
      <c r="B3503" s="290"/>
      <c r="C3503" s="17"/>
      <c r="D3503" s="17"/>
      <c r="E3503" s="15"/>
      <c r="F3503" s="15"/>
      <c r="G3503" s="15"/>
      <c r="H3503" s="15"/>
      <c r="I3503" s="15"/>
      <c r="J3503" s="15"/>
      <c r="K3503" s="15"/>
      <c r="L3503" s="15"/>
      <c r="M3503" s="15"/>
      <c r="N3503" s="15"/>
      <c r="O3503" s="15"/>
    </row>
    <row r="3504" spans="1:15" s="299" customFormat="1">
      <c r="A3504" s="15"/>
      <c r="B3504" s="290"/>
      <c r="C3504" s="17"/>
      <c r="D3504" s="17"/>
      <c r="E3504" s="15"/>
      <c r="F3504" s="15"/>
      <c r="G3504" s="15"/>
      <c r="H3504" s="15"/>
      <c r="I3504" s="15"/>
      <c r="J3504" s="15"/>
      <c r="K3504" s="15"/>
      <c r="L3504" s="15"/>
      <c r="M3504" s="15"/>
      <c r="N3504" s="15"/>
      <c r="O3504" s="15"/>
    </row>
    <row r="3505" spans="1:15" s="299" customFormat="1">
      <c r="A3505" s="15"/>
      <c r="B3505" s="290"/>
      <c r="C3505" s="17"/>
      <c r="D3505" s="17"/>
      <c r="E3505" s="15"/>
      <c r="F3505" s="15"/>
      <c r="G3505" s="15"/>
      <c r="H3505" s="15"/>
      <c r="I3505" s="15"/>
      <c r="J3505" s="15"/>
      <c r="K3505" s="15"/>
      <c r="L3505" s="15"/>
      <c r="M3505" s="15"/>
      <c r="N3505" s="15"/>
      <c r="O3505" s="15"/>
    </row>
    <row r="3506" spans="1:15" s="299" customFormat="1">
      <c r="A3506" s="15"/>
      <c r="B3506" s="290"/>
      <c r="C3506" s="17"/>
      <c r="D3506" s="17"/>
      <c r="E3506" s="15"/>
      <c r="F3506" s="15"/>
      <c r="G3506" s="15"/>
      <c r="H3506" s="15"/>
      <c r="I3506" s="15"/>
      <c r="J3506" s="15"/>
      <c r="K3506" s="15"/>
      <c r="L3506" s="15"/>
      <c r="M3506" s="15"/>
      <c r="N3506" s="15"/>
      <c r="O3506" s="15"/>
    </row>
    <row r="3507" spans="1:15" s="299" customFormat="1">
      <c r="A3507" s="15"/>
      <c r="B3507" s="290"/>
      <c r="C3507" s="17"/>
      <c r="D3507" s="17"/>
      <c r="E3507" s="15"/>
      <c r="F3507" s="15"/>
      <c r="G3507" s="15"/>
      <c r="H3507" s="15"/>
      <c r="I3507" s="15"/>
      <c r="J3507" s="15"/>
      <c r="K3507" s="15"/>
      <c r="L3507" s="15"/>
      <c r="M3507" s="15"/>
      <c r="N3507" s="15"/>
      <c r="O3507" s="15"/>
    </row>
    <row r="3508" spans="1:15" s="299" customFormat="1">
      <c r="A3508" s="15"/>
      <c r="B3508" s="290"/>
      <c r="C3508" s="17"/>
      <c r="D3508" s="17"/>
      <c r="E3508" s="15"/>
      <c r="F3508" s="15"/>
      <c r="G3508" s="15"/>
      <c r="H3508" s="15"/>
      <c r="I3508" s="15"/>
      <c r="J3508" s="15"/>
      <c r="K3508" s="15"/>
      <c r="L3508" s="15"/>
      <c r="M3508" s="15"/>
      <c r="N3508" s="15"/>
      <c r="O3508" s="15"/>
    </row>
    <row r="3509" spans="1:15" s="299" customFormat="1">
      <c r="A3509" s="15"/>
      <c r="B3509" s="290"/>
      <c r="C3509" s="17"/>
      <c r="D3509" s="17"/>
      <c r="E3509" s="15"/>
      <c r="F3509" s="15"/>
      <c r="G3509" s="15"/>
      <c r="H3509" s="15"/>
      <c r="I3509" s="15"/>
      <c r="J3509" s="15"/>
      <c r="K3509" s="15"/>
      <c r="L3509" s="15"/>
      <c r="M3509" s="15"/>
      <c r="N3509" s="15"/>
      <c r="O3509" s="15"/>
    </row>
    <row r="3510" spans="1:15" s="299" customFormat="1">
      <c r="A3510" s="15"/>
      <c r="B3510" s="290"/>
      <c r="C3510" s="17"/>
      <c r="D3510" s="17"/>
      <c r="E3510" s="15"/>
      <c r="F3510" s="15"/>
      <c r="G3510" s="15"/>
      <c r="H3510" s="15"/>
      <c r="I3510" s="15"/>
      <c r="J3510" s="15"/>
      <c r="K3510" s="15"/>
      <c r="L3510" s="15"/>
      <c r="M3510" s="15"/>
      <c r="N3510" s="15"/>
      <c r="O3510" s="15"/>
    </row>
    <row r="3511" spans="1:15" s="299" customFormat="1">
      <c r="A3511" s="15"/>
      <c r="B3511" s="290"/>
      <c r="C3511" s="17"/>
      <c r="D3511" s="17"/>
      <c r="E3511" s="15"/>
      <c r="F3511" s="15"/>
      <c r="G3511" s="15"/>
      <c r="H3511" s="15"/>
      <c r="I3511" s="15"/>
      <c r="J3511" s="15"/>
      <c r="K3511" s="15"/>
      <c r="L3511" s="15"/>
      <c r="M3511" s="15"/>
      <c r="N3511" s="15"/>
      <c r="O3511" s="15"/>
    </row>
    <row r="3512" spans="1:15" s="299" customFormat="1">
      <c r="A3512" s="15"/>
      <c r="B3512" s="290"/>
      <c r="C3512" s="17"/>
      <c r="D3512" s="17"/>
      <c r="E3512" s="15"/>
      <c r="F3512" s="15"/>
      <c r="G3512" s="15"/>
      <c r="H3512" s="15"/>
      <c r="I3512" s="15"/>
      <c r="J3512" s="15"/>
      <c r="K3512" s="15"/>
      <c r="L3512" s="15"/>
      <c r="M3512" s="15"/>
      <c r="N3512" s="15"/>
      <c r="O3512" s="15"/>
    </row>
    <row r="3513" spans="1:15" s="299" customFormat="1">
      <c r="A3513" s="15"/>
      <c r="B3513" s="290"/>
      <c r="C3513" s="17"/>
      <c r="D3513" s="17"/>
      <c r="E3513" s="15"/>
      <c r="F3513" s="15"/>
      <c r="G3513" s="15"/>
      <c r="H3513" s="15"/>
      <c r="I3513" s="15"/>
      <c r="J3513" s="15"/>
      <c r="K3513" s="15"/>
      <c r="L3513" s="15"/>
      <c r="M3513" s="15"/>
      <c r="N3513" s="15"/>
      <c r="O3513" s="15"/>
    </row>
    <row r="3514" spans="1:15" s="299" customFormat="1">
      <c r="A3514" s="15"/>
      <c r="B3514" s="290"/>
      <c r="C3514" s="17"/>
      <c r="D3514" s="17"/>
      <c r="E3514" s="15"/>
      <c r="F3514" s="15"/>
      <c r="G3514" s="15"/>
      <c r="H3514" s="15"/>
      <c r="I3514" s="15"/>
      <c r="J3514" s="15"/>
      <c r="K3514" s="15"/>
      <c r="L3514" s="15"/>
      <c r="M3514" s="15"/>
      <c r="N3514" s="15"/>
      <c r="O3514" s="15"/>
    </row>
    <row r="3515" spans="1:15" s="299" customFormat="1">
      <c r="A3515" s="15"/>
      <c r="B3515" s="290"/>
      <c r="C3515" s="17"/>
      <c r="D3515" s="17"/>
      <c r="E3515" s="15"/>
      <c r="F3515" s="15"/>
      <c r="G3515" s="15"/>
      <c r="H3515" s="15"/>
      <c r="I3515" s="15"/>
      <c r="J3515" s="15"/>
      <c r="K3515" s="15"/>
      <c r="L3515" s="15"/>
      <c r="M3515" s="15"/>
      <c r="N3515" s="15"/>
      <c r="O3515" s="15"/>
    </row>
    <row r="3516" spans="1:15" s="299" customFormat="1">
      <c r="A3516" s="15"/>
      <c r="B3516" s="290"/>
      <c r="C3516" s="17"/>
      <c r="D3516" s="17"/>
      <c r="E3516" s="15"/>
      <c r="F3516" s="15"/>
      <c r="G3516" s="15"/>
      <c r="H3516" s="15"/>
      <c r="I3516" s="15"/>
      <c r="J3516" s="15"/>
      <c r="K3516" s="15"/>
      <c r="L3516" s="15"/>
      <c r="M3516" s="15"/>
      <c r="N3516" s="15"/>
      <c r="O3516" s="15"/>
    </row>
    <row r="3517" spans="1:15" s="299" customFormat="1">
      <c r="A3517" s="15"/>
      <c r="B3517" s="290"/>
      <c r="C3517" s="17"/>
      <c r="D3517" s="17"/>
      <c r="E3517" s="15"/>
      <c r="F3517" s="15"/>
      <c r="G3517" s="15"/>
      <c r="H3517" s="15"/>
      <c r="I3517" s="15"/>
      <c r="J3517" s="15"/>
      <c r="K3517" s="15"/>
      <c r="L3517" s="15"/>
      <c r="M3517" s="15"/>
      <c r="N3517" s="15"/>
      <c r="O3517" s="15"/>
    </row>
    <row r="3518" spans="1:15" s="299" customFormat="1">
      <c r="A3518" s="15"/>
      <c r="B3518" s="290"/>
      <c r="C3518" s="17"/>
      <c r="D3518" s="17"/>
      <c r="E3518" s="15"/>
      <c r="F3518" s="15"/>
      <c r="G3518" s="15"/>
      <c r="H3518" s="15"/>
      <c r="I3518" s="15"/>
      <c r="J3518" s="15"/>
      <c r="K3518" s="15"/>
      <c r="L3518" s="15"/>
      <c r="M3518" s="15"/>
      <c r="N3518" s="15"/>
      <c r="O3518" s="15"/>
    </row>
    <row r="3519" spans="1:15" s="299" customFormat="1">
      <c r="A3519" s="15"/>
      <c r="B3519" s="290"/>
      <c r="C3519" s="17"/>
      <c r="D3519" s="17"/>
      <c r="E3519" s="15"/>
      <c r="F3519" s="15"/>
      <c r="G3519" s="15"/>
      <c r="H3519" s="15"/>
      <c r="I3519" s="15"/>
      <c r="J3519" s="15"/>
      <c r="K3519" s="15"/>
      <c r="L3519" s="15"/>
      <c r="M3519" s="15"/>
      <c r="N3519" s="15"/>
      <c r="O3519" s="15"/>
    </row>
    <row r="3520" spans="1:15" s="299" customFormat="1">
      <c r="A3520" s="15"/>
      <c r="B3520" s="290"/>
      <c r="C3520" s="17"/>
      <c r="D3520" s="17"/>
      <c r="E3520" s="15"/>
      <c r="F3520" s="15"/>
      <c r="G3520" s="15"/>
      <c r="H3520" s="15"/>
      <c r="I3520" s="15"/>
      <c r="J3520" s="15"/>
      <c r="K3520" s="15"/>
      <c r="L3520" s="15"/>
      <c r="M3520" s="15"/>
      <c r="N3520" s="15"/>
      <c r="O3520" s="15"/>
    </row>
    <row r="3521" spans="1:15" s="299" customFormat="1">
      <c r="A3521" s="15"/>
      <c r="B3521" s="290"/>
      <c r="C3521" s="17"/>
      <c r="D3521" s="17"/>
      <c r="E3521" s="15"/>
      <c r="F3521" s="15"/>
      <c r="G3521" s="15"/>
      <c r="H3521" s="15"/>
      <c r="I3521" s="15"/>
      <c r="J3521" s="15"/>
      <c r="K3521" s="15"/>
      <c r="L3521" s="15"/>
      <c r="M3521" s="15"/>
      <c r="N3521" s="15"/>
      <c r="O3521" s="15"/>
    </row>
    <row r="3522" spans="1:15" s="299" customFormat="1">
      <c r="A3522" s="15"/>
      <c r="B3522" s="290"/>
      <c r="C3522" s="17"/>
      <c r="D3522" s="17"/>
      <c r="E3522" s="15"/>
      <c r="F3522" s="15"/>
      <c r="G3522" s="15"/>
      <c r="H3522" s="15"/>
      <c r="I3522" s="15"/>
      <c r="J3522" s="15"/>
      <c r="K3522" s="15"/>
      <c r="L3522" s="15"/>
      <c r="M3522" s="15"/>
      <c r="N3522" s="15"/>
      <c r="O3522" s="15"/>
    </row>
    <row r="3523" spans="1:15" s="299" customFormat="1">
      <c r="A3523" s="15"/>
      <c r="B3523" s="290"/>
      <c r="C3523" s="17"/>
      <c r="D3523" s="17"/>
      <c r="E3523" s="15"/>
      <c r="F3523" s="15"/>
      <c r="G3523" s="15"/>
      <c r="H3523" s="15"/>
      <c r="I3523" s="15"/>
      <c r="J3523" s="15"/>
      <c r="K3523" s="15"/>
      <c r="L3523" s="15"/>
      <c r="M3523" s="15"/>
      <c r="N3523" s="15"/>
      <c r="O3523" s="15"/>
    </row>
    <row r="3524" spans="1:15" s="299" customFormat="1">
      <c r="A3524" s="15"/>
      <c r="B3524" s="290"/>
      <c r="C3524" s="17"/>
      <c r="D3524" s="17"/>
      <c r="E3524" s="15"/>
      <c r="F3524" s="15"/>
      <c r="G3524" s="15"/>
      <c r="H3524" s="15"/>
      <c r="I3524" s="15"/>
      <c r="J3524" s="15"/>
      <c r="K3524" s="15"/>
      <c r="L3524" s="15"/>
      <c r="M3524" s="15"/>
      <c r="N3524" s="15"/>
      <c r="O3524" s="15"/>
    </row>
    <row r="3525" spans="1:15" s="299" customFormat="1">
      <c r="A3525" s="15"/>
      <c r="B3525" s="290"/>
      <c r="C3525" s="17"/>
      <c r="D3525" s="17"/>
      <c r="E3525" s="15"/>
      <c r="F3525" s="15"/>
      <c r="G3525" s="15"/>
      <c r="H3525" s="15"/>
      <c r="I3525" s="15"/>
      <c r="J3525" s="15"/>
      <c r="K3525" s="15"/>
      <c r="L3525" s="15"/>
      <c r="M3525" s="15"/>
      <c r="N3525" s="15"/>
      <c r="O3525" s="15"/>
    </row>
    <row r="3526" spans="1:15" s="299" customFormat="1">
      <c r="A3526" s="15"/>
      <c r="B3526" s="290"/>
      <c r="C3526" s="17"/>
      <c r="D3526" s="17"/>
      <c r="E3526" s="15"/>
      <c r="F3526" s="15"/>
      <c r="G3526" s="15"/>
      <c r="H3526" s="15"/>
      <c r="I3526" s="15"/>
      <c r="J3526" s="15"/>
      <c r="K3526" s="15"/>
      <c r="L3526" s="15"/>
      <c r="M3526" s="15"/>
      <c r="N3526" s="15"/>
      <c r="O3526" s="15"/>
    </row>
    <row r="3527" spans="1:15" s="299" customFormat="1">
      <c r="A3527" s="15"/>
      <c r="B3527" s="290"/>
      <c r="C3527" s="17"/>
      <c r="D3527" s="17"/>
      <c r="E3527" s="15"/>
      <c r="F3527" s="15"/>
      <c r="G3527" s="15"/>
      <c r="H3527" s="15"/>
      <c r="I3527" s="15"/>
      <c r="J3527" s="15"/>
      <c r="K3527" s="15"/>
      <c r="L3527" s="15"/>
      <c r="M3527" s="15"/>
      <c r="N3527" s="15"/>
      <c r="O3527" s="15"/>
    </row>
    <row r="3528" spans="1:15" s="299" customFormat="1">
      <c r="A3528" s="15"/>
      <c r="B3528" s="290"/>
      <c r="C3528" s="17"/>
      <c r="D3528" s="17"/>
      <c r="E3528" s="15"/>
      <c r="F3528" s="15"/>
      <c r="G3528" s="15"/>
      <c r="H3528" s="15"/>
      <c r="I3528" s="15"/>
      <c r="J3528" s="15"/>
      <c r="K3528" s="15"/>
      <c r="L3528" s="15"/>
      <c r="M3528" s="15"/>
      <c r="N3528" s="15"/>
      <c r="O3528" s="15"/>
    </row>
    <row r="3529" spans="1:15" s="299" customFormat="1">
      <c r="A3529" s="15"/>
      <c r="B3529" s="290"/>
      <c r="C3529" s="17"/>
      <c r="D3529" s="17"/>
      <c r="E3529" s="15"/>
      <c r="F3529" s="15"/>
      <c r="G3529" s="15"/>
      <c r="H3529" s="15"/>
      <c r="I3529" s="15"/>
      <c r="J3529" s="15"/>
      <c r="K3529" s="15"/>
      <c r="L3529" s="15"/>
      <c r="M3529" s="15"/>
      <c r="N3529" s="15"/>
      <c r="O3529" s="15"/>
    </row>
    <row r="3530" spans="1:15" s="299" customFormat="1">
      <c r="A3530" s="15"/>
      <c r="B3530" s="290"/>
      <c r="C3530" s="17"/>
      <c r="D3530" s="17"/>
      <c r="E3530" s="15"/>
      <c r="F3530" s="15"/>
      <c r="G3530" s="15"/>
      <c r="H3530" s="15"/>
      <c r="I3530" s="15"/>
      <c r="J3530" s="15"/>
      <c r="K3530" s="15"/>
      <c r="L3530" s="15"/>
      <c r="M3530" s="15"/>
      <c r="N3530" s="15"/>
      <c r="O3530" s="15"/>
    </row>
    <row r="3531" spans="1:15" s="299" customFormat="1">
      <c r="A3531" s="15"/>
      <c r="B3531" s="290"/>
      <c r="C3531" s="17"/>
      <c r="D3531" s="17"/>
      <c r="E3531" s="15"/>
      <c r="F3531" s="15"/>
      <c r="G3531" s="15"/>
      <c r="H3531" s="15"/>
      <c r="I3531" s="15"/>
      <c r="J3531" s="15"/>
      <c r="K3531" s="15"/>
      <c r="L3531" s="15"/>
      <c r="M3531" s="15"/>
      <c r="N3531" s="15"/>
      <c r="O3531" s="15"/>
    </row>
    <row r="3532" spans="1:15" s="299" customFormat="1">
      <c r="A3532" s="15"/>
      <c r="B3532" s="290"/>
      <c r="C3532" s="17"/>
      <c r="D3532" s="17"/>
      <c r="E3532" s="15"/>
      <c r="F3532" s="15"/>
      <c r="G3532" s="15"/>
      <c r="H3532" s="15"/>
      <c r="I3532" s="15"/>
      <c r="J3532" s="15"/>
      <c r="K3532" s="15"/>
      <c r="L3532" s="15"/>
      <c r="M3532" s="15"/>
      <c r="N3532" s="15"/>
      <c r="O3532" s="15"/>
    </row>
    <row r="3533" spans="1:15" s="299" customFormat="1">
      <c r="A3533" s="15"/>
      <c r="B3533" s="290"/>
      <c r="C3533" s="17"/>
      <c r="D3533" s="17"/>
      <c r="E3533" s="15"/>
      <c r="F3533" s="15"/>
      <c r="G3533" s="15"/>
      <c r="H3533" s="15"/>
      <c r="I3533" s="15"/>
      <c r="J3533" s="15"/>
      <c r="K3533" s="15"/>
      <c r="L3533" s="15"/>
      <c r="M3533" s="15"/>
      <c r="N3533" s="15"/>
      <c r="O3533" s="15"/>
    </row>
    <row r="3534" spans="1:15" s="299" customFormat="1">
      <c r="A3534" s="15"/>
      <c r="B3534" s="290"/>
      <c r="C3534" s="17"/>
      <c r="D3534" s="17"/>
      <c r="E3534" s="15"/>
      <c r="F3534" s="15"/>
      <c r="G3534" s="15"/>
      <c r="H3534" s="15"/>
      <c r="I3534" s="15"/>
      <c r="J3534" s="15"/>
      <c r="K3534" s="15"/>
      <c r="L3534" s="15"/>
      <c r="M3534" s="15"/>
      <c r="N3534" s="15"/>
      <c r="O3534" s="15"/>
    </row>
    <row r="3535" spans="1:15" s="299" customFormat="1">
      <c r="A3535" s="15"/>
      <c r="B3535" s="290"/>
      <c r="C3535" s="17"/>
      <c r="D3535" s="17"/>
      <c r="E3535" s="15"/>
      <c r="F3535" s="15"/>
      <c r="G3535" s="15"/>
      <c r="H3535" s="15"/>
      <c r="I3535" s="15"/>
      <c r="J3535" s="15"/>
      <c r="K3535" s="15"/>
      <c r="L3535" s="15"/>
      <c r="M3535" s="15"/>
      <c r="N3535" s="15"/>
      <c r="O3535" s="15"/>
    </row>
    <row r="3536" spans="1:15" s="299" customFormat="1">
      <c r="A3536" s="15"/>
      <c r="B3536" s="290"/>
      <c r="C3536" s="17"/>
      <c r="D3536" s="17"/>
      <c r="E3536" s="15"/>
      <c r="F3536" s="15"/>
      <c r="G3536" s="15"/>
      <c r="H3536" s="15"/>
      <c r="I3536" s="15"/>
      <c r="J3536" s="15"/>
      <c r="K3536" s="15"/>
      <c r="L3536" s="15"/>
      <c r="M3536" s="15"/>
      <c r="N3536" s="15"/>
      <c r="O3536" s="15"/>
    </row>
    <row r="3537" spans="1:15" s="299" customFormat="1">
      <c r="A3537" s="15"/>
      <c r="B3537" s="290"/>
      <c r="C3537" s="17"/>
      <c r="D3537" s="17"/>
      <c r="E3537" s="15"/>
      <c r="F3537" s="15"/>
      <c r="G3537" s="15"/>
      <c r="H3537" s="15"/>
      <c r="I3537" s="15"/>
      <c r="J3537" s="15"/>
      <c r="K3537" s="15"/>
      <c r="L3537" s="15"/>
      <c r="M3537" s="15"/>
      <c r="N3537" s="15"/>
      <c r="O3537" s="15"/>
    </row>
    <row r="3538" spans="1:15" s="299" customFormat="1">
      <c r="A3538" s="15"/>
      <c r="B3538" s="290"/>
      <c r="C3538" s="17"/>
      <c r="D3538" s="17"/>
      <c r="E3538" s="15"/>
      <c r="F3538" s="15"/>
      <c r="G3538" s="15"/>
      <c r="H3538" s="15"/>
      <c r="I3538" s="15"/>
      <c r="J3538" s="15"/>
      <c r="K3538" s="15"/>
      <c r="L3538" s="15"/>
      <c r="M3538" s="15"/>
      <c r="N3538" s="15"/>
      <c r="O3538" s="15"/>
    </row>
    <row r="3539" spans="1:15" s="299" customFormat="1">
      <c r="A3539" s="15"/>
      <c r="B3539" s="290"/>
      <c r="C3539" s="17"/>
      <c r="D3539" s="17"/>
      <c r="E3539" s="15"/>
      <c r="F3539" s="15"/>
      <c r="G3539" s="15"/>
      <c r="H3539" s="15"/>
      <c r="I3539" s="15"/>
      <c r="J3539" s="15"/>
      <c r="K3539" s="15"/>
      <c r="L3539" s="15"/>
      <c r="M3539" s="15"/>
      <c r="N3539" s="15"/>
      <c r="O3539" s="15"/>
    </row>
    <row r="3540" spans="1:15" s="299" customFormat="1">
      <c r="A3540" s="15"/>
      <c r="B3540" s="290"/>
      <c r="C3540" s="17"/>
      <c r="D3540" s="17"/>
      <c r="E3540" s="15"/>
      <c r="F3540" s="15"/>
      <c r="G3540" s="15"/>
      <c r="H3540" s="15"/>
      <c r="I3540" s="15"/>
      <c r="J3540" s="15"/>
      <c r="K3540" s="15"/>
      <c r="L3540" s="15"/>
      <c r="M3540" s="15"/>
      <c r="N3540" s="15"/>
      <c r="O3540" s="15"/>
    </row>
    <row r="3541" spans="1:15" s="299" customFormat="1">
      <c r="A3541" s="15"/>
      <c r="B3541" s="290"/>
      <c r="C3541" s="17"/>
      <c r="D3541" s="17"/>
      <c r="E3541" s="15"/>
      <c r="F3541" s="15"/>
      <c r="G3541" s="15"/>
      <c r="H3541" s="15"/>
      <c r="I3541" s="15"/>
      <c r="J3541" s="15"/>
      <c r="K3541" s="15"/>
      <c r="L3541" s="15"/>
      <c r="M3541" s="15"/>
      <c r="N3541" s="15"/>
      <c r="O3541" s="15"/>
    </row>
    <row r="3542" spans="1:15" s="299" customFormat="1">
      <c r="A3542" s="15"/>
      <c r="B3542" s="290"/>
      <c r="C3542" s="17"/>
      <c r="D3542" s="17"/>
      <c r="E3542" s="15"/>
      <c r="F3542" s="15"/>
      <c r="G3542" s="15"/>
      <c r="H3542" s="15"/>
      <c r="I3542" s="15"/>
      <c r="J3542" s="15"/>
      <c r="K3542" s="15"/>
      <c r="L3542" s="15"/>
      <c r="M3542" s="15"/>
      <c r="N3542" s="15"/>
      <c r="O3542" s="15"/>
    </row>
    <row r="3543" spans="1:15" s="299" customFormat="1">
      <c r="A3543" s="15"/>
      <c r="B3543" s="290"/>
      <c r="C3543" s="17"/>
      <c r="D3543" s="17"/>
      <c r="E3543" s="15"/>
      <c r="F3543" s="15"/>
      <c r="G3543" s="15"/>
      <c r="H3543" s="15"/>
      <c r="I3543" s="15"/>
      <c r="J3543" s="15"/>
      <c r="K3543" s="15"/>
      <c r="L3543" s="15"/>
      <c r="M3543" s="15"/>
      <c r="N3543" s="15"/>
      <c r="O3543" s="15"/>
    </row>
    <row r="3544" spans="1:15" s="299" customFormat="1">
      <c r="A3544" s="15"/>
      <c r="B3544" s="290"/>
      <c r="C3544" s="17"/>
      <c r="D3544" s="17"/>
      <c r="E3544" s="15"/>
      <c r="F3544" s="15"/>
      <c r="G3544" s="15"/>
      <c r="H3544" s="15"/>
      <c r="I3544" s="15"/>
      <c r="J3544" s="15"/>
      <c r="K3544" s="15"/>
      <c r="L3544" s="15"/>
      <c r="M3544" s="15"/>
      <c r="N3544" s="15"/>
      <c r="O3544" s="15"/>
    </row>
    <row r="3545" spans="1:15" s="299" customFormat="1">
      <c r="A3545" s="15"/>
      <c r="B3545" s="290"/>
      <c r="C3545" s="17"/>
      <c r="D3545" s="17"/>
      <c r="E3545" s="15"/>
      <c r="F3545" s="15"/>
      <c r="G3545" s="15"/>
      <c r="H3545" s="15"/>
      <c r="I3545" s="15"/>
      <c r="J3545" s="15"/>
      <c r="K3545" s="15"/>
      <c r="L3545" s="15"/>
      <c r="M3545" s="15"/>
      <c r="N3545" s="15"/>
      <c r="O3545" s="15"/>
    </row>
    <row r="3546" spans="1:15" s="299" customFormat="1">
      <c r="A3546" s="15"/>
      <c r="B3546" s="290"/>
      <c r="C3546" s="17"/>
      <c r="D3546" s="17"/>
      <c r="E3546" s="15"/>
      <c r="F3546" s="15"/>
      <c r="G3546" s="15"/>
      <c r="H3546" s="15"/>
      <c r="I3546" s="15"/>
      <c r="J3546" s="15"/>
      <c r="K3546" s="15"/>
      <c r="L3546" s="15"/>
      <c r="M3546" s="15"/>
      <c r="N3546" s="15"/>
      <c r="O3546" s="15"/>
    </row>
    <row r="3547" spans="1:15" s="299" customFormat="1">
      <c r="A3547" s="15"/>
      <c r="B3547" s="290"/>
      <c r="C3547" s="17"/>
      <c r="D3547" s="17"/>
      <c r="E3547" s="15"/>
      <c r="F3547" s="15"/>
      <c r="G3547" s="15"/>
      <c r="H3547" s="15"/>
      <c r="I3547" s="15"/>
      <c r="J3547" s="15"/>
      <c r="K3547" s="15"/>
      <c r="L3547" s="15"/>
      <c r="M3547" s="15"/>
      <c r="N3547" s="15"/>
      <c r="O3547" s="15"/>
    </row>
    <row r="3548" spans="1:15" s="299" customFormat="1">
      <c r="A3548" s="15"/>
      <c r="B3548" s="290"/>
      <c r="C3548" s="17"/>
      <c r="D3548" s="17"/>
      <c r="E3548" s="15"/>
      <c r="F3548" s="15"/>
      <c r="G3548" s="15"/>
      <c r="H3548" s="15"/>
      <c r="I3548" s="15"/>
      <c r="J3548" s="15"/>
      <c r="K3548" s="15"/>
      <c r="L3548" s="15"/>
      <c r="M3548" s="15"/>
      <c r="N3548" s="15"/>
      <c r="O3548" s="15"/>
    </row>
    <row r="3549" spans="1:15" s="299" customFormat="1">
      <c r="A3549" s="15"/>
      <c r="B3549" s="290"/>
      <c r="C3549" s="17"/>
      <c r="D3549" s="17"/>
      <c r="E3549" s="15"/>
      <c r="F3549" s="15"/>
      <c r="G3549" s="15"/>
      <c r="H3549" s="15"/>
      <c r="I3549" s="15"/>
      <c r="J3549" s="15"/>
      <c r="K3549" s="15"/>
      <c r="L3549" s="15"/>
      <c r="M3549" s="15"/>
      <c r="N3549" s="15"/>
      <c r="O3549" s="15"/>
    </row>
    <row r="3550" spans="1:15" s="299" customFormat="1">
      <c r="A3550" s="15"/>
      <c r="B3550" s="290"/>
      <c r="C3550" s="17"/>
      <c r="D3550" s="17"/>
      <c r="E3550" s="15"/>
      <c r="F3550" s="15"/>
      <c r="G3550" s="15"/>
      <c r="H3550" s="15"/>
      <c r="I3550" s="15"/>
      <c r="J3550" s="15"/>
      <c r="K3550" s="15"/>
      <c r="L3550" s="15"/>
      <c r="M3550" s="15"/>
      <c r="N3550" s="15"/>
      <c r="O3550" s="15"/>
    </row>
    <row r="3551" spans="1:15" s="299" customFormat="1">
      <c r="A3551" s="15"/>
      <c r="B3551" s="290"/>
      <c r="C3551" s="17"/>
      <c r="D3551" s="17"/>
      <c r="E3551" s="15"/>
      <c r="F3551" s="15"/>
      <c r="G3551" s="15"/>
      <c r="H3551" s="15"/>
      <c r="I3551" s="15"/>
      <c r="J3551" s="15"/>
      <c r="K3551" s="15"/>
      <c r="L3551" s="15"/>
      <c r="M3551" s="15"/>
      <c r="N3551" s="15"/>
      <c r="O3551" s="15"/>
    </row>
    <row r="3552" spans="1:15" s="299" customFormat="1">
      <c r="A3552" s="15"/>
      <c r="B3552" s="290"/>
      <c r="C3552" s="17"/>
      <c r="D3552" s="17"/>
      <c r="E3552" s="15"/>
      <c r="F3552" s="15"/>
      <c r="G3552" s="15"/>
      <c r="H3552" s="15"/>
      <c r="I3552" s="15"/>
      <c r="J3552" s="15"/>
      <c r="K3552" s="15"/>
      <c r="L3552" s="15"/>
      <c r="M3552" s="15"/>
      <c r="N3552" s="15"/>
      <c r="O3552" s="15"/>
    </row>
    <row r="3553" spans="1:15" s="299" customFormat="1">
      <c r="A3553" s="15"/>
      <c r="B3553" s="290"/>
      <c r="C3553" s="17"/>
      <c r="D3553" s="17"/>
      <c r="E3553" s="15"/>
      <c r="F3553" s="15"/>
      <c r="G3553" s="15"/>
      <c r="H3553" s="15"/>
      <c r="I3553" s="15"/>
      <c r="J3553" s="15"/>
      <c r="K3553" s="15"/>
      <c r="L3553" s="15"/>
      <c r="M3553" s="15"/>
      <c r="N3553" s="15"/>
      <c r="O3553" s="15"/>
    </row>
    <row r="3554" spans="1:15" s="299" customFormat="1">
      <c r="A3554" s="15"/>
      <c r="B3554" s="290"/>
      <c r="C3554" s="17"/>
      <c r="D3554" s="17"/>
      <c r="E3554" s="15"/>
      <c r="F3554" s="15"/>
      <c r="G3554" s="15"/>
      <c r="H3554" s="15"/>
      <c r="I3554" s="15"/>
      <c r="J3554" s="15"/>
      <c r="K3554" s="15"/>
      <c r="L3554" s="15"/>
      <c r="M3554" s="15"/>
      <c r="N3554" s="15"/>
      <c r="O3554" s="15"/>
    </row>
    <row r="3555" spans="1:15" s="299" customFormat="1">
      <c r="A3555" s="15"/>
      <c r="B3555" s="290"/>
      <c r="C3555" s="17"/>
      <c r="D3555" s="17"/>
      <c r="E3555" s="15"/>
      <c r="F3555" s="15"/>
      <c r="G3555" s="15"/>
      <c r="H3555" s="15"/>
      <c r="I3555" s="15"/>
      <c r="J3555" s="15"/>
      <c r="K3555" s="15"/>
      <c r="L3555" s="15"/>
      <c r="M3555" s="15"/>
      <c r="N3555" s="15"/>
      <c r="O3555" s="15"/>
    </row>
    <row r="3556" spans="1:15" s="299" customFormat="1">
      <c r="A3556" s="15"/>
      <c r="B3556" s="290"/>
      <c r="C3556" s="17"/>
      <c r="D3556" s="17"/>
      <c r="E3556" s="15"/>
      <c r="F3556" s="15"/>
      <c r="G3556" s="15"/>
      <c r="H3556" s="15"/>
      <c r="I3556" s="15"/>
      <c r="J3556" s="15"/>
      <c r="K3556" s="15"/>
      <c r="L3556" s="15"/>
      <c r="M3556" s="15"/>
      <c r="N3556" s="15"/>
      <c r="O3556" s="15"/>
    </row>
    <row r="3557" spans="1:15" s="299" customFormat="1">
      <c r="A3557" s="15"/>
      <c r="B3557" s="290"/>
      <c r="C3557" s="17"/>
      <c r="D3557" s="17"/>
      <c r="E3557" s="15"/>
      <c r="F3557" s="15"/>
      <c r="G3557" s="15"/>
      <c r="H3557" s="15"/>
      <c r="I3557" s="15"/>
      <c r="J3557" s="15"/>
      <c r="K3557" s="15"/>
      <c r="L3557" s="15"/>
      <c r="M3557" s="15"/>
      <c r="N3557" s="15"/>
      <c r="O3557" s="15"/>
    </row>
    <row r="3558" spans="1:15" s="299" customFormat="1">
      <c r="A3558" s="15"/>
      <c r="B3558" s="290"/>
      <c r="C3558" s="17"/>
      <c r="D3558" s="17"/>
      <c r="E3558" s="15"/>
      <c r="F3558" s="15"/>
      <c r="G3558" s="15"/>
      <c r="H3558" s="15"/>
      <c r="I3558" s="15"/>
      <c r="J3558" s="15"/>
      <c r="K3558" s="15"/>
      <c r="L3558" s="15"/>
      <c r="M3558" s="15"/>
      <c r="N3558" s="15"/>
      <c r="O3558" s="15"/>
    </row>
    <row r="3559" spans="1:15" s="299" customFormat="1">
      <c r="A3559" s="15"/>
      <c r="B3559" s="290"/>
      <c r="C3559" s="17"/>
      <c r="D3559" s="17"/>
      <c r="E3559" s="15"/>
      <c r="F3559" s="15"/>
      <c r="G3559" s="15"/>
      <c r="H3559" s="15"/>
      <c r="I3559" s="15"/>
      <c r="J3559" s="15"/>
      <c r="K3559" s="15"/>
      <c r="L3559" s="15"/>
      <c r="M3559" s="15"/>
      <c r="N3559" s="15"/>
      <c r="O3559" s="15"/>
    </row>
    <row r="3560" spans="1:15" s="299" customFormat="1">
      <c r="A3560" s="15"/>
      <c r="B3560" s="290"/>
      <c r="C3560" s="17"/>
      <c r="D3560" s="17"/>
      <c r="E3560" s="15"/>
      <c r="F3560" s="15"/>
      <c r="G3560" s="15"/>
      <c r="H3560" s="15"/>
      <c r="I3560" s="15"/>
      <c r="J3560" s="15"/>
      <c r="K3560" s="15"/>
      <c r="L3560" s="15"/>
      <c r="M3560" s="15"/>
      <c r="N3560" s="15"/>
      <c r="O3560" s="15"/>
    </row>
    <row r="3561" spans="1:15" s="299" customFormat="1">
      <c r="A3561" s="15"/>
      <c r="B3561" s="290"/>
      <c r="C3561" s="17"/>
      <c r="D3561" s="17"/>
      <c r="E3561" s="15"/>
      <c r="F3561" s="15"/>
      <c r="G3561" s="15"/>
      <c r="H3561" s="15"/>
      <c r="I3561" s="15"/>
      <c r="J3561" s="15"/>
      <c r="K3561" s="15"/>
      <c r="L3561" s="15"/>
      <c r="M3561" s="15"/>
      <c r="N3561" s="15"/>
      <c r="O3561" s="15"/>
    </row>
    <row r="3562" spans="1:15" s="299" customFormat="1">
      <c r="A3562" s="15"/>
      <c r="B3562" s="290"/>
      <c r="C3562" s="17"/>
      <c r="D3562" s="17"/>
      <c r="E3562" s="15"/>
      <c r="F3562" s="15"/>
      <c r="G3562" s="15"/>
      <c r="H3562" s="15"/>
      <c r="I3562" s="15"/>
      <c r="J3562" s="15"/>
      <c r="K3562" s="15"/>
      <c r="L3562" s="15"/>
      <c r="M3562" s="15"/>
      <c r="N3562" s="15"/>
      <c r="O3562" s="15"/>
    </row>
    <row r="3563" spans="1:15" s="299" customFormat="1">
      <c r="A3563" s="15"/>
      <c r="B3563" s="290"/>
      <c r="C3563" s="17"/>
      <c r="D3563" s="17"/>
      <c r="E3563" s="15"/>
      <c r="F3563" s="15"/>
      <c r="G3563" s="15"/>
      <c r="H3563" s="15"/>
      <c r="I3563" s="15"/>
      <c r="J3563" s="15"/>
      <c r="K3563" s="15"/>
      <c r="L3563" s="15"/>
      <c r="M3563" s="15"/>
      <c r="N3563" s="15"/>
      <c r="O3563" s="15"/>
    </row>
    <row r="3564" spans="1:15" s="299" customFormat="1">
      <c r="A3564" s="15"/>
      <c r="B3564" s="290"/>
      <c r="C3564" s="17"/>
      <c r="D3564" s="17"/>
      <c r="E3564" s="15"/>
      <c r="F3564" s="15"/>
      <c r="G3564" s="15"/>
      <c r="H3564" s="15"/>
      <c r="I3564" s="15"/>
      <c r="J3564" s="15"/>
      <c r="K3564" s="15"/>
      <c r="L3564" s="15"/>
      <c r="M3564" s="15"/>
      <c r="N3564" s="15"/>
      <c r="O3564" s="15"/>
    </row>
    <row r="3565" spans="1:15" s="299" customFormat="1">
      <c r="A3565" s="15"/>
      <c r="B3565" s="290"/>
      <c r="C3565" s="17"/>
      <c r="D3565" s="17"/>
      <c r="E3565" s="15"/>
      <c r="F3565" s="15"/>
      <c r="G3565" s="15"/>
      <c r="H3565" s="15"/>
      <c r="I3565" s="15"/>
      <c r="J3565" s="15"/>
      <c r="K3565" s="15"/>
      <c r="L3565" s="15"/>
      <c r="M3565" s="15"/>
      <c r="N3565" s="15"/>
      <c r="O3565" s="15"/>
    </row>
    <row r="3566" spans="1:15" s="299" customFormat="1">
      <c r="A3566" s="15"/>
      <c r="B3566" s="290"/>
      <c r="C3566" s="17"/>
      <c r="D3566" s="17"/>
      <c r="E3566" s="15"/>
      <c r="F3566" s="15"/>
      <c r="G3566" s="15"/>
      <c r="H3566" s="15"/>
      <c r="I3566" s="15"/>
      <c r="J3566" s="15"/>
      <c r="K3566" s="15"/>
      <c r="L3566" s="15"/>
      <c r="M3566" s="15"/>
      <c r="N3566" s="15"/>
      <c r="O3566" s="15"/>
    </row>
    <row r="3567" spans="1:15" s="299" customFormat="1">
      <c r="A3567" s="15"/>
      <c r="B3567" s="290"/>
      <c r="C3567" s="17"/>
      <c r="D3567" s="17"/>
      <c r="E3567" s="15"/>
      <c r="F3567" s="15"/>
      <c r="G3567" s="15"/>
      <c r="H3567" s="15"/>
      <c r="I3567" s="15"/>
      <c r="J3567" s="15"/>
      <c r="K3567" s="15"/>
      <c r="L3567" s="15"/>
      <c r="M3567" s="15"/>
      <c r="N3567" s="15"/>
      <c r="O3567" s="15"/>
    </row>
    <row r="3568" spans="1:15" s="299" customFormat="1">
      <c r="A3568" s="15"/>
      <c r="B3568" s="290"/>
      <c r="C3568" s="17"/>
      <c r="D3568" s="17"/>
      <c r="E3568" s="15"/>
      <c r="F3568" s="15"/>
      <c r="G3568" s="15"/>
      <c r="H3568" s="15"/>
      <c r="I3568" s="15"/>
      <c r="J3568" s="15"/>
      <c r="K3568" s="15"/>
      <c r="L3568" s="15"/>
      <c r="M3568" s="15"/>
      <c r="N3568" s="15"/>
      <c r="O3568" s="15"/>
    </row>
    <row r="3569" spans="1:15" s="299" customFormat="1">
      <c r="A3569" s="15"/>
      <c r="B3569" s="290"/>
      <c r="C3569" s="17"/>
      <c r="D3569" s="17"/>
      <c r="E3569" s="15"/>
      <c r="F3569" s="15"/>
      <c r="G3569" s="15"/>
      <c r="H3569" s="15"/>
      <c r="I3569" s="15"/>
      <c r="J3569" s="15"/>
      <c r="K3569" s="15"/>
      <c r="L3569" s="15"/>
      <c r="M3569" s="15"/>
      <c r="N3569" s="15"/>
      <c r="O3569" s="15"/>
    </row>
    <row r="3570" spans="1:15" s="299" customFormat="1">
      <c r="A3570" s="15"/>
      <c r="B3570" s="290"/>
      <c r="C3570" s="17"/>
      <c r="D3570" s="17"/>
      <c r="E3570" s="15"/>
      <c r="F3570" s="15"/>
      <c r="G3570" s="15"/>
      <c r="H3570" s="15"/>
      <c r="I3570" s="15"/>
      <c r="J3570" s="15"/>
      <c r="K3570" s="15"/>
      <c r="L3570" s="15"/>
      <c r="M3570" s="15"/>
      <c r="N3570" s="15"/>
      <c r="O3570" s="15"/>
    </row>
    <row r="3571" spans="1:15" s="299" customFormat="1">
      <c r="A3571" s="15"/>
      <c r="B3571" s="290"/>
      <c r="C3571" s="17"/>
      <c r="D3571" s="17"/>
      <c r="E3571" s="15"/>
      <c r="F3571" s="15"/>
      <c r="G3571" s="15"/>
      <c r="H3571" s="15"/>
      <c r="I3571" s="15"/>
      <c r="J3571" s="15"/>
      <c r="K3571" s="15"/>
      <c r="L3571" s="15"/>
      <c r="M3571" s="15"/>
      <c r="N3571" s="15"/>
      <c r="O3571" s="15"/>
    </row>
    <row r="3572" spans="1:15" s="299" customFormat="1">
      <c r="A3572" s="15"/>
      <c r="B3572" s="290"/>
      <c r="C3572" s="17"/>
      <c r="D3572" s="17"/>
      <c r="E3572" s="15"/>
      <c r="F3572" s="15"/>
      <c r="G3572" s="15"/>
      <c r="H3572" s="15"/>
      <c r="I3572" s="15"/>
      <c r="J3572" s="15"/>
      <c r="K3572" s="15"/>
      <c r="L3572" s="15"/>
      <c r="M3572" s="15"/>
      <c r="N3572" s="15"/>
      <c r="O3572" s="15"/>
    </row>
    <row r="3573" spans="1:15" s="299" customFormat="1">
      <c r="A3573" s="15"/>
      <c r="B3573" s="290"/>
      <c r="C3573" s="17"/>
      <c r="D3573" s="17"/>
      <c r="E3573" s="15"/>
      <c r="F3573" s="15"/>
      <c r="G3573" s="15"/>
      <c r="H3573" s="15"/>
      <c r="I3573" s="15"/>
      <c r="J3573" s="15"/>
      <c r="K3573" s="15"/>
      <c r="L3573" s="15"/>
      <c r="M3573" s="15"/>
      <c r="N3573" s="15"/>
      <c r="O3573" s="15"/>
    </row>
    <row r="3574" spans="1:15" s="299" customFormat="1">
      <c r="A3574" s="15"/>
      <c r="B3574" s="290"/>
      <c r="C3574" s="17"/>
      <c r="D3574" s="17"/>
      <c r="E3574" s="15"/>
      <c r="F3574" s="15"/>
      <c r="G3574" s="15"/>
      <c r="H3574" s="15"/>
      <c r="I3574" s="15"/>
      <c r="J3574" s="15"/>
      <c r="K3574" s="15"/>
      <c r="L3574" s="15"/>
      <c r="M3574" s="15"/>
      <c r="N3574" s="15"/>
      <c r="O3574" s="15"/>
    </row>
    <row r="3575" spans="1:15" s="299" customFormat="1">
      <c r="A3575" s="15"/>
      <c r="B3575" s="290"/>
      <c r="C3575" s="17"/>
      <c r="D3575" s="17"/>
      <c r="E3575" s="15"/>
      <c r="F3575" s="15"/>
      <c r="G3575" s="15"/>
      <c r="H3575" s="15"/>
      <c r="I3575" s="15"/>
      <c r="J3575" s="15"/>
      <c r="K3575" s="15"/>
      <c r="L3575" s="15"/>
      <c r="M3575" s="15"/>
      <c r="N3575" s="15"/>
      <c r="O3575" s="15"/>
    </row>
    <row r="3576" spans="1:15" s="299" customFormat="1">
      <c r="A3576" s="15"/>
      <c r="B3576" s="290"/>
      <c r="C3576" s="17"/>
      <c r="D3576" s="17"/>
      <c r="E3576" s="15"/>
      <c r="F3576" s="15"/>
      <c r="G3576" s="15"/>
      <c r="H3576" s="15"/>
      <c r="I3576" s="15"/>
      <c r="J3576" s="15"/>
      <c r="K3576" s="15"/>
      <c r="L3576" s="15"/>
      <c r="M3576" s="15"/>
      <c r="N3576" s="15"/>
      <c r="O3576" s="15"/>
    </row>
    <row r="3577" spans="1:15" s="299" customFormat="1">
      <c r="A3577" s="15"/>
      <c r="B3577" s="290"/>
      <c r="C3577" s="17"/>
      <c r="D3577" s="17"/>
      <c r="E3577" s="15"/>
      <c r="F3577" s="15"/>
      <c r="G3577" s="15"/>
      <c r="H3577" s="15"/>
      <c r="I3577" s="15"/>
      <c r="J3577" s="15"/>
      <c r="K3577" s="15"/>
      <c r="L3577" s="15"/>
      <c r="M3577" s="15"/>
      <c r="N3577" s="15"/>
      <c r="O3577" s="15"/>
    </row>
    <row r="3578" spans="1:15" s="299" customFormat="1">
      <c r="A3578" s="15"/>
      <c r="B3578" s="290"/>
      <c r="C3578" s="17"/>
      <c r="D3578" s="17"/>
      <c r="E3578" s="15"/>
      <c r="F3578" s="15"/>
      <c r="G3578" s="15"/>
      <c r="H3578" s="15"/>
      <c r="I3578" s="15"/>
      <c r="J3578" s="15"/>
      <c r="K3578" s="15"/>
      <c r="L3578" s="15"/>
      <c r="M3578" s="15"/>
      <c r="N3578" s="15"/>
      <c r="O3578" s="15"/>
    </row>
    <row r="3579" spans="1:15" s="299" customFormat="1">
      <c r="A3579" s="15"/>
      <c r="B3579" s="290"/>
      <c r="C3579" s="17"/>
      <c r="D3579" s="17"/>
      <c r="E3579" s="15"/>
      <c r="F3579" s="15"/>
      <c r="G3579" s="15"/>
      <c r="H3579" s="15"/>
      <c r="I3579" s="15"/>
      <c r="J3579" s="15"/>
      <c r="K3579" s="15"/>
      <c r="L3579" s="15"/>
      <c r="M3579" s="15"/>
      <c r="N3579" s="15"/>
      <c r="O3579" s="15"/>
    </row>
    <row r="3580" spans="1:15" s="299" customFormat="1">
      <c r="A3580" s="15"/>
      <c r="B3580" s="290"/>
      <c r="C3580" s="17"/>
      <c r="D3580" s="17"/>
      <c r="E3580" s="15"/>
      <c r="F3580" s="15"/>
      <c r="G3580" s="15"/>
      <c r="H3580" s="15"/>
      <c r="I3580" s="15"/>
      <c r="J3580" s="15"/>
      <c r="K3580" s="15"/>
      <c r="L3580" s="15"/>
      <c r="M3580" s="15"/>
      <c r="N3580" s="15"/>
      <c r="O3580" s="15"/>
    </row>
    <row r="3581" spans="1:15" s="299" customFormat="1">
      <c r="A3581" s="15"/>
      <c r="B3581" s="290"/>
      <c r="C3581" s="17"/>
      <c r="D3581" s="17"/>
      <c r="E3581" s="15"/>
      <c r="F3581" s="15"/>
      <c r="G3581" s="15"/>
      <c r="H3581" s="15"/>
      <c r="I3581" s="15"/>
      <c r="J3581" s="15"/>
      <c r="K3581" s="15"/>
      <c r="L3581" s="15"/>
      <c r="M3581" s="15"/>
      <c r="N3581" s="15"/>
      <c r="O3581" s="15"/>
    </row>
    <row r="3582" spans="1:15" s="299" customFormat="1">
      <c r="A3582" s="15"/>
      <c r="B3582" s="290"/>
      <c r="C3582" s="17"/>
      <c r="D3582" s="17"/>
      <c r="E3582" s="15"/>
      <c r="F3582" s="15"/>
      <c r="G3582" s="15"/>
      <c r="H3582" s="15"/>
      <c r="I3582" s="15"/>
      <c r="J3582" s="15"/>
      <c r="K3582" s="15"/>
      <c r="L3582" s="15"/>
      <c r="M3582" s="15"/>
      <c r="N3582" s="15"/>
      <c r="O3582" s="15"/>
    </row>
    <row r="3583" spans="1:15" s="299" customFormat="1">
      <c r="A3583" s="15"/>
      <c r="B3583" s="290"/>
      <c r="C3583" s="17"/>
      <c r="D3583" s="17"/>
      <c r="E3583" s="15"/>
      <c r="F3583" s="15"/>
      <c r="G3583" s="15"/>
      <c r="H3583" s="15"/>
      <c r="I3583" s="15"/>
      <c r="J3583" s="15"/>
      <c r="K3583" s="15"/>
      <c r="L3583" s="15"/>
      <c r="M3583" s="15"/>
      <c r="N3583" s="15"/>
      <c r="O3583" s="15"/>
    </row>
    <row r="3584" spans="1:15" s="299" customFormat="1">
      <c r="A3584" s="15"/>
      <c r="B3584" s="290"/>
      <c r="C3584" s="17"/>
      <c r="D3584" s="17"/>
      <c r="E3584" s="15"/>
      <c r="F3584" s="15"/>
      <c r="G3584" s="15"/>
      <c r="H3584" s="15"/>
      <c r="I3584" s="15"/>
      <c r="J3584" s="15"/>
      <c r="K3584" s="15"/>
      <c r="L3584" s="15"/>
      <c r="M3584" s="15"/>
      <c r="N3584" s="15"/>
      <c r="O3584" s="15"/>
    </row>
    <row r="3585" spans="1:15" s="299" customFormat="1">
      <c r="A3585" s="15"/>
      <c r="B3585" s="290"/>
      <c r="C3585" s="17"/>
      <c r="D3585" s="17"/>
      <c r="E3585" s="15"/>
      <c r="F3585" s="15"/>
      <c r="G3585" s="15"/>
      <c r="H3585" s="15"/>
      <c r="I3585" s="15"/>
      <c r="J3585" s="15"/>
      <c r="K3585" s="15"/>
      <c r="L3585" s="15"/>
      <c r="M3585" s="15"/>
      <c r="N3585" s="15"/>
      <c r="O3585" s="15"/>
    </row>
    <row r="3586" spans="1:15" s="299" customFormat="1">
      <c r="A3586" s="15"/>
      <c r="B3586" s="290"/>
      <c r="C3586" s="17"/>
      <c r="D3586" s="17"/>
      <c r="E3586" s="15"/>
      <c r="F3586" s="15"/>
      <c r="G3586" s="15"/>
      <c r="H3586" s="15"/>
      <c r="I3586" s="15"/>
      <c r="J3586" s="15"/>
      <c r="K3586" s="15"/>
      <c r="L3586" s="15"/>
      <c r="M3586" s="15"/>
      <c r="N3586" s="15"/>
      <c r="O3586" s="15"/>
    </row>
    <row r="3587" spans="1:15" s="299" customFormat="1">
      <c r="A3587" s="15"/>
      <c r="B3587" s="290"/>
      <c r="C3587" s="17"/>
      <c r="D3587" s="17"/>
      <c r="E3587" s="15"/>
      <c r="F3587" s="15"/>
      <c r="G3587" s="15"/>
      <c r="H3587" s="15"/>
      <c r="I3587" s="15"/>
      <c r="J3587" s="15"/>
      <c r="K3587" s="15"/>
      <c r="L3587" s="15"/>
      <c r="M3587" s="15"/>
      <c r="N3587" s="15"/>
      <c r="O3587" s="15"/>
    </row>
    <row r="3588" spans="1:15" s="299" customFormat="1">
      <c r="A3588" s="15"/>
      <c r="B3588" s="290"/>
      <c r="C3588" s="17"/>
      <c r="D3588" s="17"/>
      <c r="E3588" s="15"/>
      <c r="F3588" s="15"/>
      <c r="G3588" s="15"/>
      <c r="H3588" s="15"/>
      <c r="I3588" s="15"/>
      <c r="J3588" s="15"/>
      <c r="K3588" s="15"/>
      <c r="L3588" s="15"/>
      <c r="M3588" s="15"/>
      <c r="N3588" s="15"/>
      <c r="O3588" s="15"/>
    </row>
    <row r="3589" spans="1:15" s="299" customFormat="1">
      <c r="A3589" s="15"/>
      <c r="B3589" s="290"/>
      <c r="C3589" s="17"/>
      <c r="D3589" s="17"/>
      <c r="E3589" s="15"/>
      <c r="F3589" s="15"/>
      <c r="G3589" s="15"/>
      <c r="H3589" s="15"/>
      <c r="I3589" s="15"/>
      <c r="J3589" s="15"/>
      <c r="K3589" s="15"/>
      <c r="L3589" s="15"/>
      <c r="M3589" s="15"/>
      <c r="N3589" s="15"/>
      <c r="O3589" s="15"/>
    </row>
    <row r="3590" spans="1:15" s="299" customFormat="1">
      <c r="A3590" s="15"/>
      <c r="B3590" s="290"/>
      <c r="C3590" s="17"/>
      <c r="D3590" s="17"/>
      <c r="E3590" s="15"/>
      <c r="F3590" s="15"/>
      <c r="G3590" s="15"/>
      <c r="H3590" s="15"/>
      <c r="I3590" s="15"/>
      <c r="J3590" s="15"/>
      <c r="K3590" s="15"/>
      <c r="L3590" s="15"/>
      <c r="M3590" s="15"/>
      <c r="N3590" s="15"/>
      <c r="O3590" s="15"/>
    </row>
    <row r="3591" spans="1:15" s="299" customFormat="1">
      <c r="A3591" s="15"/>
      <c r="B3591" s="290"/>
      <c r="C3591" s="17"/>
      <c r="D3591" s="17"/>
      <c r="E3591" s="15"/>
      <c r="F3591" s="15"/>
      <c r="G3591" s="15"/>
      <c r="H3591" s="15"/>
      <c r="I3591" s="15"/>
      <c r="J3591" s="15"/>
      <c r="K3591" s="15"/>
      <c r="L3591" s="15"/>
      <c r="M3591" s="15"/>
      <c r="N3591" s="15"/>
      <c r="O3591" s="15"/>
    </row>
    <row r="3592" spans="1:15" s="299" customFormat="1">
      <c r="A3592" s="15"/>
      <c r="B3592" s="290"/>
      <c r="C3592" s="17"/>
      <c r="D3592" s="17"/>
      <c r="E3592" s="15"/>
      <c r="F3592" s="15"/>
      <c r="G3592" s="15"/>
      <c r="H3592" s="15"/>
      <c r="I3592" s="15"/>
      <c r="J3592" s="15"/>
      <c r="K3592" s="15"/>
      <c r="L3592" s="15"/>
      <c r="M3592" s="15"/>
      <c r="N3592" s="15"/>
      <c r="O3592" s="15"/>
    </row>
    <row r="3593" spans="1:15" s="299" customFormat="1">
      <c r="A3593" s="15"/>
      <c r="B3593" s="290"/>
      <c r="C3593" s="17"/>
      <c r="D3593" s="17"/>
      <c r="E3593" s="15"/>
      <c r="F3593" s="15"/>
      <c r="G3593" s="15"/>
      <c r="H3593" s="15"/>
      <c r="I3593" s="15"/>
      <c r="J3593" s="15"/>
      <c r="K3593" s="15"/>
      <c r="L3593" s="15"/>
      <c r="M3593" s="15"/>
      <c r="N3593" s="15"/>
      <c r="O3593" s="15"/>
    </row>
    <row r="3594" spans="1:15" s="299" customFormat="1">
      <c r="A3594" s="15"/>
      <c r="B3594" s="290"/>
      <c r="C3594" s="17"/>
      <c r="D3594" s="17"/>
      <c r="E3594" s="15"/>
      <c r="F3594" s="15"/>
      <c r="G3594" s="15"/>
      <c r="H3594" s="15"/>
      <c r="I3594" s="15"/>
      <c r="J3594" s="15"/>
      <c r="K3594" s="15"/>
      <c r="L3594" s="15"/>
      <c r="M3594" s="15"/>
      <c r="N3594" s="15"/>
      <c r="O3594" s="15"/>
    </row>
    <row r="3595" spans="1:15" s="299" customFormat="1">
      <c r="A3595" s="15"/>
      <c r="B3595" s="290"/>
      <c r="C3595" s="17"/>
      <c r="D3595" s="17"/>
      <c r="E3595" s="15"/>
      <c r="F3595" s="15"/>
      <c r="G3595" s="15"/>
      <c r="H3595" s="15"/>
      <c r="I3595" s="15"/>
      <c r="J3595" s="15"/>
      <c r="K3595" s="15"/>
      <c r="L3595" s="15"/>
      <c r="M3595" s="15"/>
      <c r="N3595" s="15"/>
      <c r="O3595" s="15"/>
    </row>
    <row r="3596" spans="1:15" s="299" customFormat="1">
      <c r="A3596" s="15"/>
      <c r="B3596" s="290"/>
      <c r="C3596" s="17"/>
      <c r="D3596" s="17"/>
      <c r="E3596" s="15"/>
      <c r="F3596" s="15"/>
      <c r="G3596" s="15"/>
      <c r="H3596" s="15"/>
      <c r="I3596" s="15"/>
      <c r="J3596" s="15"/>
      <c r="K3596" s="15"/>
      <c r="L3596" s="15"/>
      <c r="M3596" s="15"/>
      <c r="N3596" s="15"/>
      <c r="O3596" s="15"/>
    </row>
    <row r="3597" spans="1:15" s="299" customFormat="1">
      <c r="A3597" s="15"/>
      <c r="B3597" s="290"/>
      <c r="C3597" s="17"/>
      <c r="D3597" s="17"/>
      <c r="E3597" s="15"/>
      <c r="F3597" s="15"/>
      <c r="G3597" s="15"/>
      <c r="H3597" s="15"/>
      <c r="I3597" s="15"/>
      <c r="J3597" s="15"/>
      <c r="K3597" s="15"/>
      <c r="L3597" s="15"/>
      <c r="M3597" s="15"/>
      <c r="N3597" s="15"/>
      <c r="O3597" s="15"/>
    </row>
    <row r="3598" spans="1:15" s="299" customFormat="1">
      <c r="A3598" s="15"/>
      <c r="B3598" s="290"/>
      <c r="C3598" s="17"/>
      <c r="D3598" s="17"/>
      <c r="E3598" s="15"/>
      <c r="F3598" s="15"/>
      <c r="G3598" s="15"/>
      <c r="H3598" s="15"/>
      <c r="I3598" s="15"/>
      <c r="J3598" s="15"/>
      <c r="K3598" s="15"/>
      <c r="L3598" s="15"/>
      <c r="M3598" s="15"/>
      <c r="N3598" s="15"/>
      <c r="O3598" s="15"/>
    </row>
    <row r="3599" spans="1:15" s="299" customFormat="1">
      <c r="A3599" s="15"/>
      <c r="B3599" s="290"/>
      <c r="C3599" s="17"/>
      <c r="D3599" s="17"/>
      <c r="E3599" s="15"/>
      <c r="F3599" s="15"/>
      <c r="G3599" s="15"/>
      <c r="H3599" s="15"/>
      <c r="I3599" s="15"/>
      <c r="J3599" s="15"/>
      <c r="K3599" s="15"/>
      <c r="L3599" s="15"/>
      <c r="M3599" s="15"/>
      <c r="N3599" s="15"/>
      <c r="O3599" s="15"/>
    </row>
    <row r="3600" spans="1:15" s="299" customFormat="1">
      <c r="A3600" s="15"/>
      <c r="B3600" s="290"/>
      <c r="C3600" s="17"/>
      <c r="D3600" s="17"/>
      <c r="E3600" s="15"/>
      <c r="F3600" s="15"/>
      <c r="G3600" s="15"/>
      <c r="H3600" s="15"/>
      <c r="I3600" s="15"/>
      <c r="J3600" s="15"/>
      <c r="K3600" s="15"/>
      <c r="L3600" s="15"/>
      <c r="M3600" s="15"/>
      <c r="N3600" s="15"/>
      <c r="O3600" s="15"/>
    </row>
    <row r="3601" spans="1:15" s="299" customFormat="1">
      <c r="A3601" s="15"/>
      <c r="B3601" s="290"/>
      <c r="C3601" s="17"/>
      <c r="D3601" s="17"/>
      <c r="E3601" s="15"/>
      <c r="F3601" s="15"/>
      <c r="G3601" s="15"/>
      <c r="H3601" s="15"/>
      <c r="I3601" s="15"/>
      <c r="J3601" s="15"/>
      <c r="K3601" s="15"/>
      <c r="L3601" s="15"/>
      <c r="M3601" s="15"/>
      <c r="N3601" s="15"/>
      <c r="O3601" s="15"/>
    </row>
    <row r="3602" spans="1:15" s="299" customFormat="1">
      <c r="A3602" s="15"/>
      <c r="B3602" s="290"/>
      <c r="C3602" s="17"/>
      <c r="D3602" s="17"/>
      <c r="E3602" s="15"/>
      <c r="F3602" s="15"/>
      <c r="G3602" s="15"/>
      <c r="H3602" s="15"/>
      <c r="I3602" s="15"/>
      <c r="J3602" s="15"/>
      <c r="K3602" s="15"/>
      <c r="L3602" s="15"/>
      <c r="M3602" s="15"/>
      <c r="N3602" s="15"/>
      <c r="O3602" s="15"/>
    </row>
    <row r="3603" spans="1:15" s="299" customFormat="1">
      <c r="A3603" s="15"/>
      <c r="B3603" s="290"/>
      <c r="C3603" s="17"/>
      <c r="D3603" s="17"/>
      <c r="E3603" s="15"/>
      <c r="F3603" s="15"/>
      <c r="G3603" s="15"/>
      <c r="H3603" s="15"/>
      <c r="I3603" s="15"/>
      <c r="J3603" s="15"/>
      <c r="K3603" s="15"/>
      <c r="L3603" s="15"/>
      <c r="M3603" s="15"/>
      <c r="N3603" s="15"/>
      <c r="O3603" s="15"/>
    </row>
    <row r="3604" spans="1:15" s="299" customFormat="1">
      <c r="A3604" s="15"/>
      <c r="B3604" s="290"/>
      <c r="C3604" s="17"/>
      <c r="D3604" s="17"/>
      <c r="E3604" s="15"/>
      <c r="F3604" s="15"/>
      <c r="G3604" s="15"/>
      <c r="H3604" s="15"/>
      <c r="I3604" s="15"/>
      <c r="J3604" s="15"/>
      <c r="K3604" s="15"/>
      <c r="L3604" s="15"/>
      <c r="M3604" s="15"/>
      <c r="N3604" s="15"/>
      <c r="O3604" s="15"/>
    </row>
    <row r="3605" spans="1:15" s="299" customFormat="1">
      <c r="A3605" s="15"/>
      <c r="B3605" s="290"/>
      <c r="C3605" s="17"/>
      <c r="D3605" s="17"/>
      <c r="E3605" s="15"/>
      <c r="F3605" s="15"/>
      <c r="G3605" s="15"/>
      <c r="H3605" s="15"/>
      <c r="I3605" s="15"/>
      <c r="J3605" s="15"/>
      <c r="K3605" s="15"/>
      <c r="L3605" s="15"/>
      <c r="M3605" s="15"/>
      <c r="N3605" s="15"/>
      <c r="O3605" s="15"/>
    </row>
    <row r="3606" spans="1:15" s="299" customFormat="1">
      <c r="A3606" s="15"/>
      <c r="B3606" s="290"/>
      <c r="C3606" s="17"/>
      <c r="D3606" s="17"/>
      <c r="E3606" s="15"/>
      <c r="F3606" s="15"/>
      <c r="G3606" s="15"/>
      <c r="H3606" s="15"/>
      <c r="I3606" s="15"/>
      <c r="J3606" s="15"/>
      <c r="K3606" s="15"/>
      <c r="L3606" s="15"/>
      <c r="M3606" s="15"/>
      <c r="N3606" s="15"/>
      <c r="O3606" s="15"/>
    </row>
    <row r="3607" spans="1:15" s="299" customFormat="1">
      <c r="A3607" s="15"/>
      <c r="B3607" s="290"/>
      <c r="C3607" s="17"/>
      <c r="D3607" s="17"/>
      <c r="E3607" s="15"/>
      <c r="F3607" s="15"/>
      <c r="G3607" s="15"/>
      <c r="H3607" s="15"/>
      <c r="I3607" s="15"/>
      <c r="J3607" s="15"/>
      <c r="K3607" s="15"/>
      <c r="L3607" s="15"/>
      <c r="M3607" s="15"/>
      <c r="N3607" s="15"/>
      <c r="O3607" s="15"/>
    </row>
    <row r="3608" spans="1:15" s="299" customFormat="1">
      <c r="A3608" s="15"/>
      <c r="B3608" s="290"/>
      <c r="C3608" s="17"/>
      <c r="D3608" s="17"/>
      <c r="E3608" s="15"/>
      <c r="F3608" s="15"/>
      <c r="G3608" s="15"/>
      <c r="H3608" s="15"/>
      <c r="I3608" s="15"/>
      <c r="J3608" s="15"/>
      <c r="K3608" s="15"/>
      <c r="L3608" s="15"/>
      <c r="M3608" s="15"/>
      <c r="N3608" s="15"/>
      <c r="O3608" s="15"/>
    </row>
    <row r="3609" spans="1:15" s="299" customFormat="1">
      <c r="A3609" s="15"/>
      <c r="B3609" s="290"/>
      <c r="C3609" s="17"/>
      <c r="D3609" s="17"/>
      <c r="E3609" s="15"/>
      <c r="F3609" s="15"/>
      <c r="G3609" s="15"/>
      <c r="H3609" s="15"/>
      <c r="I3609" s="15"/>
      <c r="J3609" s="15"/>
      <c r="K3609" s="15"/>
      <c r="L3609" s="15"/>
      <c r="M3609" s="15"/>
      <c r="N3609" s="15"/>
      <c r="O3609" s="15"/>
    </row>
    <row r="3610" spans="1:15" s="299" customFormat="1">
      <c r="A3610" s="15"/>
      <c r="B3610" s="290"/>
      <c r="C3610" s="17"/>
      <c r="D3610" s="17"/>
      <c r="E3610" s="15"/>
      <c r="F3610" s="15"/>
      <c r="G3610" s="15"/>
      <c r="H3610" s="15"/>
      <c r="I3610" s="15"/>
      <c r="J3610" s="15"/>
      <c r="K3610" s="15"/>
      <c r="L3610" s="15"/>
      <c r="M3610" s="15"/>
      <c r="N3610" s="15"/>
      <c r="O3610" s="15"/>
    </row>
    <row r="3611" spans="1:15" s="299" customFormat="1">
      <c r="A3611" s="15"/>
      <c r="B3611" s="290"/>
      <c r="C3611" s="17"/>
      <c r="D3611" s="17"/>
      <c r="E3611" s="15"/>
      <c r="F3611" s="15"/>
      <c r="G3611" s="15"/>
      <c r="H3611" s="15"/>
      <c r="I3611" s="15"/>
      <c r="J3611" s="15"/>
      <c r="K3611" s="15"/>
      <c r="L3611" s="15"/>
      <c r="M3611" s="15"/>
      <c r="N3611" s="15"/>
      <c r="O3611" s="15"/>
    </row>
    <row r="3612" spans="1:15" s="299" customFormat="1">
      <c r="A3612" s="15"/>
      <c r="B3612" s="290"/>
      <c r="C3612" s="17"/>
      <c r="D3612" s="17"/>
      <c r="E3612" s="15"/>
      <c r="F3612" s="15"/>
      <c r="G3612" s="15"/>
      <c r="H3612" s="15"/>
      <c r="I3612" s="15"/>
      <c r="J3612" s="15"/>
      <c r="K3612" s="15"/>
      <c r="L3612" s="15"/>
      <c r="M3612" s="15"/>
      <c r="N3612" s="15"/>
      <c r="O3612" s="15"/>
    </row>
    <row r="3613" spans="1:15" s="299" customFormat="1">
      <c r="A3613" s="15"/>
      <c r="B3613" s="290"/>
      <c r="C3613" s="17"/>
      <c r="D3613" s="17"/>
      <c r="E3613" s="15"/>
      <c r="F3613" s="15"/>
      <c r="G3613" s="15"/>
      <c r="H3613" s="15"/>
      <c r="I3613" s="15"/>
      <c r="J3613" s="15"/>
      <c r="K3613" s="15"/>
      <c r="L3613" s="15"/>
      <c r="M3613" s="15"/>
      <c r="N3613" s="15"/>
      <c r="O3613" s="15"/>
    </row>
    <row r="3614" spans="1:15" s="299" customFormat="1">
      <c r="A3614" s="15"/>
      <c r="B3614" s="290"/>
      <c r="C3614" s="17"/>
      <c r="D3614" s="17"/>
      <c r="E3614" s="15"/>
      <c r="F3614" s="15"/>
      <c r="G3614" s="15"/>
      <c r="H3614" s="15"/>
      <c r="I3614" s="15"/>
      <c r="J3614" s="15"/>
      <c r="K3614" s="15"/>
      <c r="L3614" s="15"/>
      <c r="M3614" s="15"/>
      <c r="N3614" s="15"/>
      <c r="O3614" s="15"/>
    </row>
    <row r="3615" spans="1:15" s="299" customFormat="1">
      <c r="A3615" s="15"/>
      <c r="B3615" s="290"/>
      <c r="C3615" s="17"/>
      <c r="D3615" s="17"/>
      <c r="E3615" s="15"/>
      <c r="F3615" s="15"/>
      <c r="G3615" s="15"/>
      <c r="H3615" s="15"/>
      <c r="I3615" s="15"/>
      <c r="J3615" s="15"/>
      <c r="K3615" s="15"/>
      <c r="L3615" s="15"/>
      <c r="M3615" s="15"/>
      <c r="N3615" s="15"/>
      <c r="O3615" s="15"/>
    </row>
    <row r="3616" spans="1:15" s="299" customFormat="1">
      <c r="A3616" s="15"/>
      <c r="B3616" s="290"/>
      <c r="C3616" s="17"/>
      <c r="D3616" s="17"/>
      <c r="E3616" s="15"/>
      <c r="F3616" s="15"/>
      <c r="G3616" s="15"/>
      <c r="H3616" s="15"/>
      <c r="I3616" s="15"/>
      <c r="J3616" s="15"/>
      <c r="K3616" s="15"/>
      <c r="L3616" s="15"/>
      <c r="M3616" s="15"/>
      <c r="N3616" s="15"/>
      <c r="O3616" s="15"/>
    </row>
    <row r="3617" spans="1:15" s="299" customFormat="1">
      <c r="A3617" s="15"/>
      <c r="B3617" s="290"/>
      <c r="C3617" s="17"/>
      <c r="D3617" s="17"/>
      <c r="E3617" s="15"/>
      <c r="F3617" s="15"/>
      <c r="G3617" s="15"/>
      <c r="H3617" s="15"/>
      <c r="I3617" s="15"/>
      <c r="J3617" s="15"/>
      <c r="K3617" s="15"/>
      <c r="L3617" s="15"/>
      <c r="M3617" s="15"/>
      <c r="N3617" s="15"/>
      <c r="O3617" s="15"/>
    </row>
    <row r="3618" spans="1:15" s="299" customFormat="1">
      <c r="A3618" s="15"/>
      <c r="B3618" s="290"/>
      <c r="C3618" s="17"/>
      <c r="D3618" s="17"/>
      <c r="E3618" s="15"/>
      <c r="F3618" s="15"/>
      <c r="G3618" s="15"/>
      <c r="H3618" s="15"/>
      <c r="I3618" s="15"/>
      <c r="J3618" s="15"/>
      <c r="K3618" s="15"/>
      <c r="L3618" s="15"/>
      <c r="M3618" s="15"/>
      <c r="N3618" s="15"/>
      <c r="O3618" s="15"/>
    </row>
    <row r="3619" spans="1:15" s="299" customFormat="1">
      <c r="A3619" s="15"/>
      <c r="B3619" s="290"/>
      <c r="C3619" s="17"/>
      <c r="D3619" s="17"/>
      <c r="E3619" s="15"/>
      <c r="F3619" s="15"/>
      <c r="G3619" s="15"/>
      <c r="H3619" s="15"/>
      <c r="I3619" s="15"/>
      <c r="J3619" s="15"/>
      <c r="K3619" s="15"/>
      <c r="L3619" s="15"/>
      <c r="M3619" s="15"/>
      <c r="N3619" s="15"/>
      <c r="O3619" s="15"/>
    </row>
    <row r="3620" spans="1:15" s="299" customFormat="1">
      <c r="A3620" s="15"/>
      <c r="B3620" s="290"/>
      <c r="C3620" s="17"/>
      <c r="D3620" s="17"/>
      <c r="E3620" s="15"/>
      <c r="F3620" s="15"/>
      <c r="G3620" s="15"/>
      <c r="H3620" s="15"/>
      <c r="I3620" s="15"/>
      <c r="J3620" s="15"/>
      <c r="K3620" s="15"/>
      <c r="L3620" s="15"/>
      <c r="M3620" s="15"/>
      <c r="N3620" s="15"/>
      <c r="O3620" s="15"/>
    </row>
    <row r="3621" spans="1:15" s="299" customFormat="1">
      <c r="A3621" s="15"/>
      <c r="B3621" s="290"/>
      <c r="C3621" s="17"/>
      <c r="D3621" s="17"/>
      <c r="E3621" s="15"/>
      <c r="F3621" s="15"/>
      <c r="G3621" s="15"/>
      <c r="H3621" s="15"/>
      <c r="I3621" s="15"/>
      <c r="J3621" s="15"/>
      <c r="K3621" s="15"/>
      <c r="L3621" s="15"/>
      <c r="M3621" s="15"/>
      <c r="N3621" s="15"/>
      <c r="O3621" s="15"/>
    </row>
    <row r="3622" spans="1:15" s="299" customFormat="1">
      <c r="A3622" s="15"/>
      <c r="B3622" s="290"/>
      <c r="C3622" s="17"/>
      <c r="D3622" s="17"/>
      <c r="E3622" s="15"/>
      <c r="F3622" s="15"/>
      <c r="G3622" s="15"/>
      <c r="H3622" s="15"/>
      <c r="I3622" s="15"/>
      <c r="J3622" s="15"/>
      <c r="K3622" s="15"/>
      <c r="L3622" s="15"/>
      <c r="M3622" s="15"/>
      <c r="N3622" s="15"/>
      <c r="O3622" s="15"/>
    </row>
    <row r="3623" spans="1:15" s="299" customFormat="1">
      <c r="A3623" s="15"/>
      <c r="B3623" s="290"/>
      <c r="C3623" s="17"/>
      <c r="D3623" s="17"/>
      <c r="E3623" s="15"/>
      <c r="F3623" s="15"/>
      <c r="G3623" s="15"/>
      <c r="H3623" s="15"/>
      <c r="I3623" s="15"/>
      <c r="J3623" s="15"/>
      <c r="K3623" s="15"/>
      <c r="L3623" s="15"/>
      <c r="M3623" s="15"/>
      <c r="N3623" s="15"/>
      <c r="O3623" s="15"/>
    </row>
    <row r="3624" spans="1:15" s="299" customFormat="1">
      <c r="A3624" s="15"/>
      <c r="B3624" s="290"/>
      <c r="C3624" s="17"/>
      <c r="D3624" s="17"/>
      <c r="E3624" s="15"/>
      <c r="F3624" s="15"/>
      <c r="G3624" s="15"/>
      <c r="H3624" s="15"/>
      <c r="I3624" s="15"/>
      <c r="J3624" s="15"/>
      <c r="K3624" s="15"/>
      <c r="L3624" s="15"/>
      <c r="M3624" s="15"/>
      <c r="N3624" s="15"/>
      <c r="O3624" s="15"/>
    </row>
    <row r="3625" spans="1:15" s="299" customFormat="1">
      <c r="A3625" s="15"/>
      <c r="B3625" s="290"/>
      <c r="C3625" s="17"/>
      <c r="D3625" s="17"/>
      <c r="E3625" s="15"/>
      <c r="F3625" s="15"/>
      <c r="G3625" s="15"/>
      <c r="H3625" s="15"/>
      <c r="I3625" s="15"/>
      <c r="J3625" s="15"/>
      <c r="K3625" s="15"/>
      <c r="L3625" s="15"/>
      <c r="M3625" s="15"/>
      <c r="N3625" s="15"/>
      <c r="O3625" s="15"/>
    </row>
    <row r="3626" spans="1:15" s="299" customFormat="1">
      <c r="A3626" s="15"/>
      <c r="B3626" s="290"/>
      <c r="C3626" s="17"/>
      <c r="D3626" s="17"/>
      <c r="E3626" s="15"/>
      <c r="F3626" s="15"/>
      <c r="G3626" s="15"/>
      <c r="H3626" s="15"/>
      <c r="I3626" s="15"/>
      <c r="J3626" s="15"/>
      <c r="K3626" s="15"/>
      <c r="L3626" s="15"/>
      <c r="M3626" s="15"/>
      <c r="N3626" s="15"/>
      <c r="O3626" s="15"/>
    </row>
    <row r="3627" spans="1:15" s="299" customFormat="1">
      <c r="A3627" s="15"/>
      <c r="B3627" s="290"/>
      <c r="C3627" s="17"/>
      <c r="D3627" s="17"/>
      <c r="E3627" s="15"/>
      <c r="F3627" s="15"/>
      <c r="G3627" s="15"/>
      <c r="H3627" s="15"/>
      <c r="I3627" s="15"/>
      <c r="J3627" s="15"/>
      <c r="K3627" s="15"/>
      <c r="L3627" s="15"/>
      <c r="M3627" s="15"/>
      <c r="N3627" s="15"/>
      <c r="O3627" s="15"/>
    </row>
    <row r="3628" spans="1:15" s="299" customFormat="1">
      <c r="A3628" s="15"/>
      <c r="B3628" s="290"/>
      <c r="C3628" s="17"/>
      <c r="D3628" s="17"/>
      <c r="E3628" s="15"/>
      <c r="F3628" s="15"/>
      <c r="G3628" s="15"/>
      <c r="H3628" s="15"/>
      <c r="I3628" s="15"/>
      <c r="J3628" s="15"/>
      <c r="K3628" s="15"/>
      <c r="L3628" s="15"/>
      <c r="M3628" s="15"/>
      <c r="N3628" s="15"/>
      <c r="O3628" s="15"/>
    </row>
    <row r="3629" spans="1:15" s="299" customFormat="1">
      <c r="A3629" s="15"/>
      <c r="B3629" s="290"/>
      <c r="C3629" s="17"/>
      <c r="D3629" s="17"/>
      <c r="E3629" s="15"/>
      <c r="F3629" s="15"/>
      <c r="G3629" s="15"/>
      <c r="H3629" s="15"/>
      <c r="I3629" s="15"/>
      <c r="J3629" s="15"/>
      <c r="K3629" s="15"/>
      <c r="L3629" s="15"/>
      <c r="M3629" s="15"/>
      <c r="N3629" s="15"/>
      <c r="O3629" s="15"/>
    </row>
    <row r="3630" spans="1:15" s="299" customFormat="1">
      <c r="A3630" s="15"/>
      <c r="B3630" s="290"/>
      <c r="C3630" s="17"/>
      <c r="D3630" s="17"/>
      <c r="E3630" s="15"/>
      <c r="F3630" s="15"/>
      <c r="G3630" s="15"/>
      <c r="H3630" s="15"/>
      <c r="I3630" s="15"/>
      <c r="J3630" s="15"/>
      <c r="K3630" s="15"/>
      <c r="L3630" s="15"/>
      <c r="M3630" s="15"/>
      <c r="N3630" s="15"/>
      <c r="O3630" s="15"/>
    </row>
    <row r="3631" spans="1:15" s="299" customFormat="1">
      <c r="A3631" s="15"/>
      <c r="B3631" s="290"/>
      <c r="C3631" s="17"/>
      <c r="D3631" s="17"/>
      <c r="E3631" s="15"/>
      <c r="F3631" s="15"/>
      <c r="G3631" s="15"/>
      <c r="H3631" s="15"/>
      <c r="I3631" s="15"/>
      <c r="J3631" s="15"/>
      <c r="K3631" s="15"/>
      <c r="L3631" s="15"/>
      <c r="M3631" s="15"/>
      <c r="N3631" s="15"/>
      <c r="O3631" s="15"/>
    </row>
    <row r="3632" spans="1:15" s="299" customFormat="1">
      <c r="A3632" s="15"/>
      <c r="B3632" s="290"/>
      <c r="C3632" s="17"/>
      <c r="D3632" s="17"/>
      <c r="E3632" s="15"/>
      <c r="F3632" s="15"/>
      <c r="G3632" s="15"/>
      <c r="H3632" s="15"/>
      <c r="I3632" s="15"/>
      <c r="J3632" s="15"/>
      <c r="K3632" s="15"/>
      <c r="L3632" s="15"/>
      <c r="M3632" s="15"/>
      <c r="N3632" s="15"/>
      <c r="O3632" s="15"/>
    </row>
    <row r="3633" spans="1:15" s="299" customFormat="1">
      <c r="A3633" s="15"/>
      <c r="B3633" s="290"/>
      <c r="C3633" s="17"/>
      <c r="D3633" s="17"/>
      <c r="E3633" s="15"/>
      <c r="F3633" s="15"/>
      <c r="G3633" s="15"/>
      <c r="H3633" s="15"/>
      <c r="I3633" s="15"/>
      <c r="J3633" s="15"/>
      <c r="K3633" s="15"/>
      <c r="L3633" s="15"/>
      <c r="M3633" s="15"/>
      <c r="N3633" s="15"/>
      <c r="O3633" s="15"/>
    </row>
    <row r="3634" spans="1:15" s="299" customFormat="1">
      <c r="A3634" s="15"/>
      <c r="B3634" s="290"/>
      <c r="C3634" s="17"/>
      <c r="D3634" s="17"/>
      <c r="E3634" s="15"/>
      <c r="F3634" s="15"/>
      <c r="G3634" s="15"/>
      <c r="H3634" s="15"/>
      <c r="I3634" s="15"/>
      <c r="J3634" s="15"/>
      <c r="K3634" s="15"/>
      <c r="L3634" s="15"/>
      <c r="M3634" s="15"/>
      <c r="N3634" s="15"/>
      <c r="O3634" s="15"/>
    </row>
    <row r="3635" spans="1:15" s="299" customFormat="1">
      <c r="A3635" s="15"/>
      <c r="B3635" s="290"/>
      <c r="C3635" s="17"/>
      <c r="D3635" s="17"/>
      <c r="E3635" s="15"/>
      <c r="F3635" s="15"/>
      <c r="G3635" s="15"/>
      <c r="H3635" s="15"/>
      <c r="I3635" s="15"/>
      <c r="J3635" s="15"/>
      <c r="K3635" s="15"/>
      <c r="L3635" s="15"/>
      <c r="M3635" s="15"/>
      <c r="N3635" s="15"/>
      <c r="O3635" s="15"/>
    </row>
    <row r="3636" spans="1:15" s="299" customFormat="1">
      <c r="A3636" s="15"/>
      <c r="B3636" s="290"/>
      <c r="C3636" s="17"/>
      <c r="D3636" s="17"/>
      <c r="E3636" s="15"/>
      <c r="F3636" s="15"/>
      <c r="G3636" s="15"/>
      <c r="H3636" s="15"/>
      <c r="I3636" s="15"/>
      <c r="J3636" s="15"/>
      <c r="K3636" s="15"/>
      <c r="L3636" s="15"/>
      <c r="M3636" s="15"/>
      <c r="N3636" s="15"/>
      <c r="O3636" s="15"/>
    </row>
    <row r="3637" spans="1:15" s="299" customFormat="1">
      <c r="A3637" s="15"/>
      <c r="B3637" s="290"/>
      <c r="C3637" s="17"/>
      <c r="D3637" s="17"/>
      <c r="E3637" s="15"/>
      <c r="F3637" s="15"/>
      <c r="G3637" s="15"/>
      <c r="H3637" s="15"/>
      <c r="I3637" s="15"/>
      <c r="J3637" s="15"/>
      <c r="K3637" s="15"/>
      <c r="L3637" s="15"/>
      <c r="M3637" s="15"/>
      <c r="N3637" s="15"/>
      <c r="O3637" s="15"/>
    </row>
    <row r="3638" spans="1:15" s="299" customFormat="1">
      <c r="A3638" s="15"/>
      <c r="B3638" s="290"/>
      <c r="C3638" s="17"/>
      <c r="D3638" s="17"/>
      <c r="E3638" s="15"/>
      <c r="F3638" s="15"/>
      <c r="G3638" s="15"/>
      <c r="H3638" s="15"/>
      <c r="I3638" s="15"/>
      <c r="J3638" s="15"/>
      <c r="K3638" s="15"/>
      <c r="L3638" s="15"/>
      <c r="M3638" s="15"/>
      <c r="N3638" s="15"/>
      <c r="O3638" s="15"/>
    </row>
    <row r="3639" spans="1:15" s="299" customFormat="1">
      <c r="A3639" s="15"/>
      <c r="B3639" s="290"/>
      <c r="C3639" s="17"/>
      <c r="D3639" s="17"/>
      <c r="E3639" s="15"/>
      <c r="F3639" s="15"/>
      <c r="G3639" s="15"/>
      <c r="H3639" s="15"/>
      <c r="I3639" s="15"/>
      <c r="J3639" s="15"/>
      <c r="K3639" s="15"/>
      <c r="L3639" s="15"/>
      <c r="M3639" s="15"/>
      <c r="N3639" s="15"/>
      <c r="O3639" s="15"/>
    </row>
    <row r="3640" spans="1:15" s="299" customFormat="1">
      <c r="A3640" s="15"/>
      <c r="B3640" s="290"/>
      <c r="C3640" s="17"/>
      <c r="D3640" s="17"/>
      <c r="E3640" s="15"/>
      <c r="F3640" s="15"/>
      <c r="G3640" s="15"/>
      <c r="H3640" s="15"/>
      <c r="I3640" s="15"/>
      <c r="J3640" s="15"/>
      <c r="K3640" s="15"/>
      <c r="L3640" s="15"/>
      <c r="M3640" s="15"/>
      <c r="N3640" s="15"/>
      <c r="O3640" s="15"/>
    </row>
    <row r="3641" spans="1:15" s="299" customFormat="1">
      <c r="A3641" s="15"/>
      <c r="B3641" s="290"/>
      <c r="C3641" s="17"/>
      <c r="D3641" s="17"/>
      <c r="E3641" s="15"/>
      <c r="F3641" s="15"/>
      <c r="G3641" s="15"/>
      <c r="H3641" s="15"/>
      <c r="I3641" s="15"/>
      <c r="J3641" s="15"/>
      <c r="K3641" s="15"/>
      <c r="L3641" s="15"/>
      <c r="M3641" s="15"/>
      <c r="N3641" s="15"/>
      <c r="O3641" s="15"/>
    </row>
    <row r="3642" spans="1:15" s="299" customFormat="1">
      <c r="A3642" s="15"/>
      <c r="B3642" s="290"/>
      <c r="C3642" s="17"/>
      <c r="D3642" s="17"/>
      <c r="E3642" s="15"/>
      <c r="F3642" s="15"/>
      <c r="G3642" s="15"/>
      <c r="H3642" s="15"/>
      <c r="I3642" s="15"/>
      <c r="J3642" s="15"/>
      <c r="K3642" s="15"/>
      <c r="L3642" s="15"/>
      <c r="M3642" s="15"/>
      <c r="N3642" s="15"/>
      <c r="O3642" s="15"/>
    </row>
    <row r="3643" spans="1:15" s="299" customFormat="1">
      <c r="A3643" s="15"/>
      <c r="B3643" s="290"/>
      <c r="C3643" s="17"/>
      <c r="D3643" s="17"/>
      <c r="E3643" s="15"/>
      <c r="F3643" s="15"/>
      <c r="G3643" s="15"/>
      <c r="H3643" s="15"/>
      <c r="I3643" s="15"/>
      <c r="J3643" s="15"/>
      <c r="K3643" s="15"/>
      <c r="L3643" s="15"/>
      <c r="M3643" s="15"/>
      <c r="N3643" s="15"/>
      <c r="O3643" s="15"/>
    </row>
    <row r="3644" spans="1:15" s="299" customFormat="1">
      <c r="A3644" s="15"/>
      <c r="B3644" s="290"/>
      <c r="C3644" s="17"/>
      <c r="D3644" s="17"/>
      <c r="E3644" s="15"/>
      <c r="F3644" s="15"/>
      <c r="G3644" s="15"/>
      <c r="H3644" s="15"/>
      <c r="I3644" s="15"/>
      <c r="J3644" s="15"/>
      <c r="K3644" s="15"/>
      <c r="L3644" s="15"/>
      <c r="M3644" s="15"/>
      <c r="N3644" s="15"/>
      <c r="O3644" s="15"/>
    </row>
    <row r="3645" spans="1:15" s="299" customFormat="1">
      <c r="A3645" s="15"/>
      <c r="B3645" s="290"/>
      <c r="C3645" s="17"/>
      <c r="D3645" s="17"/>
      <c r="E3645" s="15"/>
      <c r="F3645" s="15"/>
      <c r="G3645" s="15"/>
      <c r="H3645" s="15"/>
      <c r="I3645" s="15"/>
      <c r="J3645" s="15"/>
      <c r="K3645" s="15"/>
      <c r="L3645" s="15"/>
      <c r="M3645" s="15"/>
      <c r="N3645" s="15"/>
      <c r="O3645" s="15"/>
    </row>
    <row r="3646" spans="1:15" s="299" customFormat="1">
      <c r="A3646" s="15"/>
      <c r="B3646" s="290"/>
      <c r="C3646" s="17"/>
      <c r="D3646" s="17"/>
      <c r="E3646" s="15"/>
      <c r="F3646" s="15"/>
      <c r="G3646" s="15"/>
      <c r="H3646" s="15"/>
      <c r="I3646" s="15"/>
      <c r="J3646" s="15"/>
      <c r="K3646" s="15"/>
      <c r="L3646" s="15"/>
      <c r="M3646" s="15"/>
      <c r="N3646" s="15"/>
      <c r="O3646" s="15"/>
    </row>
    <row r="3647" spans="1:15" s="299" customFormat="1">
      <c r="A3647" s="15"/>
      <c r="B3647" s="290"/>
      <c r="C3647" s="17"/>
      <c r="D3647" s="17"/>
      <c r="E3647" s="15"/>
      <c r="F3647" s="15"/>
      <c r="G3647" s="15"/>
      <c r="H3647" s="15"/>
      <c r="I3647" s="15"/>
      <c r="J3647" s="15"/>
      <c r="K3647" s="15"/>
      <c r="L3647" s="15"/>
      <c r="M3647" s="15"/>
      <c r="N3647" s="15"/>
      <c r="O3647" s="15"/>
    </row>
    <row r="3648" spans="1:15" s="299" customFormat="1">
      <c r="A3648" s="15"/>
      <c r="B3648" s="290"/>
      <c r="C3648" s="17"/>
      <c r="D3648" s="17"/>
      <c r="E3648" s="15"/>
      <c r="F3648" s="15"/>
      <c r="G3648" s="15"/>
      <c r="H3648" s="15"/>
      <c r="I3648" s="15"/>
      <c r="J3648" s="15"/>
      <c r="K3648" s="15"/>
      <c r="L3648" s="15"/>
      <c r="M3648" s="15"/>
      <c r="N3648" s="15"/>
      <c r="O3648" s="15"/>
    </row>
    <row r="3649" spans="1:15" s="299" customFormat="1">
      <c r="A3649" s="15"/>
      <c r="B3649" s="290"/>
      <c r="C3649" s="17"/>
      <c r="D3649" s="17"/>
      <c r="E3649" s="15"/>
      <c r="F3649" s="15"/>
      <c r="G3649" s="15"/>
      <c r="H3649" s="15"/>
      <c r="I3649" s="15"/>
      <c r="J3649" s="15"/>
      <c r="K3649" s="15"/>
      <c r="L3649" s="15"/>
      <c r="M3649" s="15"/>
      <c r="N3649" s="15"/>
      <c r="O3649" s="15"/>
    </row>
    <row r="3650" spans="1:15" s="299" customFormat="1">
      <c r="A3650" s="15"/>
      <c r="B3650" s="290"/>
      <c r="C3650" s="17"/>
      <c r="D3650" s="17"/>
      <c r="E3650" s="15"/>
      <c r="F3650" s="15"/>
      <c r="G3650" s="15"/>
      <c r="H3650" s="15"/>
      <c r="I3650" s="15"/>
      <c r="J3650" s="15"/>
      <c r="K3650" s="15"/>
      <c r="L3650" s="15"/>
      <c r="M3650" s="15"/>
      <c r="N3650" s="15"/>
      <c r="O3650" s="15"/>
    </row>
    <row r="3651" spans="1:15" s="299" customFormat="1">
      <c r="A3651" s="15"/>
      <c r="B3651" s="290"/>
      <c r="C3651" s="17"/>
      <c r="D3651" s="17"/>
      <c r="E3651" s="15"/>
      <c r="F3651" s="15"/>
      <c r="G3651" s="15"/>
      <c r="H3651" s="15"/>
      <c r="I3651" s="15"/>
      <c r="J3651" s="15"/>
      <c r="K3651" s="15"/>
      <c r="L3651" s="15"/>
      <c r="M3651" s="15"/>
      <c r="N3651" s="15"/>
      <c r="O3651" s="15"/>
    </row>
    <row r="3652" spans="1:15" s="299" customFormat="1">
      <c r="A3652" s="15"/>
      <c r="B3652" s="290"/>
      <c r="C3652" s="17"/>
      <c r="D3652" s="17"/>
      <c r="E3652" s="15"/>
      <c r="F3652" s="15"/>
      <c r="G3652" s="15"/>
      <c r="H3652" s="15"/>
      <c r="I3652" s="15"/>
      <c r="J3652" s="15"/>
      <c r="K3652" s="15"/>
      <c r="L3652" s="15"/>
      <c r="M3652" s="15"/>
      <c r="N3652" s="15"/>
      <c r="O3652" s="15"/>
    </row>
    <row r="3653" spans="1:15" s="299" customFormat="1">
      <c r="A3653" s="15"/>
      <c r="B3653" s="290"/>
      <c r="C3653" s="17"/>
      <c r="D3653" s="17"/>
      <c r="E3653" s="15"/>
      <c r="F3653" s="15"/>
      <c r="G3653" s="15"/>
      <c r="H3653" s="15"/>
      <c r="I3653" s="15"/>
      <c r="J3653" s="15"/>
      <c r="K3653" s="15"/>
      <c r="L3653" s="15"/>
      <c r="M3653" s="15"/>
      <c r="N3653" s="15"/>
      <c r="O3653" s="15"/>
    </row>
    <row r="3654" spans="1:15" s="299" customFormat="1">
      <c r="A3654" s="15"/>
      <c r="B3654" s="290"/>
      <c r="C3654" s="17"/>
      <c r="D3654" s="17"/>
      <c r="E3654" s="15"/>
      <c r="F3654" s="15"/>
      <c r="G3654" s="15"/>
      <c r="H3654" s="15"/>
      <c r="I3654" s="15"/>
      <c r="J3654" s="15"/>
      <c r="K3654" s="15"/>
      <c r="L3654" s="15"/>
      <c r="M3654" s="15"/>
      <c r="N3654" s="15"/>
      <c r="O3654" s="15"/>
    </row>
    <row r="3655" spans="1:15" s="299" customFormat="1">
      <c r="A3655" s="15"/>
      <c r="B3655" s="290"/>
      <c r="C3655" s="17"/>
      <c r="D3655" s="17"/>
      <c r="E3655" s="15"/>
      <c r="F3655" s="15"/>
      <c r="G3655" s="15"/>
      <c r="H3655" s="15"/>
      <c r="I3655" s="15"/>
      <c r="J3655" s="15"/>
      <c r="K3655" s="15"/>
      <c r="L3655" s="15"/>
      <c r="M3655" s="15"/>
      <c r="N3655" s="15"/>
      <c r="O3655" s="15"/>
    </row>
    <row r="3656" spans="1:15" s="299" customFormat="1">
      <c r="A3656" s="15"/>
      <c r="B3656" s="290"/>
      <c r="C3656" s="17"/>
      <c r="D3656" s="17"/>
      <c r="E3656" s="15"/>
      <c r="F3656" s="15"/>
      <c r="G3656" s="15"/>
      <c r="H3656" s="15"/>
      <c r="I3656" s="15"/>
      <c r="J3656" s="15"/>
      <c r="K3656" s="15"/>
      <c r="L3656" s="15"/>
      <c r="M3656" s="15"/>
      <c r="N3656" s="15"/>
      <c r="O3656" s="15"/>
    </row>
    <row r="3657" spans="1:15" s="299" customFormat="1">
      <c r="A3657" s="15"/>
      <c r="B3657" s="290"/>
      <c r="C3657" s="17"/>
      <c r="D3657" s="17"/>
      <c r="E3657" s="15"/>
      <c r="F3657" s="15"/>
      <c r="G3657" s="15"/>
      <c r="H3657" s="15"/>
      <c r="I3657" s="15"/>
      <c r="J3657" s="15"/>
      <c r="K3657" s="15"/>
      <c r="L3657" s="15"/>
      <c r="M3657" s="15"/>
      <c r="N3657" s="15"/>
      <c r="O3657" s="15"/>
    </row>
    <row r="3658" spans="1:15" s="299" customFormat="1">
      <c r="A3658" s="15"/>
      <c r="B3658" s="290"/>
      <c r="C3658" s="17"/>
      <c r="D3658" s="17"/>
      <c r="E3658" s="15"/>
      <c r="F3658" s="15"/>
      <c r="G3658" s="15"/>
      <c r="H3658" s="15"/>
      <c r="I3658" s="15"/>
      <c r="J3658" s="15"/>
      <c r="K3658" s="15"/>
      <c r="L3658" s="15"/>
      <c r="M3658" s="15"/>
      <c r="N3658" s="15"/>
      <c r="O3658" s="15"/>
    </row>
    <row r="3659" spans="1:15" s="299" customFormat="1">
      <c r="A3659" s="15"/>
      <c r="B3659" s="290"/>
      <c r="C3659" s="17"/>
      <c r="D3659" s="17"/>
      <c r="E3659" s="15"/>
      <c r="F3659" s="15"/>
      <c r="G3659" s="15"/>
      <c r="H3659" s="15"/>
      <c r="I3659" s="15"/>
      <c r="J3659" s="15"/>
      <c r="K3659" s="15"/>
      <c r="L3659" s="15"/>
      <c r="M3659" s="15"/>
      <c r="N3659" s="15"/>
      <c r="O3659" s="15"/>
    </row>
    <row r="3660" spans="1:15" s="299" customFormat="1">
      <c r="A3660" s="15"/>
      <c r="B3660" s="290"/>
      <c r="C3660" s="17"/>
      <c r="D3660" s="17"/>
      <c r="E3660" s="15"/>
      <c r="F3660" s="15"/>
      <c r="G3660" s="15"/>
      <c r="H3660" s="15"/>
      <c r="I3660" s="15"/>
      <c r="J3660" s="15"/>
      <c r="K3660" s="15"/>
      <c r="L3660" s="15"/>
      <c r="M3660" s="15"/>
      <c r="N3660" s="15"/>
      <c r="O3660" s="15"/>
    </row>
    <row r="3661" spans="1:15" s="299" customFormat="1">
      <c r="A3661" s="15"/>
      <c r="B3661" s="290"/>
      <c r="C3661" s="17"/>
      <c r="D3661" s="17"/>
      <c r="E3661" s="15"/>
      <c r="F3661" s="15"/>
      <c r="G3661" s="15"/>
      <c r="H3661" s="15"/>
      <c r="I3661" s="15"/>
      <c r="J3661" s="15"/>
      <c r="K3661" s="15"/>
      <c r="L3661" s="15"/>
      <c r="M3661" s="15"/>
      <c r="N3661" s="15"/>
      <c r="O3661" s="15"/>
    </row>
    <row r="3662" spans="1:15" s="299" customFormat="1">
      <c r="A3662" s="15"/>
      <c r="B3662" s="290"/>
      <c r="C3662" s="17"/>
      <c r="D3662" s="17"/>
      <c r="E3662" s="15"/>
      <c r="F3662" s="15"/>
      <c r="G3662" s="15"/>
      <c r="H3662" s="15"/>
      <c r="I3662" s="15"/>
      <c r="J3662" s="15"/>
      <c r="K3662" s="15"/>
      <c r="L3662" s="15"/>
      <c r="M3662" s="15"/>
      <c r="N3662" s="15"/>
      <c r="O3662" s="15"/>
    </row>
    <row r="3663" spans="1:15" s="299" customFormat="1">
      <c r="A3663" s="15"/>
      <c r="B3663" s="290"/>
      <c r="C3663" s="17"/>
      <c r="D3663" s="17"/>
      <c r="E3663" s="15"/>
      <c r="F3663" s="15"/>
      <c r="G3663" s="15"/>
      <c r="H3663" s="15"/>
      <c r="I3663" s="15"/>
      <c r="J3663" s="15"/>
      <c r="K3663" s="15"/>
      <c r="L3663" s="15"/>
      <c r="M3663" s="15"/>
      <c r="N3663" s="15"/>
      <c r="O3663" s="15"/>
    </row>
    <row r="3664" spans="1:15" s="299" customFormat="1">
      <c r="A3664" s="15"/>
      <c r="B3664" s="290"/>
      <c r="C3664" s="17"/>
      <c r="D3664" s="17"/>
      <c r="E3664" s="15"/>
      <c r="F3664" s="15"/>
      <c r="G3664" s="15"/>
      <c r="H3664" s="15"/>
      <c r="I3664" s="15"/>
      <c r="J3664" s="15"/>
      <c r="K3664" s="15"/>
      <c r="L3664" s="15"/>
      <c r="M3664" s="15"/>
      <c r="N3664" s="15"/>
      <c r="O3664" s="15"/>
    </row>
    <row r="3665" spans="1:15" s="299" customFormat="1">
      <c r="A3665" s="15"/>
      <c r="B3665" s="290"/>
      <c r="C3665" s="17"/>
      <c r="D3665" s="17"/>
      <c r="E3665" s="15"/>
      <c r="F3665" s="15"/>
      <c r="G3665" s="15"/>
      <c r="H3665" s="15"/>
      <c r="I3665" s="15"/>
      <c r="J3665" s="15"/>
      <c r="K3665" s="15"/>
      <c r="L3665" s="15"/>
      <c r="M3665" s="15"/>
      <c r="N3665" s="15"/>
      <c r="O3665" s="15"/>
    </row>
    <row r="3666" spans="1:15" s="299" customFormat="1">
      <c r="A3666" s="15"/>
      <c r="B3666" s="290"/>
      <c r="C3666" s="17"/>
      <c r="D3666" s="17"/>
      <c r="E3666" s="15"/>
      <c r="F3666" s="15"/>
      <c r="G3666" s="15"/>
      <c r="H3666" s="15"/>
      <c r="I3666" s="15"/>
      <c r="J3666" s="15"/>
      <c r="K3666" s="15"/>
      <c r="L3666" s="15"/>
      <c r="M3666" s="15"/>
      <c r="N3666" s="15"/>
      <c r="O3666" s="15"/>
    </row>
    <row r="3667" spans="1:15" s="299" customFormat="1">
      <c r="A3667" s="15"/>
      <c r="B3667" s="290"/>
      <c r="C3667" s="17"/>
      <c r="D3667" s="17"/>
      <c r="E3667" s="15"/>
      <c r="F3667" s="15"/>
      <c r="G3667" s="15"/>
      <c r="H3667" s="15"/>
      <c r="I3667" s="15"/>
      <c r="J3667" s="15"/>
      <c r="K3667" s="15"/>
      <c r="L3667" s="15"/>
      <c r="M3667" s="15"/>
      <c r="N3667" s="15"/>
      <c r="O3667" s="15"/>
    </row>
    <row r="3668" spans="1:15" s="299" customFormat="1">
      <c r="A3668" s="15"/>
      <c r="B3668" s="290"/>
      <c r="C3668" s="17"/>
      <c r="D3668" s="17"/>
      <c r="E3668" s="15"/>
      <c r="F3668" s="15"/>
      <c r="G3668" s="15"/>
      <c r="H3668" s="15"/>
      <c r="I3668" s="15"/>
      <c r="J3668" s="15"/>
      <c r="K3668" s="15"/>
      <c r="L3668" s="15"/>
      <c r="M3668" s="15"/>
      <c r="N3668" s="15"/>
      <c r="O3668" s="15"/>
    </row>
    <row r="3669" spans="1:15" s="299" customFormat="1">
      <c r="A3669" s="15"/>
      <c r="B3669" s="290"/>
      <c r="C3669" s="17"/>
      <c r="D3669" s="17"/>
      <c r="E3669" s="15"/>
      <c r="F3669" s="15"/>
      <c r="G3669" s="15"/>
      <c r="H3669" s="15"/>
      <c r="I3669" s="15"/>
      <c r="J3669" s="15"/>
      <c r="K3669" s="15"/>
      <c r="L3669" s="15"/>
      <c r="M3669" s="15"/>
      <c r="N3669" s="15"/>
      <c r="O3669" s="15"/>
    </row>
    <row r="3670" spans="1:15" s="299" customFormat="1">
      <c r="A3670" s="15"/>
      <c r="B3670" s="290"/>
      <c r="C3670" s="17"/>
      <c r="D3670" s="17"/>
      <c r="E3670" s="15"/>
      <c r="F3670" s="15"/>
      <c r="G3670" s="15"/>
      <c r="H3670" s="15"/>
      <c r="I3670" s="15"/>
      <c r="J3670" s="15"/>
      <c r="K3670" s="15"/>
      <c r="L3670" s="15"/>
      <c r="M3670" s="15"/>
      <c r="N3670" s="15"/>
      <c r="O3670" s="15"/>
    </row>
    <row r="3671" spans="1:15" s="299" customFormat="1">
      <c r="A3671" s="15"/>
      <c r="B3671" s="290"/>
      <c r="C3671" s="17"/>
      <c r="D3671" s="17"/>
      <c r="E3671" s="15"/>
      <c r="F3671" s="15"/>
      <c r="G3671" s="15"/>
      <c r="H3671" s="15"/>
      <c r="I3671" s="15"/>
      <c r="J3671" s="15"/>
      <c r="K3671" s="15"/>
      <c r="L3671" s="15"/>
      <c r="M3671" s="15"/>
      <c r="N3671" s="15"/>
      <c r="O3671" s="15"/>
    </row>
    <row r="3672" spans="1:15" s="299" customFormat="1">
      <c r="A3672" s="15"/>
      <c r="B3672" s="290"/>
      <c r="C3672" s="17"/>
      <c r="D3672" s="17"/>
      <c r="E3672" s="15"/>
      <c r="F3672" s="15"/>
      <c r="G3672" s="15"/>
      <c r="H3672" s="15"/>
      <c r="I3672" s="15"/>
      <c r="J3672" s="15"/>
      <c r="K3672" s="15"/>
      <c r="L3672" s="15"/>
      <c r="M3672" s="15"/>
      <c r="N3672" s="15"/>
      <c r="O3672" s="15"/>
    </row>
    <row r="3673" spans="1:15" s="299" customFormat="1">
      <c r="A3673" s="15"/>
      <c r="B3673" s="290"/>
      <c r="C3673" s="17"/>
      <c r="D3673" s="17"/>
      <c r="E3673" s="15"/>
      <c r="F3673" s="15"/>
      <c r="G3673" s="15"/>
      <c r="H3673" s="15"/>
      <c r="I3673" s="15"/>
      <c r="J3673" s="15"/>
      <c r="K3673" s="15"/>
      <c r="L3673" s="15"/>
      <c r="M3673" s="15"/>
      <c r="N3673" s="15"/>
      <c r="O3673" s="15"/>
    </row>
    <row r="3674" spans="1:15" s="299" customFormat="1">
      <c r="A3674" s="15"/>
      <c r="B3674" s="290"/>
      <c r="C3674" s="17"/>
      <c r="D3674" s="17"/>
      <c r="E3674" s="15"/>
      <c r="F3674" s="15"/>
      <c r="G3674" s="15"/>
      <c r="H3674" s="15"/>
      <c r="I3674" s="15"/>
      <c r="J3674" s="15"/>
      <c r="K3674" s="15"/>
      <c r="L3674" s="15"/>
      <c r="M3674" s="15"/>
      <c r="N3674" s="15"/>
      <c r="O3674" s="15"/>
    </row>
    <row r="3675" spans="1:15" s="299" customFormat="1">
      <c r="A3675" s="15"/>
      <c r="B3675" s="290"/>
      <c r="C3675" s="17"/>
      <c r="D3675" s="17"/>
      <c r="E3675" s="15"/>
      <c r="F3675" s="15"/>
      <c r="G3675" s="15"/>
      <c r="H3675" s="15"/>
      <c r="I3675" s="15"/>
      <c r="J3675" s="15"/>
      <c r="K3675" s="15"/>
      <c r="L3675" s="15"/>
      <c r="M3675" s="15"/>
      <c r="N3675" s="15"/>
      <c r="O3675" s="15"/>
    </row>
    <row r="3676" spans="1:15" s="299" customFormat="1">
      <c r="A3676" s="15"/>
      <c r="B3676" s="290"/>
      <c r="C3676" s="17"/>
      <c r="D3676" s="17"/>
      <c r="E3676" s="15"/>
      <c r="F3676" s="15"/>
      <c r="G3676" s="15"/>
      <c r="H3676" s="15"/>
      <c r="I3676" s="15"/>
      <c r="J3676" s="15"/>
      <c r="K3676" s="15"/>
      <c r="L3676" s="15"/>
      <c r="M3676" s="15"/>
      <c r="N3676" s="15"/>
      <c r="O3676" s="15"/>
    </row>
    <row r="3677" spans="1:15" s="299" customFormat="1">
      <c r="A3677" s="15"/>
      <c r="B3677" s="290"/>
      <c r="C3677" s="17"/>
      <c r="D3677" s="17"/>
      <c r="E3677" s="15"/>
      <c r="F3677" s="15"/>
      <c r="G3677" s="15"/>
      <c r="H3677" s="15"/>
      <c r="I3677" s="15"/>
      <c r="J3677" s="15"/>
      <c r="K3677" s="15"/>
      <c r="L3677" s="15"/>
      <c r="M3677" s="15"/>
      <c r="N3677" s="15"/>
      <c r="O3677" s="15"/>
    </row>
    <row r="3678" spans="1:15" s="299" customFormat="1">
      <c r="A3678" s="15"/>
      <c r="B3678" s="290"/>
      <c r="C3678" s="17"/>
      <c r="D3678" s="17"/>
      <c r="E3678" s="15"/>
      <c r="F3678" s="15"/>
      <c r="G3678" s="15"/>
      <c r="H3678" s="15"/>
      <c r="I3678" s="15"/>
      <c r="J3678" s="15"/>
      <c r="K3678" s="15"/>
      <c r="L3678" s="15"/>
      <c r="M3678" s="15"/>
      <c r="N3678" s="15"/>
      <c r="O3678" s="15"/>
    </row>
    <row r="3679" spans="1:15" s="299" customFormat="1">
      <c r="A3679" s="15"/>
      <c r="B3679" s="290"/>
      <c r="C3679" s="17"/>
      <c r="D3679" s="17"/>
      <c r="E3679" s="15"/>
      <c r="F3679" s="15"/>
      <c r="G3679" s="15"/>
      <c r="H3679" s="15"/>
      <c r="I3679" s="15"/>
      <c r="J3679" s="15"/>
      <c r="K3679" s="15"/>
      <c r="L3679" s="15"/>
      <c r="M3679" s="15"/>
      <c r="N3679" s="15"/>
      <c r="O3679" s="15"/>
    </row>
    <row r="3680" spans="1:15" s="299" customFormat="1">
      <c r="A3680" s="15"/>
      <c r="B3680" s="290"/>
      <c r="C3680" s="17"/>
      <c r="D3680" s="17"/>
      <c r="E3680" s="15"/>
      <c r="F3680" s="15"/>
      <c r="G3680" s="15"/>
      <c r="H3680" s="15"/>
      <c r="I3680" s="15"/>
      <c r="J3680" s="15"/>
      <c r="K3680" s="15"/>
      <c r="L3680" s="15"/>
      <c r="M3680" s="15"/>
      <c r="N3680" s="15"/>
      <c r="O3680" s="15"/>
    </row>
    <row r="3681" spans="1:15" s="299" customFormat="1">
      <c r="A3681" s="15"/>
      <c r="B3681" s="290"/>
      <c r="C3681" s="17"/>
      <c r="D3681" s="17"/>
      <c r="E3681" s="15"/>
      <c r="F3681" s="15"/>
      <c r="G3681" s="15"/>
      <c r="H3681" s="15"/>
      <c r="I3681" s="15"/>
      <c r="J3681" s="15"/>
      <c r="K3681" s="15"/>
      <c r="L3681" s="15"/>
      <c r="M3681" s="15"/>
      <c r="N3681" s="15"/>
      <c r="O3681" s="15"/>
    </row>
    <row r="3682" spans="1:15" s="299" customFormat="1">
      <c r="A3682" s="15"/>
      <c r="B3682" s="290"/>
      <c r="C3682" s="17"/>
      <c r="D3682" s="17"/>
      <c r="E3682" s="15"/>
      <c r="F3682" s="15"/>
      <c r="G3682" s="15"/>
      <c r="H3682" s="15"/>
      <c r="I3682" s="15"/>
      <c r="J3682" s="15"/>
      <c r="K3682" s="15"/>
      <c r="L3682" s="15"/>
      <c r="M3682" s="15"/>
      <c r="N3682" s="15"/>
      <c r="O3682" s="15"/>
    </row>
    <row r="3683" spans="1:15" s="299" customFormat="1">
      <c r="A3683" s="15"/>
      <c r="B3683" s="290"/>
      <c r="C3683" s="17"/>
      <c r="D3683" s="17"/>
      <c r="E3683" s="15"/>
      <c r="F3683" s="15"/>
      <c r="G3683" s="15"/>
      <c r="H3683" s="15"/>
      <c r="I3683" s="15"/>
      <c r="J3683" s="15"/>
      <c r="K3683" s="15"/>
      <c r="L3683" s="15"/>
      <c r="M3683" s="15"/>
      <c r="N3683" s="15"/>
      <c r="O3683" s="15"/>
    </row>
    <row r="3684" spans="1:15" s="299" customFormat="1">
      <c r="A3684" s="15"/>
      <c r="B3684" s="290"/>
      <c r="C3684" s="17"/>
      <c r="D3684" s="17"/>
      <c r="E3684" s="15"/>
      <c r="F3684" s="15"/>
      <c r="G3684" s="15"/>
      <c r="H3684" s="15"/>
      <c r="I3684" s="15"/>
      <c r="J3684" s="15"/>
      <c r="K3684" s="15"/>
      <c r="L3684" s="15"/>
      <c r="M3684" s="15"/>
      <c r="N3684" s="15"/>
      <c r="O3684" s="15"/>
    </row>
    <row r="3685" spans="1:15" s="299" customFormat="1">
      <c r="A3685" s="15"/>
      <c r="B3685" s="290"/>
      <c r="C3685" s="17"/>
      <c r="D3685" s="17"/>
      <c r="E3685" s="15"/>
      <c r="F3685" s="15"/>
      <c r="G3685" s="15"/>
      <c r="H3685" s="15"/>
      <c r="I3685" s="15"/>
      <c r="J3685" s="15"/>
      <c r="K3685" s="15"/>
      <c r="L3685" s="15"/>
      <c r="M3685" s="15"/>
      <c r="N3685" s="15"/>
      <c r="O3685" s="15"/>
    </row>
    <row r="3686" spans="1:15" s="299" customFormat="1">
      <c r="A3686" s="15"/>
      <c r="B3686" s="290"/>
      <c r="C3686" s="17"/>
      <c r="D3686" s="17"/>
      <c r="E3686" s="15"/>
      <c r="F3686" s="15"/>
      <c r="G3686" s="15"/>
      <c r="H3686" s="15"/>
      <c r="I3686" s="15"/>
      <c r="J3686" s="15"/>
      <c r="K3686" s="15"/>
      <c r="L3686" s="15"/>
      <c r="M3686" s="15"/>
      <c r="N3686" s="15"/>
      <c r="O3686" s="15"/>
    </row>
    <row r="3687" spans="1:15" s="299" customFormat="1">
      <c r="A3687" s="15"/>
      <c r="B3687" s="290"/>
      <c r="C3687" s="17"/>
      <c r="D3687" s="17"/>
      <c r="E3687" s="15"/>
      <c r="F3687" s="15"/>
      <c r="G3687" s="15"/>
      <c r="H3687" s="15"/>
      <c r="I3687" s="15"/>
      <c r="J3687" s="15"/>
      <c r="K3687" s="15"/>
      <c r="L3687" s="15"/>
      <c r="M3687" s="15"/>
      <c r="N3687" s="15"/>
      <c r="O3687" s="15"/>
    </row>
    <row r="3688" spans="1:15" s="299" customFormat="1">
      <c r="A3688" s="15"/>
      <c r="B3688" s="290"/>
      <c r="C3688" s="17"/>
      <c r="D3688" s="17"/>
      <c r="E3688" s="15"/>
      <c r="F3688" s="15"/>
      <c r="G3688" s="15"/>
      <c r="H3688" s="15"/>
      <c r="I3688" s="15"/>
      <c r="J3688" s="15"/>
      <c r="K3688" s="15"/>
      <c r="L3688" s="15"/>
      <c r="M3688" s="15"/>
      <c r="N3688" s="15"/>
      <c r="O3688" s="15"/>
    </row>
    <row r="3689" spans="1:15" s="299" customFormat="1">
      <c r="A3689" s="15"/>
      <c r="B3689" s="290"/>
      <c r="C3689" s="17"/>
      <c r="D3689" s="17"/>
      <c r="E3689" s="15"/>
      <c r="F3689" s="15"/>
      <c r="G3689" s="15"/>
      <c r="H3689" s="15"/>
      <c r="I3689" s="15"/>
      <c r="J3689" s="15"/>
      <c r="K3689" s="15"/>
      <c r="L3689" s="15"/>
      <c r="M3689" s="15"/>
      <c r="N3689" s="15"/>
      <c r="O3689" s="15"/>
    </row>
    <row r="3690" spans="1:15" s="299" customFormat="1">
      <c r="A3690" s="15"/>
      <c r="B3690" s="290"/>
      <c r="C3690" s="17"/>
      <c r="D3690" s="17"/>
      <c r="E3690" s="15"/>
      <c r="F3690" s="15"/>
      <c r="G3690" s="15"/>
      <c r="H3690" s="15"/>
      <c r="I3690" s="15"/>
      <c r="J3690" s="15"/>
      <c r="K3690" s="15"/>
      <c r="L3690" s="15"/>
      <c r="M3690" s="15"/>
      <c r="N3690" s="15"/>
      <c r="O3690" s="15"/>
    </row>
    <row r="3691" spans="1:15" s="299" customFormat="1">
      <c r="A3691" s="15"/>
      <c r="B3691" s="290"/>
      <c r="C3691" s="17"/>
      <c r="D3691" s="17"/>
      <c r="E3691" s="15"/>
      <c r="F3691" s="15"/>
      <c r="G3691" s="15"/>
      <c r="H3691" s="15"/>
      <c r="I3691" s="15"/>
      <c r="J3691" s="15"/>
      <c r="K3691" s="15"/>
      <c r="L3691" s="15"/>
      <c r="M3691" s="15"/>
      <c r="N3691" s="15"/>
      <c r="O3691" s="15"/>
    </row>
    <row r="3692" spans="1:15" s="299" customFormat="1">
      <c r="A3692" s="15"/>
      <c r="B3692" s="290"/>
      <c r="C3692" s="17"/>
      <c r="D3692" s="17"/>
      <c r="E3692" s="15"/>
      <c r="F3692" s="15"/>
      <c r="G3692" s="15"/>
      <c r="H3692" s="15"/>
      <c r="I3692" s="15"/>
      <c r="J3692" s="15"/>
      <c r="K3692" s="15"/>
      <c r="L3692" s="15"/>
      <c r="M3692" s="15"/>
      <c r="N3692" s="15"/>
      <c r="O3692" s="15"/>
    </row>
    <row r="3693" spans="1:15" s="299" customFormat="1">
      <c r="A3693" s="15"/>
      <c r="B3693" s="290"/>
      <c r="C3693" s="17"/>
      <c r="D3693" s="17"/>
      <c r="E3693" s="15"/>
      <c r="F3693" s="15"/>
      <c r="G3693" s="15"/>
      <c r="H3693" s="15"/>
      <c r="I3693" s="15"/>
      <c r="J3693" s="15"/>
      <c r="K3693" s="15"/>
      <c r="L3693" s="15"/>
      <c r="M3693" s="15"/>
      <c r="N3693" s="15"/>
      <c r="O3693" s="15"/>
    </row>
    <row r="3694" spans="1:15" s="299" customFormat="1">
      <c r="A3694" s="15"/>
      <c r="B3694" s="290"/>
      <c r="C3694" s="17"/>
      <c r="D3694" s="17"/>
      <c r="E3694" s="15"/>
      <c r="F3694" s="15"/>
      <c r="G3694" s="15"/>
      <c r="H3694" s="15"/>
      <c r="I3694" s="15"/>
      <c r="J3694" s="15"/>
      <c r="K3694" s="15"/>
      <c r="L3694" s="15"/>
      <c r="M3694" s="15"/>
      <c r="N3694" s="15"/>
      <c r="O3694" s="15"/>
    </row>
    <row r="3695" spans="1:15" s="299" customFormat="1">
      <c r="A3695" s="15"/>
      <c r="B3695" s="290"/>
      <c r="C3695" s="17"/>
      <c r="D3695" s="17"/>
      <c r="E3695" s="15"/>
      <c r="F3695" s="15"/>
      <c r="G3695" s="15"/>
      <c r="H3695" s="15"/>
      <c r="I3695" s="15"/>
      <c r="J3695" s="15"/>
      <c r="K3695" s="15"/>
      <c r="L3695" s="15"/>
      <c r="M3695" s="15"/>
      <c r="N3695" s="15"/>
      <c r="O3695" s="15"/>
    </row>
    <row r="3696" spans="1:15" s="299" customFormat="1">
      <c r="A3696" s="15"/>
      <c r="B3696" s="290"/>
      <c r="C3696" s="17"/>
      <c r="D3696" s="17"/>
      <c r="E3696" s="15"/>
      <c r="F3696" s="15"/>
      <c r="G3696" s="15"/>
      <c r="H3696" s="15"/>
      <c r="I3696" s="15"/>
      <c r="J3696" s="15"/>
      <c r="K3696" s="15"/>
      <c r="L3696" s="15"/>
      <c r="M3696" s="15"/>
      <c r="N3696" s="15"/>
      <c r="O3696" s="15"/>
    </row>
    <row r="3697" spans="1:15" s="299" customFormat="1">
      <c r="A3697" s="15"/>
      <c r="B3697" s="290"/>
      <c r="C3697" s="17"/>
      <c r="D3697" s="17"/>
      <c r="E3697" s="15"/>
      <c r="F3697" s="15"/>
      <c r="G3697" s="15"/>
      <c r="H3697" s="15"/>
      <c r="I3697" s="15"/>
      <c r="J3697" s="15"/>
      <c r="K3697" s="15"/>
      <c r="L3697" s="15"/>
      <c r="M3697" s="15"/>
      <c r="N3697" s="15"/>
      <c r="O3697" s="15"/>
    </row>
    <row r="3698" spans="1:15" s="299" customFormat="1">
      <c r="A3698" s="15"/>
      <c r="B3698" s="290"/>
      <c r="C3698" s="17"/>
      <c r="D3698" s="17"/>
      <c r="E3698" s="15"/>
      <c r="F3698" s="15"/>
      <c r="G3698" s="15"/>
      <c r="H3698" s="15"/>
      <c r="I3698" s="15"/>
      <c r="J3698" s="15"/>
      <c r="K3698" s="15"/>
      <c r="L3698" s="15"/>
      <c r="M3698" s="15"/>
      <c r="N3698" s="15"/>
      <c r="O3698" s="15"/>
    </row>
    <row r="3699" spans="1:15" s="299" customFormat="1">
      <c r="A3699" s="15"/>
      <c r="B3699" s="290"/>
      <c r="C3699" s="17"/>
      <c r="D3699" s="17"/>
      <c r="E3699" s="15"/>
      <c r="F3699" s="15"/>
      <c r="G3699" s="15"/>
      <c r="H3699" s="15"/>
      <c r="I3699" s="15"/>
      <c r="J3699" s="15"/>
      <c r="K3699" s="15"/>
      <c r="L3699" s="15"/>
      <c r="M3699" s="15"/>
      <c r="N3699" s="15"/>
      <c r="O3699" s="15"/>
    </row>
    <row r="3700" spans="1:15" s="299" customFormat="1">
      <c r="A3700" s="15"/>
      <c r="B3700" s="290"/>
      <c r="C3700" s="17"/>
      <c r="D3700" s="17"/>
      <c r="E3700" s="15"/>
      <c r="F3700" s="15"/>
      <c r="G3700" s="15"/>
      <c r="H3700" s="15"/>
      <c r="I3700" s="15"/>
      <c r="J3700" s="15"/>
      <c r="K3700" s="15"/>
      <c r="L3700" s="15"/>
      <c r="M3700" s="15"/>
      <c r="N3700" s="15"/>
      <c r="O3700" s="15"/>
    </row>
    <row r="3701" spans="1:15" s="299" customFormat="1">
      <c r="A3701" s="15"/>
      <c r="B3701" s="290"/>
      <c r="C3701" s="17"/>
      <c r="D3701" s="17"/>
      <c r="E3701" s="15"/>
      <c r="F3701" s="15"/>
      <c r="G3701" s="15"/>
      <c r="H3701" s="15"/>
      <c r="I3701" s="15"/>
      <c r="J3701" s="15"/>
      <c r="K3701" s="15"/>
      <c r="L3701" s="15"/>
      <c r="M3701" s="15"/>
      <c r="N3701" s="15"/>
      <c r="O3701" s="15"/>
    </row>
    <row r="3702" spans="1:15" s="299" customFormat="1">
      <c r="A3702" s="15"/>
      <c r="B3702" s="290"/>
      <c r="C3702" s="17"/>
      <c r="D3702" s="17"/>
      <c r="E3702" s="15"/>
      <c r="F3702" s="15"/>
      <c r="G3702" s="15"/>
      <c r="H3702" s="15"/>
      <c r="I3702" s="15"/>
      <c r="J3702" s="15"/>
      <c r="K3702" s="15"/>
      <c r="L3702" s="15"/>
      <c r="M3702" s="15"/>
      <c r="N3702" s="15"/>
      <c r="O3702" s="15"/>
    </row>
    <row r="3703" spans="1:15" s="299" customFormat="1">
      <c r="A3703" s="15"/>
      <c r="B3703" s="290"/>
      <c r="C3703" s="17"/>
      <c r="D3703" s="17"/>
      <c r="E3703" s="15"/>
      <c r="F3703" s="15"/>
      <c r="G3703" s="15"/>
      <c r="H3703" s="15"/>
      <c r="I3703" s="15"/>
      <c r="J3703" s="15"/>
      <c r="K3703" s="15"/>
      <c r="L3703" s="15"/>
      <c r="M3703" s="15"/>
      <c r="N3703" s="15"/>
      <c r="O3703" s="15"/>
    </row>
    <row r="3704" spans="1:15" s="299" customFormat="1">
      <c r="A3704" s="15"/>
      <c r="B3704" s="290"/>
      <c r="C3704" s="17"/>
      <c r="D3704" s="17"/>
      <c r="E3704" s="15"/>
      <c r="F3704" s="15"/>
      <c r="G3704" s="15"/>
      <c r="H3704" s="15"/>
      <c r="I3704" s="15"/>
      <c r="J3704" s="15"/>
      <c r="K3704" s="15"/>
      <c r="L3704" s="15"/>
      <c r="M3704" s="15"/>
      <c r="N3704" s="15"/>
      <c r="O3704" s="15"/>
    </row>
    <row r="3705" spans="1:15" s="299" customFormat="1">
      <c r="A3705" s="15"/>
      <c r="B3705" s="290"/>
      <c r="C3705" s="17"/>
      <c r="D3705" s="17"/>
      <c r="E3705" s="15"/>
      <c r="F3705" s="15"/>
      <c r="G3705" s="15"/>
      <c r="H3705" s="15"/>
      <c r="I3705" s="15"/>
      <c r="J3705" s="15"/>
      <c r="K3705" s="15"/>
      <c r="L3705" s="15"/>
      <c r="M3705" s="15"/>
      <c r="N3705" s="15"/>
      <c r="O3705" s="15"/>
    </row>
    <row r="3706" spans="1:15" s="299" customFormat="1">
      <c r="A3706" s="15"/>
      <c r="B3706" s="290"/>
      <c r="C3706" s="17"/>
      <c r="D3706" s="17"/>
      <c r="E3706" s="15"/>
      <c r="F3706" s="15"/>
      <c r="G3706" s="15"/>
      <c r="H3706" s="15"/>
      <c r="I3706" s="15"/>
      <c r="J3706" s="15"/>
      <c r="K3706" s="15"/>
      <c r="L3706" s="15"/>
      <c r="M3706" s="15"/>
      <c r="N3706" s="15"/>
      <c r="O3706" s="15"/>
    </row>
    <row r="3707" spans="1:15" s="299" customFormat="1">
      <c r="A3707" s="15"/>
      <c r="B3707" s="290"/>
      <c r="C3707" s="17"/>
      <c r="D3707" s="17"/>
      <c r="E3707" s="15"/>
      <c r="F3707" s="15"/>
      <c r="G3707" s="15"/>
      <c r="H3707" s="15"/>
      <c r="I3707" s="15"/>
      <c r="J3707" s="15"/>
      <c r="K3707" s="15"/>
      <c r="L3707" s="15"/>
      <c r="M3707" s="15"/>
      <c r="N3707" s="15"/>
      <c r="O3707" s="15"/>
    </row>
    <row r="3708" spans="1:15" s="299" customFormat="1">
      <c r="A3708" s="15"/>
      <c r="B3708" s="290"/>
      <c r="C3708" s="17"/>
      <c r="D3708" s="17"/>
      <c r="E3708" s="15"/>
      <c r="F3708" s="15"/>
      <c r="G3708" s="15"/>
      <c r="H3708" s="15"/>
      <c r="I3708" s="15"/>
      <c r="J3708" s="15"/>
      <c r="K3708" s="15"/>
      <c r="L3708" s="15"/>
      <c r="M3708" s="15"/>
      <c r="N3708" s="15"/>
      <c r="O3708" s="15"/>
    </row>
    <row r="3709" spans="1:15" s="299" customFormat="1">
      <c r="A3709" s="15"/>
      <c r="B3709" s="290"/>
      <c r="C3709" s="17"/>
      <c r="D3709" s="17"/>
      <c r="E3709" s="15"/>
      <c r="F3709" s="15"/>
      <c r="G3709" s="15"/>
      <c r="H3709" s="15"/>
      <c r="I3709" s="15"/>
      <c r="J3709" s="15"/>
      <c r="K3709" s="15"/>
      <c r="L3709" s="15"/>
      <c r="M3709" s="15"/>
      <c r="N3709" s="15"/>
      <c r="O3709" s="15"/>
    </row>
    <row r="3710" spans="1:15" s="299" customFormat="1">
      <c r="A3710" s="15"/>
      <c r="B3710" s="290"/>
      <c r="C3710" s="17"/>
      <c r="D3710" s="17"/>
      <c r="E3710" s="15"/>
      <c r="F3710" s="15"/>
      <c r="G3710" s="15"/>
      <c r="H3710" s="15"/>
      <c r="I3710" s="15"/>
      <c r="J3710" s="15"/>
      <c r="K3710" s="15"/>
      <c r="L3710" s="15"/>
      <c r="M3710" s="15"/>
      <c r="N3710" s="15"/>
      <c r="O3710" s="15"/>
    </row>
    <row r="3711" spans="1:15" s="299" customFormat="1">
      <c r="A3711" s="15"/>
      <c r="B3711" s="290"/>
      <c r="C3711" s="17"/>
      <c r="D3711" s="17"/>
      <c r="E3711" s="15"/>
      <c r="F3711" s="15"/>
      <c r="G3711" s="15"/>
      <c r="H3711" s="15"/>
      <c r="I3711" s="15"/>
      <c r="J3711" s="15"/>
      <c r="K3711" s="15"/>
      <c r="L3711" s="15"/>
      <c r="M3711" s="15"/>
      <c r="N3711" s="15"/>
      <c r="O3711" s="15"/>
    </row>
    <row r="3712" spans="1:15" s="299" customFormat="1">
      <c r="A3712" s="15"/>
      <c r="B3712" s="290"/>
      <c r="C3712" s="17"/>
      <c r="D3712" s="17"/>
      <c r="E3712" s="15"/>
      <c r="F3712" s="15"/>
      <c r="G3712" s="15"/>
      <c r="H3712" s="15"/>
      <c r="I3712" s="15"/>
      <c r="J3712" s="15"/>
      <c r="K3712" s="15"/>
      <c r="L3712" s="15"/>
      <c r="M3712" s="15"/>
      <c r="N3712" s="15"/>
      <c r="O3712" s="15"/>
    </row>
    <row r="3713" spans="1:15" s="299" customFormat="1">
      <c r="A3713" s="15"/>
      <c r="B3713" s="290"/>
      <c r="C3713" s="17"/>
      <c r="D3713" s="17"/>
      <c r="E3713" s="15"/>
      <c r="F3713" s="15"/>
      <c r="G3713" s="15"/>
      <c r="H3713" s="15"/>
      <c r="I3713" s="15"/>
      <c r="J3713" s="15"/>
      <c r="K3713" s="15"/>
      <c r="L3713" s="15"/>
      <c r="M3713" s="15"/>
      <c r="N3713" s="15"/>
      <c r="O3713" s="15"/>
    </row>
    <row r="3714" spans="1:15" s="299" customFormat="1">
      <c r="A3714" s="15"/>
      <c r="B3714" s="290"/>
      <c r="C3714" s="17"/>
      <c r="D3714" s="17"/>
      <c r="E3714" s="15"/>
      <c r="F3714" s="15"/>
      <c r="G3714" s="15"/>
      <c r="H3714" s="15"/>
      <c r="I3714" s="15"/>
      <c r="J3714" s="15"/>
      <c r="K3714" s="15"/>
      <c r="L3714" s="15"/>
      <c r="M3714" s="15"/>
      <c r="N3714" s="15"/>
      <c r="O3714" s="15"/>
    </row>
    <row r="3715" spans="1:15" s="299" customFormat="1">
      <c r="A3715" s="15"/>
      <c r="B3715" s="290"/>
      <c r="C3715" s="17"/>
      <c r="D3715" s="17"/>
      <c r="E3715" s="15"/>
      <c r="F3715" s="15"/>
      <c r="G3715" s="15"/>
      <c r="H3715" s="15"/>
      <c r="I3715" s="15"/>
      <c r="J3715" s="15"/>
      <c r="K3715" s="15"/>
      <c r="L3715" s="15"/>
      <c r="M3715" s="15"/>
      <c r="N3715" s="15"/>
      <c r="O3715" s="15"/>
    </row>
    <row r="3716" spans="1:15" s="299" customFormat="1">
      <c r="A3716" s="15"/>
      <c r="B3716" s="290"/>
      <c r="C3716" s="17"/>
      <c r="D3716" s="17"/>
      <c r="E3716" s="15"/>
      <c r="F3716" s="15"/>
      <c r="G3716" s="15"/>
      <c r="H3716" s="15"/>
      <c r="I3716" s="15"/>
      <c r="J3716" s="15"/>
      <c r="K3716" s="15"/>
      <c r="L3716" s="15"/>
      <c r="M3716" s="15"/>
      <c r="N3716" s="15"/>
      <c r="O3716" s="15"/>
    </row>
    <row r="3717" spans="1:15" s="299" customFormat="1">
      <c r="A3717" s="15"/>
      <c r="B3717" s="290"/>
      <c r="C3717" s="17"/>
      <c r="D3717" s="17"/>
      <c r="E3717" s="15"/>
      <c r="F3717" s="15"/>
      <c r="G3717" s="15"/>
      <c r="H3717" s="15"/>
      <c r="I3717" s="15"/>
      <c r="J3717" s="15"/>
      <c r="K3717" s="15"/>
      <c r="L3717" s="15"/>
      <c r="M3717" s="15"/>
      <c r="N3717" s="15"/>
      <c r="O3717" s="15"/>
    </row>
    <row r="3718" spans="1:15" s="299" customFormat="1">
      <c r="A3718" s="15"/>
      <c r="B3718" s="290"/>
      <c r="C3718" s="17"/>
      <c r="D3718" s="17"/>
      <c r="E3718" s="15"/>
      <c r="F3718" s="15"/>
      <c r="G3718" s="15"/>
      <c r="H3718" s="15"/>
      <c r="I3718" s="15"/>
      <c r="J3718" s="15"/>
      <c r="K3718" s="15"/>
      <c r="L3718" s="15"/>
      <c r="M3718" s="15"/>
      <c r="N3718" s="15"/>
      <c r="O3718" s="15"/>
    </row>
    <row r="3719" spans="1:15" s="299" customFormat="1">
      <c r="A3719" s="15"/>
      <c r="B3719" s="290"/>
      <c r="C3719" s="17"/>
      <c r="D3719" s="17"/>
      <c r="E3719" s="15"/>
      <c r="F3719" s="15"/>
      <c r="G3719" s="15"/>
      <c r="H3719" s="15"/>
      <c r="I3719" s="15"/>
      <c r="J3719" s="15"/>
      <c r="K3719" s="15"/>
      <c r="L3719" s="15"/>
      <c r="M3719" s="15"/>
      <c r="N3719" s="15"/>
      <c r="O3719" s="15"/>
    </row>
    <row r="3720" spans="1:15" s="299" customFormat="1">
      <c r="A3720" s="15"/>
      <c r="B3720" s="290"/>
      <c r="C3720" s="17"/>
      <c r="D3720" s="17"/>
      <c r="E3720" s="15"/>
      <c r="F3720" s="15"/>
      <c r="G3720" s="15"/>
      <c r="H3720" s="15"/>
      <c r="I3720" s="15"/>
      <c r="J3720" s="15"/>
      <c r="K3720" s="15"/>
      <c r="L3720" s="15"/>
      <c r="M3720" s="15"/>
      <c r="N3720" s="15"/>
      <c r="O3720" s="15"/>
    </row>
  </sheetData>
  <mergeCells count="1">
    <mergeCell ref="C3:D3"/>
  </mergeCells>
  <printOptions gridLinesSet="0"/>
  <pageMargins left="0.23" right="0.27" top="0.28999999999999998" bottom="0.31" header="0.17" footer="0.21"/>
  <pageSetup paperSize="9" scale="8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FFFF00"/>
    <pageSetUpPr fitToPage="1"/>
  </sheetPr>
  <dimension ref="A1:L50"/>
  <sheetViews>
    <sheetView showGridLines="0" showZeros="0" zoomScale="85" zoomScaleNormal="85" workbookViewId="0">
      <selection activeCell="B17" sqref="B17"/>
    </sheetView>
  </sheetViews>
  <sheetFormatPr defaultRowHeight="12.75"/>
  <cols>
    <col min="1" max="1" width="12" style="49" customWidth="1"/>
    <col min="2" max="2" width="84.5" style="313" customWidth="1"/>
    <col min="3" max="3" width="11.83203125" style="49" customWidth="1"/>
    <col min="4" max="4" width="13.83203125" style="49" customWidth="1"/>
    <col min="5" max="16384" width="9.33203125" style="49"/>
  </cols>
  <sheetData>
    <row r="1" spans="1:5" s="313" customFormat="1" ht="11.25">
      <c r="A1" s="287" t="s">
        <v>265</v>
      </c>
    </row>
    <row r="2" spans="1:5" s="313" customFormat="1" ht="18.75" customHeight="1">
      <c r="A2" s="646" t="s">
        <v>80</v>
      </c>
      <c r="B2" s="606"/>
      <c r="C2" s="316"/>
      <c r="D2" s="317"/>
    </row>
    <row r="3" spans="1:5" s="267" customFormat="1" ht="21.75" customHeight="1">
      <c r="A3" s="528" t="s">
        <v>457</v>
      </c>
      <c r="B3" s="1092"/>
      <c r="C3" s="1061" t="s">
        <v>566</v>
      </c>
      <c r="D3" s="1061"/>
      <c r="E3" s="313"/>
    </row>
    <row r="4" spans="1:5" s="267" customFormat="1" ht="16.5" customHeight="1" thickBot="1">
      <c r="A4" s="770">
        <v>2015</v>
      </c>
      <c r="B4" s="1093"/>
      <c r="C4" s="718">
        <v>2015</v>
      </c>
      <c r="D4" s="718">
        <v>2016</v>
      </c>
      <c r="E4" s="313"/>
    </row>
    <row r="5" spans="1:5" s="15" customFormat="1" ht="18.75" customHeight="1" thickTop="1">
      <c r="A5" s="208">
        <f>+'[21]Analisi special item'!A10</f>
        <v>49</v>
      </c>
      <c r="B5" s="293" t="s">
        <v>360</v>
      </c>
      <c r="C5" s="43">
        <f>+'[21]Analisi special item'!C10</f>
        <v>20</v>
      </c>
      <c r="D5" s="43">
        <f>+'[21]Analisi special item'!D10</f>
        <v>23</v>
      </c>
    </row>
    <row r="6" spans="1:5" s="15" customFormat="1" ht="18.75" customHeight="1">
      <c r="A6" s="43">
        <f>+'[21]Analisi special item'!A11</f>
        <v>7059</v>
      </c>
      <c r="B6" s="293" t="s">
        <v>153</v>
      </c>
      <c r="C6" s="43">
        <f>+'[21]Analisi special item'!C11</f>
        <v>28</v>
      </c>
      <c r="D6" s="43">
        <f>+'[21]Analisi special item'!D11</f>
        <v>17</v>
      </c>
    </row>
    <row r="7" spans="1:5" s="15" customFormat="1" ht="18.75" customHeight="1">
      <c r="A7" s="43">
        <f>+'[21]Analisi special item'!A12</f>
        <v>169</v>
      </c>
      <c r="B7" s="296" t="s">
        <v>609</v>
      </c>
      <c r="C7" s="43">
        <f>+'[21]Analisi special item'!C12</f>
        <v>0</v>
      </c>
      <c r="D7" s="43">
        <f>+'[21]Analisi special item'!D12</f>
        <v>7</v>
      </c>
    </row>
    <row r="8" spans="1:5" s="15" customFormat="1" ht="18.75" customHeight="1">
      <c r="A8" s="43">
        <f>+'[21]Analisi special item'!A13</f>
        <v>-31</v>
      </c>
      <c r="B8" s="293" t="s">
        <v>361</v>
      </c>
      <c r="C8" s="43">
        <f>+'[21]Analisi special item'!C13</f>
        <v>-326</v>
      </c>
      <c r="D8" s="43">
        <f>+'[21]Analisi special item'!D13</f>
        <v>0</v>
      </c>
    </row>
    <row r="9" spans="1:5" s="15" customFormat="1" ht="18.75" customHeight="1">
      <c r="A9" s="43">
        <f>+'[21]Analisi special item'!A14</f>
        <v>133</v>
      </c>
      <c r="B9" s="293" t="s">
        <v>362</v>
      </c>
      <c r="C9" s="43">
        <f>+'[21]Analisi special item'!C14</f>
        <v>0</v>
      </c>
      <c r="D9" s="43">
        <f>+'[21]Analisi special item'!D14</f>
        <v>0</v>
      </c>
    </row>
    <row r="10" spans="1:5" s="15" customFormat="1" ht="18.75" customHeight="1">
      <c r="A10" s="43">
        <f>+'[21]Analisi special item'!A15</f>
        <v>14</v>
      </c>
      <c r="B10" s="293" t="s">
        <v>363</v>
      </c>
      <c r="C10" s="43">
        <f>+'[21]Analisi special item'!C15</f>
        <v>6</v>
      </c>
      <c r="D10" s="43">
        <f>+'[21]Analisi special item'!D15</f>
        <v>7</v>
      </c>
    </row>
    <row r="11" spans="1:5" s="15" customFormat="1" ht="18.75" customHeight="1">
      <c r="A11" s="43">
        <f>+'[21]Analisi special item'!A16</f>
        <v>141</v>
      </c>
      <c r="B11" s="597" t="s">
        <v>364</v>
      </c>
      <c r="C11" s="43">
        <f>+'[21]Analisi special item'!C16</f>
        <v>106</v>
      </c>
      <c r="D11" s="43">
        <f>+'[21]Analisi special item'!D16</f>
        <v>133</v>
      </c>
    </row>
    <row r="12" spans="1:5" s="15" customFormat="1" ht="18.75" customHeight="1">
      <c r="A12" s="43">
        <f>+'[21]Analisi special item'!A17</f>
        <v>-50</v>
      </c>
      <c r="B12" s="597" t="s">
        <v>365</v>
      </c>
      <c r="C12" s="43">
        <f>+'[21]Analisi special item'!C17</f>
        <v>66</v>
      </c>
      <c r="D12" s="43">
        <f>+'[21]Analisi special item'!D17</f>
        <v>-42</v>
      </c>
    </row>
    <row r="13" spans="1:5" s="15" customFormat="1" ht="18.75" customHeight="1">
      <c r="A13" s="43">
        <f>+'[21]Analisi special item'!A18</f>
        <v>543</v>
      </c>
      <c r="B13" s="293" t="s">
        <v>366</v>
      </c>
      <c r="C13" s="43">
        <f>+'[21]Analisi special item'!C18</f>
        <v>1</v>
      </c>
      <c r="D13" s="43">
        <f>+'[21]Analisi special item'!D18</f>
        <v>4</v>
      </c>
    </row>
    <row r="14" spans="1:5" s="62" customFormat="1" ht="18.75" customHeight="1" thickBot="1">
      <c r="A14" s="210">
        <f>SUM(A5:A13)</f>
        <v>8027</v>
      </c>
      <c r="B14" s="292" t="s">
        <v>536</v>
      </c>
      <c r="C14" s="210">
        <f>SUM(C5:C13)</f>
        <v>-99</v>
      </c>
      <c r="D14" s="210">
        <f>SUM(D5:D13)</f>
        <v>149</v>
      </c>
    </row>
    <row r="15" spans="1:5" s="62" customFormat="1" ht="18.75" customHeight="1" thickTop="1">
      <c r="A15" s="205">
        <f>+'[21]Analisi special item'!$A$20</f>
        <v>195</v>
      </c>
      <c r="B15" s="292" t="s">
        <v>79</v>
      </c>
      <c r="C15" s="205">
        <f>+'[21]Analisi special item'!$C$20</f>
        <v>328</v>
      </c>
      <c r="D15" s="205">
        <f>+'[21]Analisi special item'!$D$20</f>
        <v>96</v>
      </c>
    </row>
    <row r="16" spans="1:5" s="249" customFormat="1" ht="18.75" customHeight="1">
      <c r="B16" s="428" t="s">
        <v>38</v>
      </c>
      <c r="C16" s="205"/>
      <c r="D16" s="205"/>
    </row>
    <row r="17" spans="1:12" s="62" customFormat="1" ht="18.75" customHeight="1">
      <c r="A17" s="427">
        <f>+'[21]Analisi special item'!$A$22</f>
        <v>50</v>
      </c>
      <c r="B17" s="429" t="s">
        <v>537</v>
      </c>
      <c r="C17" s="807">
        <f>+'[21]Analisi special item'!C22</f>
        <v>-66</v>
      </c>
      <c r="D17" s="807">
        <f>+'[21]Analisi special item'!D22</f>
        <v>42</v>
      </c>
    </row>
    <row r="18" spans="1:12" s="15" customFormat="1" ht="18.75" customHeight="1">
      <c r="A18" s="205">
        <f>+'[21]Analisi special item'!$A$23</f>
        <v>504</v>
      </c>
      <c r="B18" s="292" t="s">
        <v>47</v>
      </c>
      <c r="C18" s="205">
        <f>+'[21]Analisi special item'!$C$23</f>
        <v>2</v>
      </c>
      <c r="D18" s="205">
        <f>+'[21]Analisi special item'!$D$23</f>
        <v>386</v>
      </c>
      <c r="E18" s="205"/>
      <c r="G18" s="205"/>
    </row>
    <row r="19" spans="1:12" s="15" customFormat="1" ht="18.75" customHeight="1">
      <c r="B19" s="428" t="s">
        <v>38</v>
      </c>
      <c r="C19" s="43"/>
      <c r="D19" s="43"/>
    </row>
    <row r="20" spans="1:12" s="809" customFormat="1" ht="18" hidden="1" customHeight="1">
      <c r="A20" s="807">
        <f>+'[21]Analisi special item'!$A$25</f>
        <v>0</v>
      </c>
      <c r="B20" s="808" t="s">
        <v>182</v>
      </c>
      <c r="C20" s="807">
        <f>+'[21]Analisi special item'!C25</f>
        <v>2</v>
      </c>
      <c r="D20" s="807">
        <f>+'[21]Analisi special item'!D25</f>
        <v>0</v>
      </c>
    </row>
    <row r="21" spans="1:12" s="18" customFormat="1" ht="17.45" hidden="1" customHeight="1">
      <c r="A21" s="741">
        <v>0</v>
      </c>
      <c r="B21" s="899" t="s">
        <v>422</v>
      </c>
      <c r="C21" s="427"/>
      <c r="D21" s="427"/>
    </row>
    <row r="22" spans="1:12" s="18" customFormat="1" ht="15" hidden="1" customHeight="1">
      <c r="A22" s="741"/>
      <c r="B22" s="899" t="s">
        <v>347</v>
      </c>
      <c r="C22" s="427"/>
      <c r="D22" s="427"/>
    </row>
    <row r="23" spans="1:12" s="18" customFormat="1" ht="18" hidden="1" customHeight="1">
      <c r="A23" s="741">
        <v>-54</v>
      </c>
      <c r="B23" s="899" t="s">
        <v>424</v>
      </c>
      <c r="C23" s="427"/>
      <c r="D23" s="427"/>
    </row>
    <row r="24" spans="1:12" s="15" customFormat="1" ht="15" hidden="1" customHeight="1">
      <c r="A24" s="427"/>
      <c r="B24" s="429" t="s">
        <v>339</v>
      </c>
      <c r="C24" s="427"/>
      <c r="D24" s="427"/>
      <c r="J24" s="427"/>
    </row>
    <row r="25" spans="1:12" s="18" customFormat="1" ht="15.6" hidden="1" customHeight="1">
      <c r="A25" s="427"/>
      <c r="B25" s="618" t="s">
        <v>342</v>
      </c>
      <c r="C25" s="427"/>
      <c r="D25" s="427"/>
      <c r="L25" s="205"/>
    </row>
    <row r="26" spans="1:12" s="18" customFormat="1" ht="16.899999999999999" hidden="1" customHeight="1">
      <c r="A26" s="427"/>
      <c r="B26" s="618" t="s">
        <v>343</v>
      </c>
      <c r="C26" s="427"/>
      <c r="D26" s="427"/>
    </row>
    <row r="27" spans="1:12" s="809" customFormat="1" ht="18.75" customHeight="1">
      <c r="A27" s="807">
        <f>+'[21]Analisi special item'!$A$32</f>
        <v>489</v>
      </c>
      <c r="B27" s="808" t="s">
        <v>420</v>
      </c>
      <c r="C27" s="807">
        <f>+'[21]Analisi special item'!C32</f>
        <v>0</v>
      </c>
      <c r="D27" s="807">
        <f>+'[21]Analisi special item'!D32</f>
        <v>365</v>
      </c>
    </row>
    <row r="28" spans="1:12" s="15" customFormat="1" ht="20.25" customHeight="1">
      <c r="A28" s="205">
        <f>+A30+A31+A32+A33+A34</f>
        <v>-93</v>
      </c>
      <c r="B28" s="292" t="s">
        <v>48</v>
      </c>
      <c r="C28" s="205">
        <f>+C30+C31+C32+C33+C34</f>
        <v>-234</v>
      </c>
      <c r="D28" s="205">
        <f>+D30+D31+D32+D33+D34</f>
        <v>-36</v>
      </c>
    </row>
    <row r="29" spans="1:12" s="15" customFormat="1" ht="20.25" customHeight="1">
      <c r="A29" s="427"/>
      <c r="B29" s="428" t="s">
        <v>144</v>
      </c>
      <c r="C29" s="427"/>
      <c r="D29" s="427"/>
    </row>
    <row r="30" spans="1:12" s="18" customFormat="1" ht="16.899999999999999" customHeight="1">
      <c r="A30" s="427">
        <f>+'[21]Analisi special item'!$A$35</f>
        <v>810</v>
      </c>
      <c r="B30" s="730" t="s">
        <v>423</v>
      </c>
      <c r="C30" s="427">
        <f>+'[21]Analisi special item'!$C$35</f>
        <v>0</v>
      </c>
      <c r="D30" s="427">
        <f>+'[21]Analisi special item'!$D$35</f>
        <v>0</v>
      </c>
    </row>
    <row r="31" spans="1:12" s="18" customFormat="1" ht="20.25" hidden="1" customHeight="1">
      <c r="A31" s="427"/>
      <c r="B31" s="730" t="s">
        <v>418</v>
      </c>
      <c r="C31" s="427"/>
      <c r="D31" s="427"/>
      <c r="E31" s="427"/>
    </row>
    <row r="32" spans="1:12" s="18" customFormat="1" ht="20.25" hidden="1" customHeight="1">
      <c r="A32" s="427"/>
      <c r="B32" s="428" t="s">
        <v>417</v>
      </c>
      <c r="C32" s="427"/>
      <c r="D32" s="427"/>
    </row>
    <row r="33" spans="1:5" s="18" customFormat="1" ht="20.25" customHeight="1">
      <c r="A33" s="427">
        <f>+'[21]Analisi special item'!$A$36</f>
        <v>860</v>
      </c>
      <c r="B33" s="428" t="s">
        <v>564</v>
      </c>
      <c r="C33" s="427">
        <f>+'[21]Analisi special item'!$C$36</f>
        <v>0</v>
      </c>
      <c r="D33" s="427">
        <f>+'[21]Analisi special item'!$D$36</f>
        <v>0</v>
      </c>
    </row>
    <row r="34" spans="1:5" s="18" customFormat="1" ht="21" customHeight="1">
      <c r="A34" s="427">
        <f>+'[21]Analisi special item'!$A$37</f>
        <v>-1763</v>
      </c>
      <c r="B34" s="428" t="s">
        <v>545</v>
      </c>
      <c r="C34" s="427">
        <f>+'[21]Analisi special item'!$C$37</f>
        <v>-234</v>
      </c>
      <c r="D34" s="427">
        <f>+'[21]Analisi special item'!$D$37</f>
        <v>-36</v>
      </c>
    </row>
    <row r="35" spans="1:5" s="18" customFormat="1" ht="19.5" hidden="1" customHeight="1">
      <c r="A35" s="427"/>
      <c r="B35" s="428" t="s">
        <v>418</v>
      </c>
      <c r="C35" s="427"/>
      <c r="D35" s="427"/>
    </row>
    <row r="36" spans="1:5" s="62" customFormat="1" ht="18.75" customHeight="1" thickBot="1">
      <c r="A36" s="210">
        <f>+A28+A18+A15+A14</f>
        <v>8633</v>
      </c>
      <c r="B36" s="292" t="s">
        <v>538</v>
      </c>
      <c r="C36" s="210">
        <f>+C28+C18+C15+C14</f>
        <v>-3</v>
      </c>
      <c r="D36" s="210">
        <f>+D28+D18+D15+D14</f>
        <v>595</v>
      </c>
      <c r="E36" s="18"/>
    </row>
    <row r="37" spans="1:5" s="17" customFormat="1" ht="5.25" customHeight="1" thickTop="1">
      <c r="A37" s="43" t="s">
        <v>454</v>
      </c>
      <c r="B37" s="300"/>
      <c r="C37" s="43"/>
      <c r="D37" s="43"/>
      <c r="E37" s="18"/>
    </row>
    <row r="38" spans="1:5" ht="15.75" customHeight="1">
      <c r="A38" s="43"/>
      <c r="B38" s="428" t="s">
        <v>316</v>
      </c>
      <c r="C38" s="43"/>
      <c r="D38" s="29"/>
      <c r="E38" s="18"/>
    </row>
    <row r="39" spans="1:5" ht="18" customHeight="1">
      <c r="A39" s="43">
        <f>+'[21]Analisi special item'!$A$40</f>
        <v>225</v>
      </c>
      <c r="B39" s="545" t="s">
        <v>181</v>
      </c>
      <c r="C39" s="66">
        <f>+'[21]Analisi special item'!$C$40</f>
        <v>142</v>
      </c>
      <c r="D39" s="66">
        <f>+'[21]Analisi special item'!$D$40</f>
        <v>0</v>
      </c>
    </row>
    <row r="40" spans="1:5" ht="18" customHeight="1" thickBot="1">
      <c r="A40" s="707">
        <f>+A36-A39</f>
        <v>8408</v>
      </c>
      <c r="B40" s="544" t="s">
        <v>180</v>
      </c>
      <c r="C40" s="707">
        <f>+C36-C39</f>
        <v>-145</v>
      </c>
      <c r="D40" s="707">
        <f>+D36-D39</f>
        <v>595</v>
      </c>
    </row>
    <row r="41" spans="1:5" s="17" customFormat="1" ht="5.25" customHeight="1" thickTop="1">
      <c r="A41" s="43"/>
      <c r="B41" s="300"/>
      <c r="C41" s="43"/>
      <c r="D41" s="43"/>
      <c r="E41" s="18"/>
    </row>
    <row r="42" spans="1:5" ht="15.75" customHeight="1">
      <c r="A42" s="43"/>
      <c r="B42" s="428" t="s">
        <v>38</v>
      </c>
      <c r="C42" s="43"/>
      <c r="D42" s="29"/>
      <c r="E42" s="18"/>
    </row>
    <row r="43" spans="1:5" s="131" customFormat="1" ht="18" customHeight="1">
      <c r="A43" s="205">
        <f>-'[21]Ric. Utili IV trim. 2015'!$L$36-'[21]Ric. Utili IV trim. 2015'!$Q$36</f>
        <v>1887</v>
      </c>
      <c r="B43" s="544" t="s">
        <v>616</v>
      </c>
      <c r="C43" s="53">
        <f>-'[21]Ric. Utili Itrim. 2016-15'!$L$108-'[21]Ric. Utili Itrim. 2016-15'!$Q$108</f>
        <v>-41</v>
      </c>
      <c r="D43" s="53">
        <f>-'[21]Ric. Utili Itrim. 2016-15'!$L$36-'[21]Ric. Utili Itrim. 2016-15'!$Q$36</f>
        <v>439</v>
      </c>
    </row>
    <row r="44" spans="1:5" s="15" customFormat="1" ht="17.25" hidden="1" customHeight="1">
      <c r="A44" s="43">
        <f>384+1602</f>
        <v>1986</v>
      </c>
      <c r="B44" s="597" t="s">
        <v>494</v>
      </c>
      <c r="C44" s="43"/>
      <c r="D44" s="43"/>
    </row>
    <row r="45" spans="1:5" s="18" customFormat="1" ht="17.45" hidden="1" customHeight="1">
      <c r="A45" s="427"/>
      <c r="B45" s="1036" t="s">
        <v>496</v>
      </c>
      <c r="C45" s="427"/>
      <c r="D45" s="427"/>
    </row>
    <row r="46" spans="1:5" s="18" customFormat="1" ht="17.45" hidden="1" customHeight="1">
      <c r="A46" s="427"/>
      <c r="B46" s="1037" t="s">
        <v>430</v>
      </c>
      <c r="C46" s="427"/>
      <c r="D46" s="427"/>
    </row>
    <row r="47" spans="1:5" s="15" customFormat="1" ht="17.25" hidden="1" customHeight="1">
      <c r="A47" s="43">
        <v>49</v>
      </c>
      <c r="B47" s="334" t="s">
        <v>497</v>
      </c>
      <c r="C47" s="43"/>
      <c r="D47" s="43"/>
    </row>
    <row r="48" spans="1:5" s="942" customFormat="1" ht="18" hidden="1" customHeight="1" thickBot="1">
      <c r="A48" s="1038">
        <f>+A43-A44-A47</f>
        <v>-148</v>
      </c>
      <c r="B48" s="545" t="s">
        <v>495</v>
      </c>
      <c r="C48" s="1038">
        <f t="shared" ref="C48:D48" si="0">+C43-C44-C47</f>
        <v>-41</v>
      </c>
      <c r="D48" s="1038">
        <f t="shared" si="0"/>
        <v>439</v>
      </c>
    </row>
    <row r="49" spans="1:5" s="62" customFormat="1" ht="3" customHeight="1" thickBot="1">
      <c r="A49" s="210"/>
      <c r="B49" s="292"/>
      <c r="C49" s="210"/>
      <c r="D49" s="210"/>
      <c r="E49" s="18"/>
    </row>
    <row r="50" spans="1:5" ht="13.5" thickTop="1"/>
  </sheetData>
  <mergeCells count="2">
    <mergeCell ref="C3:D3"/>
    <mergeCell ref="B3:B4"/>
  </mergeCells>
  <phoneticPr fontId="19" type="noConversion"/>
  <printOptions horizontalCentered="1" gridLinesSet="0"/>
  <pageMargins left="0.23622047244094491" right="0.27559055118110237" top="0.27559055118110237" bottom="0.31496062992125984" header="0.15748031496062992" footer="0.19685039370078741"/>
  <pageSetup paperSize="9" scale="1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J17"/>
  <sheetViews>
    <sheetView showGridLines="0" showZeros="0" zoomScaleNormal="100" zoomScaleSheetLayoutView="100" workbookViewId="0">
      <selection activeCell="K10" sqref="K10"/>
    </sheetView>
  </sheetViews>
  <sheetFormatPr defaultRowHeight="12.75"/>
  <cols>
    <col min="1" max="1" width="12.83203125" style="548" customWidth="1"/>
    <col min="2" max="2" width="60.33203125" style="269" customWidth="1"/>
    <col min="3" max="5" width="13.5" style="548" customWidth="1"/>
    <col min="6" max="16384" width="9.33203125" style="548"/>
  </cols>
  <sheetData>
    <row r="1" spans="1:10" s="254" customFormat="1" ht="21.75" customHeight="1">
      <c r="A1" s="203" t="s">
        <v>50</v>
      </c>
      <c r="B1" s="313"/>
      <c r="C1" s="2"/>
      <c r="D1" s="2"/>
      <c r="E1" s="2"/>
    </row>
    <row r="2" spans="1:10" s="49" customFormat="1" ht="21" customHeight="1">
      <c r="A2" s="537" t="s">
        <v>80</v>
      </c>
      <c r="B2" s="446"/>
      <c r="C2" s="50"/>
      <c r="D2" s="68"/>
    </row>
    <row r="3" spans="1:10" s="267" customFormat="1" ht="18.75" customHeight="1">
      <c r="A3" s="528" t="s">
        <v>457</v>
      </c>
      <c r="C3" s="1061" t="s">
        <v>565</v>
      </c>
      <c r="D3" s="1061"/>
      <c r="E3" s="304"/>
    </row>
    <row r="4" spans="1:10" s="267" customFormat="1" ht="18.75" customHeight="1">
      <c r="A4" s="632">
        <v>2015</v>
      </c>
      <c r="B4" s="332"/>
      <c r="C4" s="739">
        <v>2015</v>
      </c>
      <c r="D4" s="739">
        <v>2016</v>
      </c>
      <c r="E4" s="303" t="s">
        <v>69</v>
      </c>
    </row>
    <row r="5" spans="1:10" s="267" customFormat="1" ht="4.5" customHeight="1" thickBot="1">
      <c r="A5" s="651"/>
      <c r="C5" s="270"/>
      <c r="D5" s="270"/>
      <c r="E5" s="270"/>
      <c r="F5" s="528"/>
    </row>
    <row r="6" spans="1:10" s="64" customFormat="1" ht="19.5" customHeight="1" thickTop="1">
      <c r="A6" s="44">
        <f>+[21]Ricavi!A5</f>
        <v>4977</v>
      </c>
      <c r="B6" s="339" t="s">
        <v>61</v>
      </c>
      <c r="C6" s="44">
        <f>+[21]Ricavi!C5</f>
        <v>5212</v>
      </c>
      <c r="D6" s="44">
        <f>+[21]Ricavi!D5</f>
        <v>3356</v>
      </c>
      <c r="E6" s="166">
        <f>(D6-C6)/C6*100</f>
        <v>-35.610130468150416</v>
      </c>
      <c r="J6" s="671"/>
    </row>
    <row r="7" spans="1:10" s="64" customFormat="1" ht="18" customHeight="1">
      <c r="A7" s="44">
        <f>+[21]Ricavi!A6</f>
        <v>10609</v>
      </c>
      <c r="B7" s="339" t="s">
        <v>279</v>
      </c>
      <c r="C7" s="44">
        <f>+[21]Ricavi!C6</f>
        <v>16373</v>
      </c>
      <c r="D7" s="44">
        <f>+[21]Ricavi!D6</f>
        <v>10030</v>
      </c>
      <c r="E7" s="166">
        <f t="shared" ref="E7:E12" si="0">(D7-C7)/C7*100</f>
        <v>-38.7406095400965</v>
      </c>
    </row>
    <row r="8" spans="1:10" s="64" customFormat="1" ht="18" customHeight="1">
      <c r="A8" s="44">
        <f>+[21]Ricavi!A7</f>
        <v>3875</v>
      </c>
      <c r="B8" s="339" t="s">
        <v>480</v>
      </c>
      <c r="C8" s="44">
        <f>+[21]Ricavi!C7</f>
        <v>4371</v>
      </c>
      <c r="D8" s="44">
        <f>+[21]Ricavi!D7</f>
        <v>2916</v>
      </c>
      <c r="E8" s="166">
        <f t="shared" si="0"/>
        <v>-33.287577213452302</v>
      </c>
    </row>
    <row r="9" spans="1:10" s="64" customFormat="1" ht="18" customHeight="1">
      <c r="A9" s="44">
        <f>+[21]Ricavi!A8</f>
        <v>391</v>
      </c>
      <c r="B9" s="339" t="s">
        <v>431</v>
      </c>
      <c r="C9" s="44">
        <f>+[21]Ricavi!C8</f>
        <v>353</v>
      </c>
      <c r="D9" s="44">
        <f>+[21]Ricavi!D8</f>
        <v>310</v>
      </c>
      <c r="E9" s="166">
        <f t="shared" si="0"/>
        <v>-12.181303116147308</v>
      </c>
    </row>
    <row r="10" spans="1:10" s="64" customFormat="1" ht="18" customHeight="1">
      <c r="A10" s="44">
        <f>+[21]Ricavi!A9</f>
        <v>-206</v>
      </c>
      <c r="B10" s="339" t="s">
        <v>119</v>
      </c>
      <c r="C10" s="44">
        <f>+[21]Ricavi!C9</f>
        <v>-28</v>
      </c>
      <c r="D10" s="44">
        <f>+[21]Ricavi!D9</f>
        <v>0</v>
      </c>
      <c r="E10" s="166"/>
    </row>
    <row r="11" spans="1:10" s="64" customFormat="1" ht="18" customHeight="1">
      <c r="A11" s="44">
        <f>+[21]Ricavi!A10</f>
        <v>-5757</v>
      </c>
      <c r="B11" s="339" t="s">
        <v>147</v>
      </c>
      <c r="C11" s="44">
        <f>+[21]Ricavi!C10</f>
        <v>-6293</v>
      </c>
      <c r="D11" s="44">
        <f>+[21]Ricavi!D10</f>
        <v>-4255</v>
      </c>
      <c r="E11" s="166"/>
    </row>
    <row r="12" spans="1:10" s="11" customFormat="1" ht="18" customHeight="1">
      <c r="A12" s="45">
        <f>+A6+A7+A8+A9+A10+A11</f>
        <v>13889</v>
      </c>
      <c r="B12" s="332"/>
      <c r="C12" s="45">
        <f>+C6+C7+C8+C9+C10+C11</f>
        <v>19988</v>
      </c>
      <c r="D12" s="45">
        <f>+D6+D7+D8+D9+D10+D11</f>
        <v>12357</v>
      </c>
      <c r="E12" s="163">
        <f t="shared" si="0"/>
        <v>-38.177906744046432</v>
      </c>
    </row>
    <row r="13" spans="1:10" s="13" customFormat="1" ht="4.5" customHeight="1" thickBot="1">
      <c r="A13" s="656"/>
      <c r="B13" s="266"/>
      <c r="C13" s="153"/>
      <c r="D13" s="153"/>
      <c r="E13" s="153"/>
    </row>
    <row r="14" spans="1:10" s="547" customFormat="1" ht="13.5" thickTop="1">
      <c r="B14" s="288"/>
    </row>
    <row r="15" spans="1:10" s="547" customFormat="1">
      <c r="B15" s="313"/>
    </row>
    <row r="16" spans="1:10" s="547" customFormat="1">
      <c r="B16" s="313"/>
    </row>
    <row r="17" spans="2:2" s="547" customFormat="1">
      <c r="B17" s="313"/>
    </row>
  </sheetData>
  <mergeCells count="1">
    <mergeCell ref="C3:D3"/>
  </mergeCells>
  <phoneticPr fontId="19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F13"/>
  <sheetViews>
    <sheetView showGridLines="0" showZeros="0" zoomScale="115" zoomScaleNormal="115" workbookViewId="0">
      <selection activeCell="P19" sqref="P19"/>
    </sheetView>
  </sheetViews>
  <sheetFormatPr defaultColWidth="10.6640625" defaultRowHeight="12.75"/>
  <cols>
    <col min="1" max="1" width="12.5" style="13" customWidth="1"/>
    <col min="2" max="2" width="52.83203125" style="266" customWidth="1"/>
    <col min="3" max="3" width="31.1640625" style="283" customWidth="1"/>
    <col min="4" max="5" width="10.6640625" style="14" customWidth="1"/>
    <col min="6" max="6" width="12.1640625" style="14" customWidth="1"/>
    <col min="7" max="16384" width="10.6640625" style="13"/>
  </cols>
  <sheetData>
    <row r="1" spans="1:6" s="28" customFormat="1" ht="14.25" customHeight="1">
      <c r="A1" s="533"/>
      <c r="B1" s="279"/>
      <c r="C1" s="281"/>
      <c r="D1" s="27"/>
      <c r="E1" s="27"/>
      <c r="F1" s="27"/>
    </row>
    <row r="2" spans="1:6" s="267" customFormat="1" ht="17.25" customHeight="1">
      <c r="A2" s="528" t="s">
        <v>457</v>
      </c>
      <c r="B2" s="274"/>
      <c r="C2" s="275"/>
      <c r="D2" s="1061" t="s">
        <v>565</v>
      </c>
      <c r="E2" s="1061"/>
      <c r="F2" s="273"/>
    </row>
    <row r="3" spans="1:6" s="267" customFormat="1" ht="18.75" customHeight="1">
      <c r="A3" s="632">
        <v>2015</v>
      </c>
      <c r="B3" s="277" t="s">
        <v>277</v>
      </c>
      <c r="C3" s="278"/>
      <c r="D3" s="528">
        <v>2015</v>
      </c>
      <c r="E3" s="528">
        <v>2016</v>
      </c>
      <c r="F3" s="528" t="s">
        <v>69</v>
      </c>
    </row>
    <row r="4" spans="1:6" s="267" customFormat="1" ht="3.75" customHeight="1" thickBot="1">
      <c r="A4" s="270"/>
      <c r="D4" s="270"/>
      <c r="E4" s="270"/>
      <c r="F4" s="270"/>
    </row>
    <row r="5" spans="1:6" s="267" customFormat="1" ht="4.5" customHeight="1" thickTop="1">
      <c r="A5" s="528"/>
      <c r="B5" s="277"/>
      <c r="C5" s="278"/>
      <c r="D5" s="528"/>
      <c r="E5" s="528"/>
      <c r="F5" s="528"/>
    </row>
    <row r="6" spans="1:6" s="267" customFormat="1" ht="21.75" customHeight="1">
      <c r="A6" s="553">
        <f>+'[21]Dati operativi'!$A$5</f>
        <v>1884</v>
      </c>
      <c r="B6" s="277" t="s">
        <v>349</v>
      </c>
      <c r="C6" s="282" t="s">
        <v>34</v>
      </c>
      <c r="D6" s="553">
        <f>+'[21]Dati operativi'!D5</f>
        <v>1697</v>
      </c>
      <c r="E6" s="553">
        <f>+'[21]Dati operativi'!E5</f>
        <v>1754</v>
      </c>
      <c r="F6" s="626">
        <f t="shared" ref="F6:F11" si="0">(E6-D6)/D6*100</f>
        <v>3.3588685916322922</v>
      </c>
    </row>
    <row r="7" spans="1:6" ht="18" customHeight="1">
      <c r="A7" s="554">
        <f>+'[21]Dati operativi'!A6</f>
        <v>998</v>
      </c>
      <c r="B7" s="280" t="s">
        <v>163</v>
      </c>
      <c r="C7" s="282" t="s">
        <v>35</v>
      </c>
      <c r="D7" s="991">
        <f>+'[21]Dati operativi'!D6</f>
        <v>860</v>
      </c>
      <c r="E7" s="991">
        <f>+'[21]Dati operativi'!E6</f>
        <v>890</v>
      </c>
      <c r="F7" s="555">
        <f t="shared" si="0"/>
        <v>3.4883720930232558</v>
      </c>
    </row>
    <row r="8" spans="1:6" ht="18" customHeight="1">
      <c r="A8" s="554">
        <f>+'[21]Dati operativi'!A7</f>
        <v>138</v>
      </c>
      <c r="B8" s="280" t="s">
        <v>164</v>
      </c>
      <c r="C8" s="282" t="s">
        <v>36</v>
      </c>
      <c r="D8" s="991">
        <f>+'[21]Dati operativi'!D7</f>
        <v>130</v>
      </c>
      <c r="E8" s="991">
        <f>+'[21]Dati operativi'!E7</f>
        <v>134</v>
      </c>
      <c r="F8" s="555">
        <f t="shared" si="0"/>
        <v>3.0769230769230771</v>
      </c>
    </row>
    <row r="9" spans="1:6" s="19" customFormat="1" ht="20.25" customHeight="1">
      <c r="A9" s="556">
        <f>+'[21]Dati operativi'!A9</f>
        <v>22.380000000000003</v>
      </c>
      <c r="B9" s="268" t="s">
        <v>115</v>
      </c>
      <c r="C9" s="283" t="s">
        <v>74</v>
      </c>
      <c r="D9" s="556">
        <f>+'[21]Dati operativi'!D9</f>
        <v>25.619999999999997</v>
      </c>
      <c r="E9" s="556">
        <f>+'[21]Dati operativi'!E9</f>
        <v>24.099999999999994</v>
      </c>
      <c r="F9" s="626">
        <f t="shared" si="0"/>
        <v>-5.9328649492584047</v>
      </c>
    </row>
    <row r="10" spans="1:6" s="19" customFormat="1" ht="20.25" customHeight="1">
      <c r="A10" s="556">
        <f>+'[21]Dati operativi'!A10</f>
        <v>9.0599999999999987</v>
      </c>
      <c r="B10" s="277" t="s">
        <v>118</v>
      </c>
      <c r="C10" s="282" t="s">
        <v>76</v>
      </c>
      <c r="D10" s="556">
        <f>+'[21]Dati operativi'!D10</f>
        <v>8.4700000000000006</v>
      </c>
      <c r="E10" s="556">
        <f>+'[21]Dati operativi'!E10</f>
        <v>9.4500000000000011</v>
      </c>
      <c r="F10" s="626">
        <f t="shared" si="0"/>
        <v>11.570247933884302</v>
      </c>
    </row>
    <row r="11" spans="1:6" s="19" customFormat="1" ht="20.25" customHeight="1">
      <c r="A11" s="556">
        <f>+'[21]Dati operativi'!A11</f>
        <v>2.19</v>
      </c>
      <c r="B11" s="277" t="s">
        <v>111</v>
      </c>
      <c r="C11" s="282" t="s">
        <v>75</v>
      </c>
      <c r="D11" s="556">
        <f>+'[21]Dati operativi'!D11</f>
        <v>2.0499999999999998</v>
      </c>
      <c r="E11" s="556">
        <f>+'[21]Dati operativi'!E11</f>
        <v>2</v>
      </c>
      <c r="F11" s="626">
        <f t="shared" si="0"/>
        <v>-2.4390243902438939</v>
      </c>
    </row>
    <row r="12" spans="1:6" ht="6" customHeight="1" thickBot="1">
      <c r="A12" s="74"/>
      <c r="C12" s="284"/>
      <c r="D12" s="74"/>
      <c r="E12" s="74"/>
      <c r="F12" s="74"/>
    </row>
    <row r="13" spans="1:6" ht="4.5" customHeight="1" thickTop="1"/>
  </sheetData>
  <mergeCells count="1">
    <mergeCell ref="D2:E2"/>
  </mergeCells>
  <phoneticPr fontId="25" type="noConversion"/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pageSetUpPr fitToPage="1"/>
  </sheetPr>
  <dimension ref="A1:F12"/>
  <sheetViews>
    <sheetView showGridLines="0" showZeros="0" zoomScaleNormal="100" workbookViewId="0">
      <selection activeCell="I25" sqref="I25"/>
    </sheetView>
  </sheetViews>
  <sheetFormatPr defaultRowHeight="12.75" outlineLevelRow="1"/>
  <cols>
    <col min="1" max="1" width="13.33203125" style="49" customWidth="1"/>
    <col min="2" max="2" width="71.1640625" style="313" customWidth="1"/>
    <col min="3" max="4" width="13.33203125" style="49" customWidth="1"/>
    <col min="5" max="5" width="13.33203125" style="17" customWidth="1"/>
    <col min="6" max="16384" width="9.33203125" style="49"/>
  </cols>
  <sheetData>
    <row r="1" spans="1:6">
      <c r="A1" s="16" t="s">
        <v>58</v>
      </c>
      <c r="B1" s="384"/>
      <c r="C1" s="2"/>
      <c r="D1" s="2"/>
    </row>
    <row r="2" spans="1:6" ht="15.75" customHeight="1">
      <c r="A2" s="537" t="s">
        <v>80</v>
      </c>
      <c r="B2" s="446"/>
      <c r="C2" s="50"/>
      <c r="D2" s="68"/>
      <c r="E2" s="49"/>
    </row>
    <row r="3" spans="1:6" s="267" customFormat="1" ht="19.5" customHeight="1">
      <c r="A3" s="528" t="s">
        <v>457</v>
      </c>
      <c r="C3" s="1061" t="s">
        <v>566</v>
      </c>
      <c r="D3" s="1061"/>
      <c r="E3" s="304"/>
    </row>
    <row r="4" spans="1:6" s="267" customFormat="1" ht="19.5" customHeight="1">
      <c r="A4" s="632">
        <v>2015</v>
      </c>
      <c r="B4" s="332"/>
      <c r="C4" s="739">
        <v>2015</v>
      </c>
      <c r="D4" s="739">
        <v>2016</v>
      </c>
      <c r="E4" s="303" t="s">
        <v>69</v>
      </c>
    </row>
    <row r="5" spans="1:6" s="267" customFormat="1" ht="4.5" customHeight="1" thickBot="1">
      <c r="A5" s="651"/>
      <c r="C5" s="270"/>
      <c r="D5" s="270"/>
      <c r="E5" s="270"/>
      <c r="F5" s="528"/>
    </row>
    <row r="6" spans="1:6" s="15" customFormat="1" ht="21" customHeight="1" thickTop="1">
      <c r="A6" s="66">
        <f>+'[21]Costi operativi'!$A$5</f>
        <v>11895</v>
      </c>
      <c r="B6" s="290" t="s">
        <v>156</v>
      </c>
      <c r="C6" s="66">
        <f>+'[21]Costi operativi'!$C$5</f>
        <v>15911</v>
      </c>
      <c r="D6" s="66">
        <f>+'[21]Costi operativi'!$D$5</f>
        <v>10179</v>
      </c>
      <c r="E6" s="166">
        <f>(D6-C6)/C6*100</f>
        <v>-36.025391238765636</v>
      </c>
    </row>
    <row r="7" spans="1:6" s="18" customFormat="1" ht="21" customHeight="1" outlineLevel="1">
      <c r="A7" s="741">
        <f>+'[21]Costi operativi'!$A$7</f>
        <v>191</v>
      </c>
      <c r="B7" s="630" t="s">
        <v>352</v>
      </c>
      <c r="C7" s="430">
        <f>+'[21]Costi operativi'!$C$7</f>
        <v>20</v>
      </c>
      <c r="D7" s="430">
        <f>+'[21]Costi operativi'!$D$7</f>
        <v>26</v>
      </c>
      <c r="E7" s="567"/>
    </row>
    <row r="8" spans="1:6" s="15" customFormat="1" ht="21" customHeight="1">
      <c r="A8" s="66">
        <f>+'[21]Costi operativi'!$A$8</f>
        <v>650</v>
      </c>
      <c r="B8" s="290" t="s">
        <v>157</v>
      </c>
      <c r="C8" s="776">
        <f>+'[21]Costi operativi'!$C$8</f>
        <v>709</v>
      </c>
      <c r="D8" s="776">
        <f>+'[21]Costi operativi'!$D$8</f>
        <v>720</v>
      </c>
      <c r="E8" s="777">
        <f>(D8-C8)/C8*100</f>
        <v>1.5514809590973202</v>
      </c>
    </row>
    <row r="9" spans="1:6" s="18" customFormat="1" ht="21" customHeight="1">
      <c r="A9" s="741">
        <f>+'[21]Costi operativi'!$A$10</f>
        <v>5</v>
      </c>
      <c r="B9" s="629" t="s">
        <v>296</v>
      </c>
      <c r="C9" s="430">
        <f>+'[21]Costi operativi'!$C$10</f>
        <v>4</v>
      </c>
      <c r="D9" s="430">
        <f>+'[21]Costi operativi'!$D$10</f>
        <v>5</v>
      </c>
      <c r="E9" s="567"/>
    </row>
    <row r="10" spans="1:6" s="62" customFormat="1" ht="21" customHeight="1">
      <c r="A10" s="205">
        <f>+A6+A8</f>
        <v>12545</v>
      </c>
      <c r="B10" s="288"/>
      <c r="C10" s="205">
        <f>+C6+C8</f>
        <v>16620</v>
      </c>
      <c r="D10" s="205">
        <f>+D6+D8</f>
        <v>10899</v>
      </c>
      <c r="E10" s="163">
        <f>(D10-C10)/C10*100</f>
        <v>-34.422382671480143</v>
      </c>
    </row>
    <row r="11" spans="1:6" ht="6" customHeight="1" thickBot="1">
      <c r="A11" s="206"/>
      <c r="C11" s="207"/>
      <c r="D11" s="639"/>
      <c r="E11" s="640"/>
    </row>
    <row r="12" spans="1:6" ht="6" customHeight="1" thickTop="1"/>
  </sheetData>
  <mergeCells count="1">
    <mergeCell ref="C3:D3"/>
  </mergeCells>
  <phoneticPr fontId="19" type="noConversion"/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F35"/>
  <sheetViews>
    <sheetView showGridLines="0" showZeros="0" topLeftCell="A4" zoomScaleNormal="100" workbookViewId="0">
      <selection activeCell="A13" sqref="A13"/>
    </sheetView>
  </sheetViews>
  <sheetFormatPr defaultRowHeight="12.75"/>
  <cols>
    <col min="1" max="1" width="13.33203125" style="49" customWidth="1"/>
    <col min="2" max="2" width="60.6640625" style="313" customWidth="1"/>
    <col min="3" max="5" width="13.33203125" style="49" customWidth="1"/>
    <col min="6" max="6" width="10.5" style="49" customWidth="1"/>
    <col min="7" max="7" width="12.1640625" style="49" customWidth="1"/>
    <col min="8" max="8" width="10.5" style="49" customWidth="1"/>
    <col min="9" max="16384" width="9.33203125" style="49"/>
  </cols>
  <sheetData>
    <row r="1" spans="1:6" s="254" customFormat="1" ht="21.75" customHeight="1">
      <c r="A1" s="2" t="s">
        <v>59</v>
      </c>
      <c r="B1" s="313"/>
      <c r="C1" s="2"/>
      <c r="D1" s="2"/>
      <c r="E1" s="2"/>
    </row>
    <row r="2" spans="1:6" ht="16.5" customHeight="1">
      <c r="A2" s="647" t="s">
        <v>80</v>
      </c>
      <c r="C2" s="50"/>
      <c r="D2" s="68"/>
    </row>
    <row r="3" spans="1:6" s="267" customFormat="1" ht="15.75" customHeight="1">
      <c r="A3" s="528" t="s">
        <v>457</v>
      </c>
      <c r="B3" s="274"/>
      <c r="C3" s="1061" t="s">
        <v>566</v>
      </c>
      <c r="D3" s="1061"/>
      <c r="E3" s="304"/>
    </row>
    <row r="4" spans="1:6" s="267" customFormat="1" ht="15.75" customHeight="1">
      <c r="A4" s="632">
        <v>2015</v>
      </c>
      <c r="B4" s="332"/>
      <c r="C4" s="528">
        <v>2015</v>
      </c>
      <c r="D4" s="528">
        <v>2016</v>
      </c>
      <c r="E4" s="303" t="s">
        <v>69</v>
      </c>
    </row>
    <row r="5" spans="1:6" s="267" customFormat="1" ht="4.5" customHeight="1" thickBot="1">
      <c r="A5" s="651"/>
      <c r="C5" s="270"/>
      <c r="D5" s="270"/>
      <c r="E5" s="270"/>
      <c r="F5" s="528"/>
    </row>
    <row r="6" spans="1:6" s="64" customFormat="1" ht="24" customHeight="1" thickTop="1">
      <c r="A6" s="44">
        <f>+'[21]Ammortamenti e svalutazioni'!A5</f>
        <v>1867</v>
      </c>
      <c r="B6" s="339" t="s">
        <v>61</v>
      </c>
      <c r="C6" s="44">
        <f>+'[21]Ammortamenti e svalutazioni'!C5</f>
        <v>1993</v>
      </c>
      <c r="D6" s="44">
        <f>+'[21]Ammortamenti e svalutazioni'!D5</f>
        <v>1624</v>
      </c>
      <c r="E6" s="166">
        <f>(D6-C6)/C6*100</f>
        <v>-18.514801806322129</v>
      </c>
    </row>
    <row r="7" spans="1:6" s="64" customFormat="1" ht="18.75" customHeight="1">
      <c r="A7" s="44">
        <f>+'[21]Ammortamenti e svalutazioni'!A6</f>
        <v>97</v>
      </c>
      <c r="B7" s="339" t="s">
        <v>279</v>
      </c>
      <c r="C7" s="44">
        <f>+'[21]Ammortamenti e svalutazioni'!C6</f>
        <v>89</v>
      </c>
      <c r="D7" s="44">
        <f>+'[21]Ammortamenti e svalutazioni'!D6</f>
        <v>86</v>
      </c>
      <c r="E7" s="166">
        <f>(D7-C7)/C7*100</f>
        <v>-3.3707865168539324</v>
      </c>
    </row>
    <row r="8" spans="1:6" s="64" customFormat="1" ht="18.75" customHeight="1">
      <c r="A8" s="44">
        <f>+'[21]Ammortamenti e svalutazioni'!A7</f>
        <v>87</v>
      </c>
      <c r="B8" s="339" t="s">
        <v>480</v>
      </c>
      <c r="C8" s="44">
        <f>+'[21]Ammortamenti e svalutazioni'!C7</f>
        <v>85</v>
      </c>
      <c r="D8" s="44">
        <f>+'[21]Ammortamenti e svalutazioni'!D7</f>
        <v>88</v>
      </c>
      <c r="E8" s="166">
        <f>(D8-C8)/C8*100</f>
        <v>3.5294117647058822</v>
      </c>
    </row>
    <row r="9" spans="1:6" s="64" customFormat="1" ht="18.75" customHeight="1">
      <c r="A9" s="44">
        <f>+'[21]Ammortamenti e svalutazioni'!$A$8+'[21]Ammortamenti e svalutazioni'!$A$9</f>
        <v>15</v>
      </c>
      <c r="B9" s="339" t="s">
        <v>431</v>
      </c>
      <c r="C9" s="44">
        <f>+'[21]Ammortamenti e svalutazioni'!C8+'[21]Ammortamenti e svalutazioni'!C9</f>
        <v>18</v>
      </c>
      <c r="D9" s="44">
        <f>+'[21]Ammortamenti e svalutazioni'!D8+'[21]Ammortamenti e svalutazioni'!D9</f>
        <v>19</v>
      </c>
      <c r="E9" s="166">
        <f>(D9-C9)/C9*100</f>
        <v>5.5555555555555554</v>
      </c>
    </row>
    <row r="10" spans="1:6" s="64" customFormat="1" ht="18.75" customHeight="1">
      <c r="A10" s="44">
        <f>+'[21]Ammortamenti e svalutazioni'!$A$10</f>
        <v>-7</v>
      </c>
      <c r="B10" s="339" t="s">
        <v>119</v>
      </c>
      <c r="C10" s="44">
        <f>+'[21]Ammortamenti e svalutazioni'!C10</f>
        <v>-6</v>
      </c>
      <c r="D10" s="44">
        <f>+'[21]Ammortamenti e svalutazioni'!D10</f>
        <v>-7</v>
      </c>
      <c r="E10" s="166"/>
    </row>
    <row r="11" spans="1:6" s="11" customFormat="1" ht="18" customHeight="1">
      <c r="A11" s="204">
        <f>+A6+A7+A8+A9+A10</f>
        <v>2059</v>
      </c>
      <c r="B11" s="332" t="s">
        <v>155</v>
      </c>
      <c r="C11" s="204">
        <f t="shared" ref="C11:D11" si="0">+C6+C7+C8+C9+C10</f>
        <v>2179</v>
      </c>
      <c r="D11" s="204">
        <f t="shared" si="0"/>
        <v>1810</v>
      </c>
      <c r="E11" s="163">
        <f>(D11-C11)/C11*100</f>
        <v>-16.9343735658559</v>
      </c>
    </row>
    <row r="12" spans="1:6" s="11" customFormat="1" ht="20.25" customHeight="1">
      <c r="A12" s="204">
        <f>+'[21]Ammortamenti e svalutazioni'!$A$12</f>
        <v>5308</v>
      </c>
      <c r="B12" s="332" t="s">
        <v>153</v>
      </c>
      <c r="C12" s="204">
        <f>+'[21]Ammortamenti e svalutazioni'!C12</f>
        <v>28</v>
      </c>
      <c r="D12" s="204">
        <f>+'[21]Ammortamenti e svalutazioni'!D12</f>
        <v>17</v>
      </c>
      <c r="E12" s="614">
        <f>(D12-C12)/C12*100</f>
        <v>-39.285714285714285</v>
      </c>
    </row>
    <row r="13" spans="1:6" s="11" customFormat="1" ht="18" customHeight="1">
      <c r="A13" s="45">
        <f>+A11+A12</f>
        <v>7367</v>
      </c>
      <c r="B13" s="332" t="s">
        <v>59</v>
      </c>
      <c r="C13" s="45">
        <f>+C11+C12</f>
        <v>2207</v>
      </c>
      <c r="D13" s="45">
        <f>+D11+D12</f>
        <v>1827</v>
      </c>
      <c r="E13" s="163">
        <f>(D13-C13)/C13*100</f>
        <v>-17.217942908926144</v>
      </c>
    </row>
    <row r="14" spans="1:6" s="13" customFormat="1" ht="2.25" customHeight="1" thickBot="1">
      <c r="A14" s="656"/>
      <c r="B14" s="266"/>
      <c r="C14" s="153"/>
      <c r="D14" s="153"/>
      <c r="E14" s="153"/>
    </row>
    <row r="15" spans="1:6" s="11" customFormat="1" ht="20.25" customHeight="1" thickTop="1">
      <c r="A15" s="204">
        <f>-'Conto economico'!A11</f>
        <v>497</v>
      </c>
      <c r="B15" s="332" t="s">
        <v>580</v>
      </c>
      <c r="C15" s="204">
        <f>-'Conto economico'!C11</f>
        <v>70</v>
      </c>
      <c r="D15" s="204">
        <f>-'Conto economico'!D11</f>
        <v>35</v>
      </c>
      <c r="E15" s="614">
        <f>(D15-C15)/C15*100</f>
        <v>-50</v>
      </c>
    </row>
    <row r="16" spans="1:6" s="11" customFormat="1" ht="20.25" customHeight="1" thickBot="1">
      <c r="A16" s="1040">
        <f>+A15+A13</f>
        <v>7864</v>
      </c>
      <c r="B16" s="332"/>
      <c r="C16" s="1040">
        <f>+C15+C13</f>
        <v>2277</v>
      </c>
      <c r="D16" s="1040">
        <f>+D15+D13</f>
        <v>1862</v>
      </c>
      <c r="E16" s="1041">
        <f>(D16-C16)/C16*100</f>
        <v>-18.225735617039966</v>
      </c>
    </row>
    <row r="17" spans="2:2" ht="5.25" customHeight="1" thickTop="1"/>
    <row r="27" spans="2:2" s="15" customFormat="1" ht="16.5" customHeight="1">
      <c r="B27" s="289"/>
    </row>
    <row r="28" spans="2:2" s="15" customFormat="1" ht="16.5" customHeight="1">
      <c r="B28" s="289"/>
    </row>
    <row r="29" spans="2:2" s="15" customFormat="1" ht="16.5" customHeight="1">
      <c r="B29" s="289"/>
    </row>
    <row r="30" spans="2:2" s="15" customFormat="1" ht="16.5" customHeight="1">
      <c r="B30" s="289"/>
    </row>
    <row r="31" spans="2:2" s="15" customFormat="1" ht="16.5" customHeight="1">
      <c r="B31" s="289"/>
    </row>
    <row r="32" spans="2:2" s="15" customFormat="1" ht="16.5" customHeight="1">
      <c r="B32" s="289"/>
    </row>
    <row r="33" spans="2:6" s="113" customFormat="1" ht="18" customHeight="1">
      <c r="B33" s="289"/>
      <c r="C33" s="15"/>
      <c r="D33" s="15"/>
      <c r="E33" s="15"/>
      <c r="F33" s="15"/>
    </row>
    <row r="34" spans="2:6" s="62" customFormat="1" ht="18" customHeight="1">
      <c r="B34" s="431"/>
      <c r="C34" s="113"/>
      <c r="D34" s="113"/>
      <c r="E34" s="113"/>
      <c r="F34" s="113"/>
    </row>
    <row r="35" spans="2:6">
      <c r="B35" s="432"/>
      <c r="C35" s="62"/>
      <c r="D35" s="62"/>
      <c r="E35" s="62"/>
      <c r="F35" s="62"/>
    </row>
  </sheetData>
  <mergeCells count="1">
    <mergeCell ref="C3:D3"/>
  </mergeCells>
  <phoneticPr fontId="19" type="noConversion"/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A1:G20"/>
  <sheetViews>
    <sheetView showGridLines="0" showZeros="0" zoomScaleNormal="100" workbookViewId="0">
      <selection activeCell="M14" sqref="M14"/>
    </sheetView>
  </sheetViews>
  <sheetFormatPr defaultRowHeight="12.75"/>
  <cols>
    <col min="1" max="1" width="55.1640625" style="49" customWidth="1"/>
    <col min="2" max="2" width="16.6640625" style="17" customWidth="1"/>
    <col min="3" max="3" width="12.1640625" style="17" customWidth="1"/>
    <col min="4" max="4" width="15.33203125" style="17" customWidth="1"/>
    <col min="5" max="5" width="15.6640625" style="17" customWidth="1"/>
    <col min="6" max="6" width="11.83203125" style="17" customWidth="1"/>
    <col min="7" max="16384" width="9.33203125" style="49"/>
  </cols>
  <sheetData>
    <row r="1" spans="1:7" s="313" customFormat="1" ht="11.25">
      <c r="A1" s="426" t="s">
        <v>158</v>
      </c>
      <c r="B1" s="300"/>
      <c r="C1" s="300"/>
      <c r="D1" s="300"/>
      <c r="E1" s="300"/>
      <c r="F1" s="300"/>
    </row>
    <row r="2" spans="1:7" s="313" customFormat="1" ht="11.25">
      <c r="B2" s="1094"/>
      <c r="C2" s="1094"/>
      <c r="D2" s="1094"/>
      <c r="E2" s="1094"/>
      <c r="F2" s="1094"/>
    </row>
    <row r="3" spans="1:7" s="313" customFormat="1" ht="13.5" customHeight="1">
      <c r="A3" s="433" t="s">
        <v>80</v>
      </c>
      <c r="B3" s="434"/>
      <c r="C3" s="434"/>
      <c r="D3" s="435"/>
      <c r="E3" s="435"/>
      <c r="F3" s="435"/>
    </row>
    <row r="4" spans="1:7" s="313" customFormat="1" ht="39" customHeight="1">
      <c r="A4" s="436" t="s">
        <v>568</v>
      </c>
      <c r="B4" s="437" t="s">
        <v>49</v>
      </c>
      <c r="C4" s="437" t="s">
        <v>51</v>
      </c>
      <c r="D4" s="437" t="s">
        <v>480</v>
      </c>
      <c r="E4" s="437" t="s">
        <v>431</v>
      </c>
      <c r="F4" s="437" t="s">
        <v>37</v>
      </c>
    </row>
    <row r="5" spans="1:7" s="15" customFormat="1" ht="22.5" customHeight="1">
      <c r="A5" s="209" t="s">
        <v>159</v>
      </c>
      <c r="B5" s="43">
        <f>+'[21]Prov. su partec.'!B5</f>
        <v>26</v>
      </c>
      <c r="C5" s="43">
        <f>+'[21]Prov. su partec.'!C5</f>
        <v>5</v>
      </c>
      <c r="D5" s="43">
        <f>+'[21]Prov. su partec.'!D5</f>
        <v>0</v>
      </c>
      <c r="E5" s="43">
        <f>+'[21]Prov. su partec.'!E5</f>
        <v>24</v>
      </c>
      <c r="F5" s="205">
        <f>SUM(B5:E5)</f>
        <v>55</v>
      </c>
      <c r="G5" s="208"/>
    </row>
    <row r="6" spans="1:7" s="15" customFormat="1" ht="22.5" customHeight="1">
      <c r="A6" s="209" t="s">
        <v>160</v>
      </c>
      <c r="B6" s="43">
        <f>+'[21]Prov. su partec.'!B6</f>
        <v>2</v>
      </c>
      <c r="C6" s="43">
        <f>+'[21]Prov. su partec.'!C6</f>
        <v>0</v>
      </c>
      <c r="D6" s="43">
        <f>+'[21]Prov. su partec.'!D6</f>
        <v>20</v>
      </c>
      <c r="E6" s="43">
        <f>+'[21]Prov. su partec.'!E6</f>
        <v>0</v>
      </c>
      <c r="F6" s="205">
        <f>SUM(B6:E6)</f>
        <v>22</v>
      </c>
      <c r="G6" s="208"/>
    </row>
    <row r="7" spans="1:7" s="15" customFormat="1" ht="22.5" customHeight="1">
      <c r="A7" s="209" t="s">
        <v>161</v>
      </c>
      <c r="B7" s="43">
        <f>+'[21]Prov. su partec.'!B7</f>
        <v>0</v>
      </c>
      <c r="C7" s="43">
        <f>+'[21]Prov. su partec.'!C7</f>
        <v>0</v>
      </c>
      <c r="D7" s="43">
        <f>+'[21]Prov. su partec.'!D7</f>
        <v>0</v>
      </c>
      <c r="E7" s="43">
        <f>+'[21]Prov. su partec.'!E7</f>
        <v>-32</v>
      </c>
      <c r="F7" s="205">
        <f>SUM(B7:E7)</f>
        <v>-32</v>
      </c>
      <c r="G7" s="208"/>
    </row>
    <row r="8" spans="1:7" s="15" customFormat="1" ht="22.5" customHeight="1">
      <c r="A8" s="209" t="s">
        <v>337</v>
      </c>
      <c r="B8" s="43">
        <f>+'[21]Prov. su partec.'!B8</f>
        <v>-3</v>
      </c>
      <c r="C8" s="43">
        <f>+'[21]Prov. su partec.'!C8</f>
        <v>0</v>
      </c>
      <c r="D8" s="43">
        <f>+'[21]Prov. su partec.'!D8</f>
        <v>-2</v>
      </c>
      <c r="E8" s="43">
        <f>+'[21]Prov. su partec.'!E8</f>
        <v>-20</v>
      </c>
      <c r="F8" s="205">
        <f>SUM(B8:E8)</f>
        <v>-25</v>
      </c>
      <c r="G8" s="208"/>
    </row>
    <row r="9" spans="1:7" s="15" customFormat="1" ht="21" customHeight="1" thickBot="1">
      <c r="A9" s="945"/>
      <c r="B9" s="210">
        <f>SUM(B5:B8)</f>
        <v>25</v>
      </c>
      <c r="C9" s="210">
        <f>SUM(C5:C8)</f>
        <v>5</v>
      </c>
      <c r="D9" s="210">
        <f>SUM(D5:D8)</f>
        <v>18</v>
      </c>
      <c r="E9" s="210">
        <f>SUM(E5:E8)</f>
        <v>-28</v>
      </c>
      <c r="F9" s="210">
        <f>SUM(F5:F8)</f>
        <v>20</v>
      </c>
      <c r="G9" s="208"/>
    </row>
    <row r="10" spans="1:7" ht="13.5" thickTop="1">
      <c r="B10" s="43"/>
      <c r="C10" s="43"/>
      <c r="D10" s="43"/>
      <c r="E10" s="62"/>
      <c r="F10" s="49"/>
    </row>
    <row r="11" spans="1:7">
      <c r="B11" s="43"/>
      <c r="C11" s="43"/>
      <c r="D11" s="43"/>
      <c r="E11" s="62"/>
      <c r="F11" s="49"/>
    </row>
    <row r="12" spans="1:7">
      <c r="B12" s="43"/>
      <c r="C12" s="43"/>
      <c r="D12" s="43"/>
      <c r="E12" s="62"/>
      <c r="F12" s="49"/>
    </row>
    <row r="13" spans="1:7">
      <c r="B13" s="43"/>
      <c r="C13" s="43"/>
      <c r="D13" s="43"/>
      <c r="E13" s="62"/>
      <c r="F13" s="49"/>
    </row>
    <row r="14" spans="1:7">
      <c r="B14" s="43"/>
      <c r="C14" s="43"/>
      <c r="D14" s="43"/>
      <c r="E14" s="62"/>
      <c r="F14" s="49"/>
    </row>
    <row r="15" spans="1:7">
      <c r="B15" s="43"/>
      <c r="C15" s="43"/>
      <c r="D15" s="43"/>
      <c r="E15" s="62"/>
      <c r="F15" s="49"/>
    </row>
    <row r="16" spans="1:7">
      <c r="B16" s="43"/>
      <c r="C16" s="43"/>
      <c r="D16" s="43"/>
      <c r="E16" s="62"/>
      <c r="F16" s="49"/>
    </row>
    <row r="17" spans="2:5">
      <c r="B17" s="43"/>
      <c r="C17" s="43"/>
      <c r="D17" s="43"/>
      <c r="E17" s="62"/>
    </row>
    <row r="18" spans="2:5">
      <c r="B18" s="43"/>
      <c r="C18" s="43"/>
      <c r="D18" s="43"/>
      <c r="E18" s="62"/>
    </row>
    <row r="19" spans="2:5">
      <c r="B19" s="43"/>
      <c r="C19" s="43"/>
      <c r="D19" s="43"/>
      <c r="E19" s="62"/>
    </row>
    <row r="20" spans="2:5">
      <c r="B20" s="43"/>
      <c r="C20" s="43"/>
      <c r="D20" s="43"/>
      <c r="E20" s="62"/>
    </row>
  </sheetData>
  <mergeCells count="2">
    <mergeCell ref="E2:F2"/>
    <mergeCell ref="B2:D2"/>
  </mergeCells>
  <phoneticPr fontId="19" type="noConversion"/>
  <printOptions horizontalCentered="1"/>
  <pageMargins left="0.23622047244094491" right="0.27559055118110237" top="0.47244094488188981" bottom="0.27559055118110237" header="0.15748031496062992" footer="0.15748031496062992"/>
  <pageSetup paperSize="9" orientation="landscape" r:id="rId1"/>
  <headerFooter alignWithMargins="0">
    <oddHeader>&amp;R&amp;"Arial,Normale"&amp;8&amp;D - &amp;T
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1:H59"/>
  <sheetViews>
    <sheetView showGridLines="0" showZeros="0" workbookViewId="0">
      <selection activeCell="M14" sqref="M14"/>
    </sheetView>
  </sheetViews>
  <sheetFormatPr defaultRowHeight="12.75"/>
  <cols>
    <col min="1" max="1" width="12.6640625" style="49" customWidth="1"/>
    <col min="2" max="2" width="12.6640625" style="49" hidden="1" customWidth="1"/>
    <col min="3" max="3" width="73" style="577" customWidth="1"/>
    <col min="4" max="6" width="13.33203125" style="17" customWidth="1"/>
    <col min="7" max="16384" width="9.33203125" style="49"/>
  </cols>
  <sheetData>
    <row r="1" spans="1:8">
      <c r="A1" s="16" t="s">
        <v>310</v>
      </c>
      <c r="B1" s="16"/>
      <c r="D1" s="49"/>
      <c r="E1" s="578"/>
    </row>
    <row r="2" spans="1:8" ht="15.75" customHeight="1">
      <c r="A2" s="534" t="s">
        <v>80</v>
      </c>
      <c r="B2" s="771"/>
      <c r="C2" s="49"/>
      <c r="D2" s="50"/>
      <c r="E2" s="68"/>
      <c r="F2" s="49"/>
    </row>
    <row r="3" spans="1:8" s="19" customFormat="1">
      <c r="A3" s="528" t="s">
        <v>457</v>
      </c>
      <c r="B3" s="590"/>
      <c r="C3" s="291"/>
      <c r="D3" s="1061" t="s">
        <v>565</v>
      </c>
      <c r="E3" s="1061"/>
      <c r="F3" s="590"/>
    </row>
    <row r="4" spans="1:8" s="19" customFormat="1" ht="15" customHeight="1">
      <c r="A4" s="528">
        <v>2015</v>
      </c>
      <c r="B4" s="612" t="s">
        <v>311</v>
      </c>
      <c r="C4" s="268"/>
      <c r="D4" s="739">
        <v>2015</v>
      </c>
      <c r="E4" s="739">
        <v>2016</v>
      </c>
      <c r="F4" s="612" t="s">
        <v>311</v>
      </c>
    </row>
    <row r="5" spans="1:8" s="267" customFormat="1" ht="4.5" customHeight="1" thickBot="1">
      <c r="A5" s="651"/>
      <c r="B5" s="270"/>
      <c r="C5" s="528"/>
      <c r="D5" s="270"/>
      <c r="E5" s="270"/>
      <c r="F5" s="270"/>
      <c r="G5" s="528"/>
      <c r="H5" s="528"/>
    </row>
    <row r="6" spans="1:8" s="15" customFormat="1" ht="19.5" customHeight="1" thickTop="1">
      <c r="C6" s="438" t="s">
        <v>527</v>
      </c>
      <c r="D6" s="205"/>
      <c r="E6" s="205"/>
      <c r="F6" s="43"/>
    </row>
    <row r="7" spans="1:8" s="15" customFormat="1">
      <c r="A7" s="66">
        <f>+[21]Imposte!A6</f>
        <v>-1526</v>
      </c>
      <c r="B7" s="66">
        <v>0</v>
      </c>
      <c r="C7" s="591" t="s">
        <v>312</v>
      </c>
      <c r="D7" s="66">
        <f>+[21]Imposte!C6</f>
        <v>-225</v>
      </c>
      <c r="E7" s="66">
        <f>+[21]Imposte!D6</f>
        <v>-584</v>
      </c>
      <c r="F7" s="43">
        <f>+E7-D7</f>
        <v>-359</v>
      </c>
    </row>
    <row r="8" spans="1:8" s="15" customFormat="1">
      <c r="A8" s="66">
        <f>+[21]Imposte!A7</f>
        <v>-5422</v>
      </c>
      <c r="B8" s="66"/>
      <c r="C8" s="591" t="s">
        <v>313</v>
      </c>
      <c r="D8" s="66">
        <f>+[21]Imposte!C7</f>
        <v>1451</v>
      </c>
      <c r="E8" s="66">
        <f>+[21]Imposte!D7</f>
        <v>143</v>
      </c>
      <c r="F8" s="43">
        <f>+E8-D8</f>
        <v>-1308</v>
      </c>
    </row>
    <row r="9" spans="1:8" s="15" customFormat="1" ht="18" customHeight="1">
      <c r="A9" s="53">
        <f>SUM(A7:A8)</f>
        <v>-6948</v>
      </c>
      <c r="B9" s="53"/>
      <c r="C9" s="592"/>
      <c r="D9" s="53">
        <f>SUM(D7:D8)</f>
        <v>1226</v>
      </c>
      <c r="E9" s="53">
        <f>SUM(E7:E8)</f>
        <v>-441</v>
      </c>
      <c r="F9" s="205">
        <f>+E9-D9</f>
        <v>-1667</v>
      </c>
    </row>
    <row r="10" spans="1:8" s="15" customFormat="1" ht="18" customHeight="1">
      <c r="C10" s="438" t="s">
        <v>314</v>
      </c>
      <c r="D10" s="53"/>
      <c r="E10" s="53"/>
      <c r="F10" s="43"/>
    </row>
    <row r="11" spans="1:8" s="15" customFormat="1">
      <c r="A11" s="66">
        <f>+[21]Imposte!A10</f>
        <v>656</v>
      </c>
      <c r="B11" s="66">
        <v>0</v>
      </c>
      <c r="C11" s="591" t="s">
        <v>312</v>
      </c>
      <c r="D11" s="66">
        <f>+[21]Imposte!C10</f>
        <v>22</v>
      </c>
      <c r="E11" s="66">
        <f>+[21]Imposte!D10</f>
        <v>-42</v>
      </c>
      <c r="F11" s="43">
        <f>+E11-D11</f>
        <v>-64</v>
      </c>
    </row>
    <row r="12" spans="1:8" s="15" customFormat="1">
      <c r="A12" s="66">
        <f>+[21]Imposte!A11</f>
        <v>-530</v>
      </c>
      <c r="B12" s="66"/>
      <c r="C12" s="591" t="s">
        <v>313</v>
      </c>
      <c r="D12" s="66">
        <f>+[21]Imposte!C11</f>
        <v>730</v>
      </c>
      <c r="E12" s="66">
        <f>+[21]Imposte!D11</f>
        <v>401</v>
      </c>
      <c r="F12" s="43">
        <f>+E12-D12</f>
        <v>-329</v>
      </c>
    </row>
    <row r="13" spans="1:8" s="53" customFormat="1" ht="18" customHeight="1">
      <c r="A13" s="53">
        <f>SUM(A11:A12)</f>
        <v>126</v>
      </c>
      <c r="D13" s="53">
        <f>SUM(D11:D12)</f>
        <v>752</v>
      </c>
      <c r="E13" s="53">
        <f>SUM(E11:E12)</f>
        <v>359</v>
      </c>
      <c r="F13" s="53">
        <f>+E13-D13</f>
        <v>-393</v>
      </c>
    </row>
    <row r="14" spans="1:8" s="15" customFormat="1" ht="18" customHeight="1">
      <c r="C14" s="438" t="s">
        <v>315</v>
      </c>
      <c r="D14" s="53"/>
      <c r="E14" s="53"/>
      <c r="F14" s="43"/>
    </row>
    <row r="15" spans="1:8" s="15" customFormat="1">
      <c r="A15" s="779">
        <f t="shared" ref="A15:A16" si="0">ROUND(A11/A7*100,1)</f>
        <v>-43</v>
      </c>
      <c r="B15" s="29"/>
      <c r="C15" s="591" t="s">
        <v>312</v>
      </c>
      <c r="D15" s="779">
        <f t="shared" ref="D15:E17" si="1">ROUND(D11/D7*100,1)</f>
        <v>-9.8000000000000007</v>
      </c>
      <c r="E15" s="779">
        <f t="shared" si="1"/>
        <v>7.2</v>
      </c>
      <c r="F15" s="582">
        <f>+E15-D15</f>
        <v>17</v>
      </c>
    </row>
    <row r="16" spans="1:8" s="15" customFormat="1">
      <c r="A16" s="29">
        <f t="shared" si="0"/>
        <v>9.8000000000000007</v>
      </c>
      <c r="B16" s="29"/>
      <c r="C16" s="591" t="s">
        <v>313</v>
      </c>
      <c r="D16" s="581">
        <f t="shared" si="1"/>
        <v>50.3</v>
      </c>
      <c r="E16" s="581">
        <f t="shared" si="1"/>
        <v>280.39999999999998</v>
      </c>
      <c r="F16" s="581" t="s">
        <v>377</v>
      </c>
    </row>
    <row r="17" spans="1:6" s="15" customFormat="1" ht="16.5" customHeight="1" thickBot="1">
      <c r="A17" s="706" t="s">
        <v>377</v>
      </c>
      <c r="B17" s="706"/>
      <c r="C17" s="593"/>
      <c r="D17" s="583">
        <f t="shared" si="1"/>
        <v>61.3</v>
      </c>
      <c r="E17" s="583">
        <f t="shared" si="1"/>
        <v>-81.400000000000006</v>
      </c>
      <c r="F17" s="584" t="s">
        <v>377</v>
      </c>
    </row>
    <row r="18" spans="1:6" ht="4.5" customHeight="1" thickTop="1">
      <c r="C18" s="585"/>
      <c r="D18" s="53"/>
      <c r="E18" s="53"/>
      <c r="F18" s="43"/>
    </row>
    <row r="19" spans="1:6">
      <c r="C19" s="585"/>
      <c r="D19" s="66"/>
      <c r="E19" s="53"/>
      <c r="F19" s="43"/>
    </row>
    <row r="20" spans="1:6">
      <c r="C20" s="585"/>
      <c r="D20" s="66"/>
      <c r="E20" s="53"/>
      <c r="F20" s="43"/>
    </row>
    <row r="21" spans="1:6">
      <c r="C21" s="585"/>
      <c r="D21" s="66"/>
      <c r="E21" s="53"/>
      <c r="F21" s="43"/>
    </row>
    <row r="22" spans="1:6">
      <c r="C22" s="585"/>
      <c r="D22" s="66"/>
      <c r="E22" s="53"/>
      <c r="F22" s="43"/>
    </row>
    <row r="23" spans="1:6">
      <c r="C23" s="585"/>
      <c r="D23" s="66"/>
      <c r="E23" s="53"/>
      <c r="F23" s="43"/>
    </row>
    <row r="24" spans="1:6">
      <c r="C24" s="585"/>
      <c r="D24" s="66"/>
      <c r="E24" s="53"/>
      <c r="F24" s="43"/>
    </row>
    <row r="25" spans="1:6">
      <c r="C25" s="585"/>
      <c r="D25" s="66"/>
      <c r="E25" s="53"/>
      <c r="F25" s="43"/>
    </row>
    <row r="26" spans="1:6">
      <c r="C26" s="585"/>
      <c r="D26" s="66"/>
      <c r="E26" s="53"/>
      <c r="F26" s="43"/>
    </row>
    <row r="27" spans="1:6">
      <c r="C27" s="585"/>
      <c r="D27" s="66"/>
      <c r="E27" s="53"/>
      <c r="F27" s="43"/>
    </row>
    <row r="28" spans="1:6">
      <c r="C28" s="585"/>
      <c r="D28" s="66"/>
      <c r="E28" s="53"/>
      <c r="F28" s="43"/>
    </row>
    <row r="29" spans="1:6">
      <c r="C29" s="585"/>
      <c r="D29" s="66"/>
      <c r="E29" s="53"/>
      <c r="F29" s="43"/>
    </row>
    <row r="30" spans="1:6">
      <c r="C30" s="585"/>
      <c r="D30" s="66"/>
      <c r="E30" s="53"/>
      <c r="F30" s="43"/>
    </row>
    <row r="31" spans="1:6">
      <c r="C31" s="585"/>
      <c r="D31" s="66"/>
      <c r="E31" s="53"/>
      <c r="F31" s="43"/>
    </row>
    <row r="32" spans="1:6">
      <c r="C32" s="585"/>
      <c r="D32" s="66"/>
      <c r="E32" s="53"/>
      <c r="F32" s="43"/>
    </row>
    <row r="33" spans="3:6">
      <c r="C33" s="585"/>
      <c r="D33" s="66"/>
      <c r="E33" s="53"/>
      <c r="F33" s="43"/>
    </row>
    <row r="34" spans="3:6">
      <c r="C34" s="585"/>
      <c r="D34" s="66"/>
      <c r="E34" s="53"/>
      <c r="F34" s="43"/>
    </row>
    <row r="35" spans="3:6">
      <c r="C35" s="585"/>
      <c r="D35" s="66"/>
      <c r="E35" s="53"/>
      <c r="F35" s="43"/>
    </row>
    <row r="36" spans="3:6">
      <c r="C36" s="585"/>
      <c r="D36" s="66"/>
      <c r="E36" s="53"/>
      <c r="F36" s="43"/>
    </row>
    <row r="37" spans="3:6">
      <c r="C37" s="585"/>
      <c r="D37" s="66"/>
      <c r="E37" s="53"/>
      <c r="F37" s="43"/>
    </row>
    <row r="38" spans="3:6">
      <c r="C38" s="585"/>
      <c r="D38" s="66"/>
      <c r="E38" s="53"/>
      <c r="F38" s="43"/>
    </row>
    <row r="39" spans="3:6">
      <c r="C39" s="585"/>
      <c r="D39" s="66"/>
      <c r="E39" s="53"/>
      <c r="F39" s="43"/>
    </row>
    <row r="40" spans="3:6">
      <c r="C40" s="585"/>
      <c r="D40" s="66"/>
      <c r="E40" s="53"/>
      <c r="F40" s="43"/>
    </row>
    <row r="41" spans="3:6">
      <c r="C41" s="585"/>
      <c r="D41" s="66"/>
      <c r="E41" s="53"/>
      <c r="F41" s="43"/>
    </row>
    <row r="42" spans="3:6">
      <c r="C42" s="585"/>
      <c r="D42" s="66"/>
      <c r="E42" s="53"/>
      <c r="F42" s="43"/>
    </row>
    <row r="43" spans="3:6">
      <c r="C43" s="585"/>
      <c r="D43" s="66"/>
      <c r="E43" s="53"/>
      <c r="F43" s="43"/>
    </row>
    <row r="44" spans="3:6">
      <c r="C44" s="585"/>
      <c r="D44" s="66"/>
      <c r="E44" s="53"/>
      <c r="F44" s="43"/>
    </row>
    <row r="45" spans="3:6">
      <c r="C45" s="585"/>
      <c r="D45" s="66"/>
      <c r="E45" s="53"/>
      <c r="F45" s="43"/>
    </row>
    <row r="46" spans="3:6">
      <c r="C46" s="585"/>
      <c r="D46" s="66"/>
      <c r="E46" s="53"/>
      <c r="F46" s="43"/>
    </row>
    <row r="47" spans="3:6">
      <c r="C47" s="585"/>
      <c r="D47" s="66"/>
      <c r="E47" s="53"/>
      <c r="F47" s="43"/>
    </row>
    <row r="48" spans="3:6">
      <c r="C48" s="585"/>
      <c r="D48" s="66"/>
      <c r="E48" s="53"/>
      <c r="F48" s="43"/>
    </row>
    <row r="49" spans="3:6">
      <c r="C49" s="585"/>
      <c r="D49" s="66"/>
      <c r="E49" s="53"/>
      <c r="F49" s="43"/>
    </row>
    <row r="50" spans="3:6">
      <c r="C50" s="585"/>
      <c r="D50" s="66"/>
      <c r="E50" s="53"/>
      <c r="F50" s="43"/>
    </row>
    <row r="51" spans="3:6">
      <c r="C51" s="585"/>
      <c r="D51" s="66"/>
      <c r="E51" s="53"/>
      <c r="F51" s="43"/>
    </row>
    <row r="52" spans="3:6">
      <c r="C52" s="585"/>
      <c r="D52" s="66"/>
      <c r="E52" s="53"/>
      <c r="F52" s="43"/>
    </row>
    <row r="53" spans="3:6">
      <c r="C53" s="585"/>
      <c r="D53" s="66"/>
      <c r="E53" s="53"/>
      <c r="F53" s="43"/>
    </row>
    <row r="54" spans="3:6">
      <c r="C54" s="585"/>
      <c r="D54" s="66"/>
      <c r="E54" s="53"/>
      <c r="F54" s="43"/>
    </row>
    <row r="55" spans="3:6">
      <c r="C55" s="585"/>
      <c r="D55" s="66"/>
      <c r="E55" s="53"/>
      <c r="F55" s="43"/>
    </row>
    <row r="56" spans="3:6">
      <c r="C56" s="585"/>
      <c r="D56" s="66"/>
      <c r="E56" s="53"/>
      <c r="F56" s="43"/>
    </row>
    <row r="57" spans="3:6">
      <c r="C57" s="585"/>
      <c r="D57" s="66"/>
      <c r="E57" s="53"/>
      <c r="F57" s="43"/>
    </row>
    <row r="58" spans="3:6">
      <c r="C58" s="585"/>
      <c r="D58" s="66"/>
      <c r="E58" s="53"/>
      <c r="F58" s="43"/>
    </row>
    <row r="59" spans="3:6">
      <c r="C59" s="585"/>
      <c r="D59" s="66"/>
      <c r="E59" s="53"/>
      <c r="F59" s="43"/>
    </row>
  </sheetData>
  <mergeCells count="1">
    <mergeCell ref="D3:E3"/>
  </mergeCells>
  <phoneticPr fontId="19" type="noConversion"/>
  <printOptions horizontalCentered="1"/>
  <pageMargins left="0.23622047244094491" right="0.27559055118110237" top="0.47244094488188981" bottom="0.27559055118110237" header="0.15748031496062992" footer="0.15748031496062992"/>
  <pageSetup paperSize="9" orientation="landscape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F17"/>
  <sheetViews>
    <sheetView showGridLines="0" showZeros="0" zoomScaleNormal="100" workbookViewId="0">
      <selection activeCell="M14" sqref="M14"/>
    </sheetView>
  </sheetViews>
  <sheetFormatPr defaultRowHeight="12.75"/>
  <cols>
    <col min="1" max="1" width="13.33203125" style="49" customWidth="1"/>
    <col min="2" max="2" width="63.5" style="49" customWidth="1"/>
    <col min="3" max="3" width="13.5" style="49" customWidth="1"/>
    <col min="4" max="4" width="12.83203125" style="49" customWidth="1"/>
    <col min="5" max="5" width="13.33203125" style="49" customWidth="1"/>
    <col min="6" max="6" width="3.33203125" style="49" customWidth="1"/>
    <col min="7" max="16384" width="9.33203125" style="49"/>
  </cols>
  <sheetData>
    <row r="1" spans="1:6" ht="19.5" customHeight="1">
      <c r="A1" s="16" t="s">
        <v>340</v>
      </c>
      <c r="B1" s="2"/>
      <c r="C1" s="2"/>
      <c r="D1" s="2"/>
      <c r="E1" s="2"/>
    </row>
    <row r="2" spans="1:6">
      <c r="A2" s="537" t="s">
        <v>80</v>
      </c>
      <c r="C2" s="50"/>
      <c r="D2" s="586"/>
      <c r="E2" s="587"/>
    </row>
    <row r="3" spans="1:6" s="19" customFormat="1" ht="22.5" customHeight="1">
      <c r="A3" s="528" t="s">
        <v>457</v>
      </c>
      <c r="B3" s="579"/>
      <c r="C3" s="1061" t="s">
        <v>566</v>
      </c>
      <c r="D3" s="1061"/>
      <c r="E3" s="580"/>
    </row>
    <row r="4" spans="1:6" s="19" customFormat="1" ht="15" customHeight="1">
      <c r="A4" s="632">
        <v>2015</v>
      </c>
      <c r="B4" s="30"/>
      <c r="C4" s="528">
        <v>2015</v>
      </c>
      <c r="D4" s="528">
        <v>2016</v>
      </c>
      <c r="E4" s="613" t="s">
        <v>69</v>
      </c>
    </row>
    <row r="5" spans="1:6" s="267" customFormat="1" ht="4.5" customHeight="1" thickBot="1">
      <c r="A5" s="651"/>
      <c r="B5" s="528"/>
      <c r="C5" s="270"/>
      <c r="D5" s="270"/>
      <c r="E5" s="270"/>
      <c r="F5" s="528"/>
    </row>
    <row r="6" spans="1:6" s="15" customFormat="1" ht="18.75" customHeight="1" thickTop="1">
      <c r="A6" s="66">
        <f>+'[21]UN adjusted'!A5</f>
        <v>27</v>
      </c>
      <c r="B6" s="290" t="s">
        <v>61</v>
      </c>
      <c r="C6" s="66">
        <f>+'[21]UN adjusted'!C5</f>
        <v>244</v>
      </c>
      <c r="D6" s="66">
        <f>+'[21]UN adjusted'!D5</f>
        <v>-245</v>
      </c>
      <c r="E6" s="1000" t="s">
        <v>377</v>
      </c>
    </row>
    <row r="7" spans="1:6" s="15" customFormat="1" ht="18.75" customHeight="1">
      <c r="A7" s="66">
        <f>+'[21]UN adjusted'!A6</f>
        <v>-36</v>
      </c>
      <c r="B7" s="290" t="s">
        <v>279</v>
      </c>
      <c r="C7" s="66">
        <f>+'[21]UN adjusted'!C6</f>
        <v>218</v>
      </c>
      <c r="D7" s="66">
        <f>+'[21]UN adjusted'!D6</f>
        <v>164</v>
      </c>
      <c r="E7" s="588">
        <f t="shared" ref="E7:E8" si="0">+(D7-C7)/C7*100</f>
        <v>-24.770642201834864</v>
      </c>
    </row>
    <row r="8" spans="1:6" s="15" customFormat="1" ht="18.75" customHeight="1">
      <c r="A8" s="66">
        <f>+'[21]UN adjusted'!A7</f>
        <v>79</v>
      </c>
      <c r="B8" s="290" t="s">
        <v>478</v>
      </c>
      <c r="C8" s="66">
        <f>+'[21]UN adjusted'!C7</f>
        <v>71</v>
      </c>
      <c r="D8" s="66">
        <f>+'[21]UN adjusted'!D7</f>
        <v>44</v>
      </c>
      <c r="E8" s="588">
        <f t="shared" si="0"/>
        <v>-38.028169014084504</v>
      </c>
    </row>
    <row r="9" spans="1:6" s="15" customFormat="1" ht="18.75" customHeight="1">
      <c r="A9" s="66">
        <f>+'[21]UN adjusted'!A8</f>
        <v>-359</v>
      </c>
      <c r="B9" s="594" t="s">
        <v>432</v>
      </c>
      <c r="C9" s="66">
        <f>+'[21]UN adjusted'!C8</f>
        <v>68</v>
      </c>
      <c r="D9" s="66">
        <f>+'[21]UN adjusted'!D8</f>
        <v>-115</v>
      </c>
      <c r="E9" s="1000" t="s">
        <v>377</v>
      </c>
    </row>
    <row r="10" spans="1:6" s="113" customFormat="1" ht="18.75" customHeight="1">
      <c r="A10" s="66">
        <f>+'[21]UN adjusted'!A9</f>
        <v>77</v>
      </c>
      <c r="B10" s="594" t="s">
        <v>338</v>
      </c>
      <c r="C10" s="66">
        <f>+'[21]UN adjusted'!C9</f>
        <v>-17</v>
      </c>
      <c r="D10" s="66">
        <f>+'[21]UN adjusted'!D9</f>
        <v>-324</v>
      </c>
      <c r="E10" s="1000" t="s">
        <v>377</v>
      </c>
    </row>
    <row r="11" spans="1:6" s="62" customFormat="1" ht="18.75" customHeight="1">
      <c r="A11" s="53">
        <f>+A6+A7+A8+A9+A10</f>
        <v>-212</v>
      </c>
      <c r="B11" s="288"/>
      <c r="C11" s="53">
        <f>+C6+C7+C8+C9+C10</f>
        <v>584</v>
      </c>
      <c r="D11" s="53">
        <f>+D6+D7+D8+D9+D10</f>
        <v>-476</v>
      </c>
      <c r="E11" s="589" t="s">
        <v>377</v>
      </c>
    </row>
    <row r="12" spans="1:6" ht="18.75" customHeight="1">
      <c r="A12" s="53"/>
      <c r="B12" s="290" t="s">
        <v>316</v>
      </c>
    </row>
    <row r="13" spans="1:6" s="605" customFormat="1" ht="18.75" customHeight="1">
      <c r="A13" s="53">
        <f>+A11-A14</f>
        <v>-487</v>
      </c>
      <c r="B13" s="604" t="s">
        <v>180</v>
      </c>
      <c r="C13" s="53">
        <f>+C11-C14</f>
        <v>454</v>
      </c>
      <c r="D13" s="53">
        <f>+D11-D14</f>
        <v>-479</v>
      </c>
      <c r="E13" s="589" t="s">
        <v>377</v>
      </c>
    </row>
    <row r="14" spans="1:6" ht="18.75" customHeight="1" thickBot="1">
      <c r="A14" s="674">
        <f>+'[21]UN adjusted'!$A$12</f>
        <v>275</v>
      </c>
      <c r="B14" s="595" t="s">
        <v>181</v>
      </c>
      <c r="C14" s="674">
        <f>+'[21]UN adjusted'!$C$12</f>
        <v>130</v>
      </c>
      <c r="D14" s="674">
        <f>+'[21]UN adjusted'!$D$12</f>
        <v>3</v>
      </c>
      <c r="E14" s="781">
        <f t="shared" ref="E14" si="1">+(D14-C14)/C14*100</f>
        <v>-97.692307692307693</v>
      </c>
    </row>
    <row r="15" spans="1:6" ht="13.5" customHeight="1" thickTop="1">
      <c r="A15" s="1095" t="s">
        <v>301</v>
      </c>
      <c r="B15" s="1065"/>
      <c r="C15" s="1065"/>
      <c r="D15" s="1065"/>
      <c r="E15" s="1065"/>
    </row>
    <row r="16" spans="1:6" s="318" customFormat="1" ht="10.5">
      <c r="A16" s="1065"/>
      <c r="B16" s="1065"/>
      <c r="C16" s="1065"/>
      <c r="D16" s="1065"/>
      <c r="E16" s="1065"/>
    </row>
    <row r="17" ht="6" customHeight="1"/>
  </sheetData>
  <mergeCells count="2">
    <mergeCell ref="C3:D3"/>
    <mergeCell ref="A15:E16"/>
  </mergeCells>
  <phoneticPr fontId="19" type="noConversion"/>
  <printOptions gridLinesSet="0"/>
  <pageMargins left="0.23" right="0.27" top="0.28999999999999998" bottom="0.31" header="0.17" footer="0.21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G4287"/>
  <sheetViews>
    <sheetView showGridLines="0" showZeros="0" zoomScaleNormal="100" workbookViewId="0">
      <selection activeCell="H13" sqref="H13"/>
    </sheetView>
  </sheetViews>
  <sheetFormatPr defaultColWidth="10.6640625" defaultRowHeight="12.75"/>
  <cols>
    <col min="1" max="1" width="75.83203125" style="308" customWidth="1"/>
    <col min="2" max="3" width="17.83203125" style="93" customWidth="1"/>
    <col min="4" max="4" width="15.1640625" style="93" customWidth="1"/>
    <col min="5" max="16384" width="10.6640625" style="97"/>
  </cols>
  <sheetData>
    <row r="1" spans="1:7" s="94" customFormat="1">
      <c r="A1" s="287" t="s">
        <v>264</v>
      </c>
      <c r="B1" s="93"/>
      <c r="C1" s="93"/>
      <c r="D1" s="93"/>
    </row>
    <row r="2" spans="1:7" s="96" customFormat="1" ht="20.25" customHeight="1">
      <c r="A2" s="439" t="s">
        <v>80</v>
      </c>
      <c r="B2" s="95"/>
      <c r="C2" s="95"/>
      <c r="D2" s="95"/>
    </row>
    <row r="3" spans="1:7" ht="33.75">
      <c r="B3" s="442" t="s">
        <v>461</v>
      </c>
      <c r="C3" s="442" t="s">
        <v>571</v>
      </c>
      <c r="D3" s="811" t="s">
        <v>572</v>
      </c>
    </row>
    <row r="4" spans="1:7" ht="18.75" customHeight="1">
      <c r="A4" s="308" t="s">
        <v>94</v>
      </c>
      <c r="B4" s="98">
        <f>+[21]Indebitamento!B4</f>
        <v>27776</v>
      </c>
      <c r="C4" s="98">
        <f>+[21]Indebitamento!C4</f>
        <v>23911</v>
      </c>
      <c r="D4" s="98">
        <f t="shared" ref="D4:D12" si="0">+C4-B4</f>
        <v>-3865</v>
      </c>
      <c r="E4" s="99"/>
      <c r="F4" s="99"/>
      <c r="G4" s="99"/>
    </row>
    <row r="5" spans="1:7" ht="18.75" customHeight="1">
      <c r="A5" s="608" t="s">
        <v>120</v>
      </c>
      <c r="B5" s="628">
        <f>+[21]Indebitamento!B5</f>
        <v>8383</v>
      </c>
      <c r="C5" s="628">
        <f>+[21]Indebitamento!C5</f>
        <v>4471</v>
      </c>
      <c r="D5" s="628">
        <f t="shared" si="0"/>
        <v>-3912</v>
      </c>
      <c r="E5" s="99"/>
      <c r="F5" s="99"/>
      <c r="G5" s="99"/>
    </row>
    <row r="6" spans="1:7" ht="18.75" customHeight="1">
      <c r="A6" s="608" t="s">
        <v>116</v>
      </c>
      <c r="B6" s="628">
        <f>+[21]Indebitamento!B6</f>
        <v>19393</v>
      </c>
      <c r="C6" s="628">
        <f>+[21]Indebitamento!C6</f>
        <v>19440</v>
      </c>
      <c r="D6" s="628">
        <f t="shared" si="0"/>
        <v>47</v>
      </c>
      <c r="E6" s="99"/>
      <c r="F6" s="99"/>
      <c r="G6" s="99"/>
    </row>
    <row r="7" spans="1:7" ht="18.75" customHeight="1">
      <c r="A7" s="308" t="s">
        <v>95</v>
      </c>
      <c r="B7" s="98">
        <f>+[21]Indebitamento!B7</f>
        <v>-5200</v>
      </c>
      <c r="C7" s="98">
        <f>+[21]Indebitamento!C7</f>
        <v>-6023</v>
      </c>
      <c r="D7" s="98">
        <f t="shared" si="0"/>
        <v>-823</v>
      </c>
      <c r="E7" s="99"/>
      <c r="F7" s="99"/>
      <c r="G7" s="99"/>
    </row>
    <row r="8" spans="1:7" ht="18.75" customHeight="1">
      <c r="A8" s="308" t="s">
        <v>367</v>
      </c>
      <c r="B8" s="98">
        <f>+[21]Indebitamento!B8</f>
        <v>-5028</v>
      </c>
      <c r="C8" s="98">
        <f>+[21]Indebitamento!C8</f>
        <v>-5007</v>
      </c>
      <c r="D8" s="98">
        <f t="shared" si="0"/>
        <v>21</v>
      </c>
      <c r="E8" s="99"/>
      <c r="F8" s="99"/>
      <c r="G8" s="99"/>
    </row>
    <row r="9" spans="1:7" ht="18.75" customHeight="1">
      <c r="A9" s="308" t="s">
        <v>121</v>
      </c>
      <c r="B9" s="98">
        <f>+[21]Indebitamento!B9</f>
        <v>-685</v>
      </c>
      <c r="C9" s="98">
        <f>+[21]Indebitamento!C9</f>
        <v>-671</v>
      </c>
      <c r="D9" s="98">
        <f t="shared" si="0"/>
        <v>14</v>
      </c>
      <c r="E9" s="99"/>
      <c r="F9" s="99"/>
      <c r="G9" s="99"/>
    </row>
    <row r="10" spans="1:7" s="100" customFormat="1" ht="18.75" customHeight="1">
      <c r="A10" s="440" t="s">
        <v>93</v>
      </c>
      <c r="B10" s="101">
        <f>+B4+B7+B8+B9</f>
        <v>16863</v>
      </c>
      <c r="C10" s="101">
        <f>+C4+C7+C8+C9</f>
        <v>12210</v>
      </c>
      <c r="D10" s="101">
        <f t="shared" si="0"/>
        <v>-4653</v>
      </c>
      <c r="E10" s="102"/>
      <c r="F10" s="102"/>
      <c r="G10" s="102"/>
    </row>
    <row r="11" spans="1:7" s="100" customFormat="1" ht="18.75" customHeight="1">
      <c r="A11" s="440" t="s">
        <v>176</v>
      </c>
      <c r="B11" s="103">
        <f>+[21]Indebitamento!B11</f>
        <v>57115</v>
      </c>
      <c r="C11" s="103">
        <f>+[21]Indebitamento!C11</f>
        <v>52589</v>
      </c>
      <c r="D11" s="103">
        <f t="shared" si="0"/>
        <v>-4526</v>
      </c>
      <c r="E11" s="102"/>
      <c r="F11" s="102"/>
      <c r="G11" s="102"/>
    </row>
    <row r="12" spans="1:7" s="100" customFormat="1" ht="18.75" customHeight="1" thickBot="1">
      <c r="A12" s="441" t="s">
        <v>96</v>
      </c>
      <c r="B12" s="104">
        <f>ROUND(B10/B11,2)</f>
        <v>0.3</v>
      </c>
      <c r="C12" s="104">
        <f>ROUND(C10/C11,2)</f>
        <v>0.23</v>
      </c>
      <c r="D12" s="104">
        <f t="shared" si="0"/>
        <v>-6.9999999999999979E-2</v>
      </c>
      <c r="E12" s="102"/>
      <c r="F12" s="102"/>
      <c r="G12" s="102"/>
    </row>
    <row r="13" spans="1:7" ht="9" customHeight="1" thickTop="1">
      <c r="B13" s="105"/>
      <c r="C13" s="105"/>
      <c r="D13" s="105"/>
      <c r="E13" s="99"/>
      <c r="F13" s="99"/>
      <c r="G13" s="99"/>
    </row>
    <row r="14" spans="1:7" ht="22.5" customHeight="1">
      <c r="A14" s="1096"/>
      <c r="B14" s="1074"/>
      <c r="C14" s="1074"/>
      <c r="D14" s="1074"/>
      <c r="E14" s="99"/>
      <c r="F14" s="99"/>
      <c r="G14" s="99"/>
    </row>
    <row r="15" spans="1:7">
      <c r="B15" s="106"/>
      <c r="C15" s="106"/>
      <c r="D15" s="106"/>
      <c r="E15" s="99"/>
      <c r="F15" s="99"/>
      <c r="G15" s="99"/>
    </row>
    <row r="16" spans="1:7">
      <c r="B16" s="105"/>
      <c r="C16" s="105"/>
      <c r="D16" s="105"/>
      <c r="E16" s="99"/>
      <c r="F16" s="99"/>
      <c r="G16" s="99"/>
    </row>
    <row r="17" spans="2:7">
      <c r="B17" s="105"/>
      <c r="C17" s="105"/>
      <c r="D17" s="105"/>
      <c r="E17" s="99"/>
      <c r="F17" s="99"/>
      <c r="G17" s="99"/>
    </row>
    <row r="18" spans="2:7">
      <c r="B18" s="105"/>
      <c r="C18" s="105"/>
      <c r="D18" s="105"/>
      <c r="E18" s="99"/>
      <c r="F18" s="99"/>
      <c r="G18" s="99"/>
    </row>
    <row r="19" spans="2:7">
      <c r="B19" s="106"/>
      <c r="C19" s="106"/>
      <c r="D19" s="106"/>
      <c r="E19" s="99"/>
      <c r="F19" s="99"/>
      <c r="G19" s="99"/>
    </row>
    <row r="20" spans="2:7">
      <c r="B20" s="106"/>
      <c r="C20" s="106"/>
      <c r="D20" s="106"/>
      <c r="E20" s="99"/>
      <c r="F20" s="99"/>
      <c r="G20" s="99"/>
    </row>
    <row r="21" spans="2:7">
      <c r="B21" s="105"/>
      <c r="C21" s="105"/>
      <c r="D21" s="105"/>
      <c r="E21" s="99"/>
      <c r="F21" s="99"/>
      <c r="G21" s="99"/>
    </row>
    <row r="22" spans="2:7">
      <c r="B22" s="105"/>
      <c r="C22" s="105"/>
      <c r="D22" s="105"/>
      <c r="E22" s="99"/>
      <c r="F22" s="99"/>
      <c r="G22" s="99"/>
    </row>
    <row r="23" spans="2:7">
      <c r="B23" s="105"/>
      <c r="C23" s="105"/>
      <c r="D23" s="105"/>
      <c r="E23" s="99"/>
      <c r="F23" s="99"/>
      <c r="G23" s="99"/>
    </row>
    <row r="24" spans="2:7">
      <c r="B24" s="105"/>
      <c r="C24" s="105"/>
      <c r="D24" s="105"/>
      <c r="E24" s="99"/>
      <c r="F24" s="99"/>
      <c r="G24" s="99"/>
    </row>
    <row r="25" spans="2:7">
      <c r="B25" s="105"/>
      <c r="C25" s="105"/>
      <c r="D25" s="105"/>
      <c r="E25" s="99"/>
      <c r="F25" s="99"/>
      <c r="G25" s="99"/>
    </row>
    <row r="26" spans="2:7">
      <c r="B26" s="105"/>
      <c r="C26" s="105"/>
      <c r="D26" s="105"/>
      <c r="E26" s="99"/>
      <c r="F26" s="99"/>
      <c r="G26" s="99"/>
    </row>
    <row r="27" spans="2:7">
      <c r="B27" s="105"/>
      <c r="C27" s="105"/>
      <c r="D27" s="105"/>
      <c r="E27" s="99"/>
      <c r="F27" s="99"/>
      <c r="G27" s="99"/>
    </row>
    <row r="28" spans="2:7">
      <c r="B28" s="105"/>
      <c r="C28" s="105"/>
      <c r="D28" s="105"/>
      <c r="E28" s="99"/>
      <c r="F28" s="99"/>
      <c r="G28" s="99"/>
    </row>
    <row r="29" spans="2:7">
      <c r="B29" s="105"/>
      <c r="C29" s="105"/>
      <c r="D29" s="105"/>
      <c r="E29" s="99"/>
      <c r="F29" s="99"/>
      <c r="G29" s="99"/>
    </row>
    <row r="30" spans="2:7">
      <c r="B30" s="105"/>
      <c r="C30" s="105"/>
      <c r="D30" s="105"/>
      <c r="E30" s="99"/>
      <c r="F30" s="99"/>
      <c r="G30" s="99"/>
    </row>
    <row r="31" spans="2:7">
      <c r="B31" s="105"/>
      <c r="C31" s="105"/>
      <c r="D31" s="105"/>
      <c r="E31" s="99"/>
      <c r="F31" s="99"/>
      <c r="G31" s="99"/>
    </row>
    <row r="32" spans="2:7">
      <c r="B32" s="105"/>
      <c r="C32" s="105"/>
      <c r="D32" s="105"/>
      <c r="E32" s="99"/>
      <c r="F32" s="99"/>
      <c r="G32" s="99"/>
    </row>
    <row r="33" spans="2:7">
      <c r="B33" s="105"/>
      <c r="C33" s="105"/>
      <c r="D33" s="105"/>
      <c r="E33" s="99"/>
      <c r="F33" s="99"/>
      <c r="G33" s="99"/>
    </row>
    <row r="34" spans="2:7">
      <c r="B34" s="105"/>
      <c r="C34" s="105"/>
      <c r="D34" s="105"/>
      <c r="E34" s="99"/>
      <c r="F34" s="99"/>
      <c r="G34" s="99"/>
    </row>
    <row r="35" spans="2:7">
      <c r="B35" s="105"/>
      <c r="C35" s="105"/>
      <c r="D35" s="105"/>
      <c r="E35" s="99"/>
      <c r="F35" s="99"/>
      <c r="G35" s="99"/>
    </row>
    <row r="36" spans="2:7">
      <c r="B36" s="105"/>
      <c r="C36" s="105"/>
      <c r="D36" s="105"/>
      <c r="E36" s="99"/>
      <c r="F36" s="99"/>
      <c r="G36" s="99"/>
    </row>
    <row r="37" spans="2:7">
      <c r="B37" s="105"/>
      <c r="C37" s="105"/>
      <c r="D37" s="105"/>
      <c r="E37" s="99"/>
      <c r="F37" s="99"/>
      <c r="G37" s="99"/>
    </row>
    <row r="38" spans="2:7">
      <c r="B38" s="105"/>
      <c r="C38" s="105"/>
      <c r="D38" s="105"/>
      <c r="E38" s="99"/>
      <c r="F38" s="99"/>
      <c r="G38" s="99"/>
    </row>
    <row r="39" spans="2:7">
      <c r="B39" s="105"/>
      <c r="C39" s="105"/>
      <c r="D39" s="105"/>
      <c r="E39" s="99"/>
      <c r="F39" s="99"/>
      <c r="G39" s="99"/>
    </row>
    <row r="40" spans="2:7">
      <c r="B40" s="105"/>
      <c r="C40" s="105"/>
      <c r="D40" s="105"/>
      <c r="E40" s="99"/>
      <c r="F40" s="99"/>
      <c r="G40" s="99"/>
    </row>
    <row r="41" spans="2:7">
      <c r="B41" s="105"/>
      <c r="C41" s="105"/>
      <c r="D41" s="105"/>
      <c r="E41" s="99"/>
      <c r="F41" s="99"/>
      <c r="G41" s="99"/>
    </row>
    <row r="42" spans="2:7">
      <c r="B42" s="105"/>
      <c r="C42" s="105"/>
      <c r="D42" s="105"/>
      <c r="E42" s="99"/>
      <c r="F42" s="99"/>
      <c r="G42" s="99"/>
    </row>
    <row r="43" spans="2:7">
      <c r="B43" s="105"/>
      <c r="C43" s="105"/>
      <c r="D43" s="105"/>
      <c r="E43" s="99"/>
      <c r="F43" s="99"/>
      <c r="G43" s="99"/>
    </row>
    <row r="44" spans="2:7">
      <c r="B44" s="105"/>
      <c r="C44" s="105"/>
      <c r="D44" s="105"/>
      <c r="E44" s="99"/>
      <c r="F44" s="99"/>
      <c r="G44" s="99"/>
    </row>
    <row r="45" spans="2:7">
      <c r="B45" s="105"/>
      <c r="C45" s="105"/>
      <c r="D45" s="105"/>
      <c r="E45" s="99"/>
      <c r="F45" s="99"/>
      <c r="G45" s="99"/>
    </row>
    <row r="46" spans="2:7">
      <c r="B46" s="105"/>
      <c r="C46" s="105"/>
      <c r="D46" s="105"/>
      <c r="E46" s="99"/>
      <c r="F46" s="99"/>
      <c r="G46" s="99"/>
    </row>
    <row r="47" spans="2:7">
      <c r="B47" s="105"/>
      <c r="C47" s="105"/>
      <c r="D47" s="105"/>
      <c r="E47" s="99"/>
      <c r="F47" s="99"/>
      <c r="G47" s="99"/>
    </row>
    <row r="48" spans="2:7">
      <c r="B48" s="105"/>
      <c r="C48" s="105"/>
      <c r="D48" s="105"/>
      <c r="E48" s="99"/>
      <c r="F48" s="99"/>
      <c r="G48" s="99"/>
    </row>
    <row r="49" spans="2:7">
      <c r="B49" s="105"/>
      <c r="C49" s="105"/>
      <c r="D49" s="105"/>
      <c r="E49" s="99"/>
      <c r="F49" s="99"/>
      <c r="G49" s="99"/>
    </row>
    <row r="50" spans="2:7">
      <c r="B50" s="105"/>
      <c r="C50" s="105"/>
      <c r="D50" s="105"/>
      <c r="E50" s="99"/>
      <c r="F50" s="99"/>
      <c r="G50" s="99"/>
    </row>
    <row r="51" spans="2:7">
      <c r="B51" s="105"/>
      <c r="C51" s="105"/>
      <c r="D51" s="105"/>
      <c r="E51" s="99"/>
      <c r="F51" s="99"/>
      <c r="G51" s="99"/>
    </row>
    <row r="52" spans="2:7">
      <c r="B52" s="105"/>
      <c r="C52" s="105"/>
      <c r="D52" s="105"/>
      <c r="E52" s="99"/>
      <c r="F52" s="99"/>
      <c r="G52" s="99"/>
    </row>
    <row r="53" spans="2:7">
      <c r="B53" s="105"/>
      <c r="C53" s="105"/>
      <c r="D53" s="105"/>
      <c r="E53" s="99"/>
      <c r="F53" s="99"/>
      <c r="G53" s="99"/>
    </row>
    <row r="54" spans="2:7">
      <c r="B54" s="105"/>
      <c r="C54" s="105"/>
      <c r="D54" s="105"/>
      <c r="E54" s="99"/>
      <c r="F54" s="99"/>
      <c r="G54" s="99"/>
    </row>
    <row r="55" spans="2:7">
      <c r="B55" s="105"/>
      <c r="C55" s="105"/>
      <c r="D55" s="105"/>
      <c r="E55" s="99"/>
      <c r="F55" s="99"/>
      <c r="G55" s="99"/>
    </row>
    <row r="56" spans="2:7">
      <c r="B56" s="105"/>
      <c r="C56" s="105"/>
      <c r="D56" s="105"/>
      <c r="E56" s="99"/>
      <c r="F56" s="99"/>
      <c r="G56" s="99"/>
    </row>
    <row r="57" spans="2:7">
      <c r="B57" s="105"/>
      <c r="C57" s="105"/>
      <c r="D57" s="105"/>
      <c r="E57" s="99"/>
      <c r="F57" s="99"/>
      <c r="G57" s="99"/>
    </row>
    <row r="58" spans="2:7">
      <c r="B58" s="105"/>
      <c r="C58" s="105"/>
      <c r="D58" s="105"/>
      <c r="E58" s="99"/>
      <c r="F58" s="99"/>
      <c r="G58" s="99"/>
    </row>
    <row r="59" spans="2:7">
      <c r="B59" s="105"/>
      <c r="C59" s="105"/>
      <c r="D59" s="105"/>
      <c r="E59" s="99"/>
      <c r="F59" s="99"/>
      <c r="G59" s="99"/>
    </row>
    <row r="60" spans="2:7">
      <c r="B60" s="105"/>
      <c r="C60" s="105"/>
      <c r="D60" s="105"/>
      <c r="E60" s="99"/>
      <c r="F60" s="99"/>
      <c r="G60" s="99"/>
    </row>
    <row r="61" spans="2:7">
      <c r="B61" s="105"/>
      <c r="C61" s="105"/>
      <c r="D61" s="105"/>
      <c r="E61" s="99"/>
      <c r="F61" s="99"/>
      <c r="G61" s="99"/>
    </row>
    <row r="62" spans="2:7">
      <c r="B62" s="105"/>
      <c r="C62" s="105"/>
      <c r="D62" s="105"/>
      <c r="E62" s="99"/>
      <c r="F62" s="99"/>
      <c r="G62" s="99"/>
    </row>
    <row r="63" spans="2:7">
      <c r="B63" s="105"/>
      <c r="C63" s="105"/>
      <c r="D63" s="105"/>
      <c r="E63" s="99"/>
      <c r="F63" s="99"/>
      <c r="G63" s="99"/>
    </row>
    <row r="64" spans="2:7">
      <c r="B64" s="105"/>
      <c r="C64" s="105"/>
      <c r="D64" s="105"/>
      <c r="E64" s="99"/>
      <c r="F64" s="99"/>
      <c r="G64" s="99"/>
    </row>
    <row r="65" spans="2:7">
      <c r="B65" s="105"/>
      <c r="C65" s="105"/>
      <c r="D65" s="105"/>
      <c r="E65" s="99"/>
      <c r="F65" s="99"/>
      <c r="G65" s="99"/>
    </row>
    <row r="66" spans="2:7">
      <c r="B66" s="105"/>
      <c r="C66" s="105"/>
      <c r="D66" s="105"/>
      <c r="E66" s="99"/>
      <c r="F66" s="99"/>
      <c r="G66" s="99"/>
    </row>
    <row r="67" spans="2:7">
      <c r="B67" s="105"/>
      <c r="C67" s="105"/>
      <c r="D67" s="105"/>
      <c r="E67" s="99"/>
      <c r="F67" s="99"/>
      <c r="G67" s="99"/>
    </row>
    <row r="68" spans="2:7">
      <c r="B68" s="105"/>
      <c r="C68" s="105"/>
      <c r="D68" s="105"/>
      <c r="E68" s="99"/>
      <c r="F68" s="99"/>
      <c r="G68" s="99"/>
    </row>
    <row r="69" spans="2:7">
      <c r="B69" s="105"/>
      <c r="C69" s="105"/>
      <c r="D69" s="105"/>
      <c r="E69" s="99"/>
      <c r="F69" s="99"/>
      <c r="G69" s="99"/>
    </row>
    <row r="70" spans="2:7">
      <c r="B70" s="105"/>
      <c r="C70" s="105"/>
      <c r="D70" s="105"/>
      <c r="E70" s="99"/>
      <c r="F70" s="99"/>
      <c r="G70" s="99"/>
    </row>
    <row r="71" spans="2:7">
      <c r="B71" s="105"/>
      <c r="C71" s="105"/>
      <c r="D71" s="105"/>
      <c r="E71" s="99"/>
      <c r="F71" s="99"/>
      <c r="G71" s="99"/>
    </row>
    <row r="72" spans="2:7">
      <c r="B72" s="105"/>
      <c r="C72" s="105"/>
      <c r="D72" s="105"/>
      <c r="E72" s="99"/>
      <c r="F72" s="99"/>
      <c r="G72" s="99"/>
    </row>
    <row r="73" spans="2:7">
      <c r="B73" s="105"/>
      <c r="C73" s="105"/>
      <c r="D73" s="105"/>
      <c r="E73" s="99"/>
      <c r="F73" s="99"/>
      <c r="G73" s="99"/>
    </row>
    <row r="74" spans="2:7">
      <c r="B74" s="105"/>
      <c r="C74" s="105"/>
      <c r="D74" s="105"/>
      <c r="E74" s="99"/>
      <c r="F74" s="99"/>
      <c r="G74" s="99"/>
    </row>
    <row r="75" spans="2:7">
      <c r="B75" s="105"/>
      <c r="C75" s="105"/>
      <c r="D75" s="105"/>
      <c r="E75" s="99"/>
      <c r="F75" s="99"/>
      <c r="G75" s="99"/>
    </row>
    <row r="76" spans="2:7">
      <c r="B76" s="105"/>
      <c r="C76" s="105"/>
      <c r="D76" s="105"/>
      <c r="E76" s="99"/>
      <c r="F76" s="99"/>
      <c r="G76" s="99"/>
    </row>
    <row r="77" spans="2:7">
      <c r="B77" s="105"/>
      <c r="C77" s="105"/>
      <c r="D77" s="105"/>
      <c r="E77" s="99"/>
      <c r="F77" s="99"/>
      <c r="G77" s="99"/>
    </row>
    <row r="78" spans="2:7">
      <c r="B78" s="105"/>
      <c r="C78" s="105"/>
      <c r="D78" s="105"/>
      <c r="E78" s="99"/>
      <c r="F78" s="99"/>
      <c r="G78" s="99"/>
    </row>
    <row r="79" spans="2:7">
      <c r="B79" s="105"/>
      <c r="C79" s="105"/>
      <c r="D79" s="105"/>
      <c r="E79" s="99"/>
      <c r="F79" s="99"/>
      <c r="G79" s="99"/>
    </row>
    <row r="80" spans="2:7">
      <c r="B80" s="105"/>
      <c r="C80" s="105"/>
      <c r="D80" s="105"/>
      <c r="E80" s="99"/>
      <c r="F80" s="99"/>
      <c r="G80" s="99"/>
    </row>
    <row r="81" spans="2:7">
      <c r="B81" s="105"/>
      <c r="C81" s="105"/>
      <c r="D81" s="105"/>
      <c r="E81" s="99"/>
      <c r="F81" s="99"/>
      <c r="G81" s="99"/>
    </row>
    <row r="82" spans="2:7">
      <c r="B82" s="105"/>
      <c r="C82" s="105"/>
      <c r="D82" s="105"/>
      <c r="E82" s="99"/>
      <c r="F82" s="99"/>
      <c r="G82" s="99"/>
    </row>
    <row r="83" spans="2:7">
      <c r="B83" s="105"/>
      <c r="C83" s="105"/>
      <c r="D83" s="105"/>
      <c r="E83" s="99"/>
      <c r="F83" s="99"/>
      <c r="G83" s="99"/>
    </row>
    <row r="84" spans="2:7">
      <c r="B84" s="105"/>
      <c r="C84" s="105"/>
      <c r="D84" s="105"/>
      <c r="E84" s="99"/>
      <c r="F84" s="99"/>
      <c r="G84" s="99"/>
    </row>
    <row r="85" spans="2:7">
      <c r="B85" s="105"/>
      <c r="C85" s="105"/>
      <c r="D85" s="105"/>
      <c r="E85" s="99"/>
      <c r="F85" s="99"/>
      <c r="G85" s="99"/>
    </row>
    <row r="86" spans="2:7">
      <c r="B86" s="105"/>
      <c r="C86" s="105"/>
      <c r="D86" s="105"/>
      <c r="E86" s="99"/>
      <c r="F86" s="99"/>
      <c r="G86" s="99"/>
    </row>
    <row r="87" spans="2:7">
      <c r="B87" s="105"/>
      <c r="C87" s="105"/>
      <c r="D87" s="105"/>
      <c r="E87" s="99"/>
      <c r="F87" s="99"/>
      <c r="G87" s="99"/>
    </row>
    <row r="88" spans="2:7">
      <c r="B88" s="105"/>
      <c r="C88" s="105"/>
      <c r="D88" s="105"/>
      <c r="E88" s="99"/>
      <c r="F88" s="99"/>
      <c r="G88" s="99"/>
    </row>
    <row r="89" spans="2:7">
      <c r="B89" s="105"/>
      <c r="C89" s="105"/>
      <c r="D89" s="105"/>
      <c r="E89" s="99"/>
      <c r="F89" s="99"/>
      <c r="G89" s="99"/>
    </row>
    <row r="90" spans="2:7">
      <c r="B90" s="105"/>
      <c r="C90" s="105"/>
      <c r="D90" s="105"/>
      <c r="E90" s="99"/>
      <c r="F90" s="99"/>
      <c r="G90" s="99"/>
    </row>
    <row r="91" spans="2:7">
      <c r="B91" s="105"/>
      <c r="C91" s="105"/>
      <c r="D91" s="105"/>
      <c r="E91" s="99"/>
      <c r="F91" s="99"/>
      <c r="G91" s="99"/>
    </row>
    <row r="92" spans="2:7">
      <c r="B92" s="105"/>
      <c r="C92" s="105"/>
      <c r="D92" s="105"/>
      <c r="E92" s="99"/>
      <c r="F92" s="99"/>
      <c r="G92" s="99"/>
    </row>
    <row r="93" spans="2:7">
      <c r="B93" s="105"/>
      <c r="C93" s="105"/>
      <c r="D93" s="105"/>
      <c r="E93" s="99"/>
      <c r="F93" s="99"/>
      <c r="G93" s="99"/>
    </row>
    <row r="94" spans="2:7">
      <c r="B94" s="105"/>
      <c r="C94" s="105"/>
      <c r="D94" s="105"/>
      <c r="E94" s="99"/>
      <c r="F94" s="99"/>
      <c r="G94" s="99"/>
    </row>
    <row r="95" spans="2:7">
      <c r="B95" s="105"/>
      <c r="C95" s="105"/>
      <c r="D95" s="105"/>
      <c r="E95" s="99"/>
      <c r="F95" s="99"/>
      <c r="G95" s="99"/>
    </row>
    <row r="96" spans="2:7">
      <c r="B96" s="105"/>
      <c r="C96" s="105"/>
      <c r="D96" s="105"/>
      <c r="E96" s="99"/>
      <c r="F96" s="99"/>
      <c r="G96" s="99"/>
    </row>
    <row r="97" spans="2:7">
      <c r="B97" s="105"/>
      <c r="C97" s="105"/>
      <c r="D97" s="105"/>
      <c r="E97" s="99"/>
      <c r="F97" s="99"/>
      <c r="G97" s="99"/>
    </row>
    <row r="98" spans="2:7">
      <c r="B98" s="105"/>
      <c r="C98" s="105"/>
      <c r="D98" s="105"/>
      <c r="E98" s="99"/>
      <c r="F98" s="99"/>
      <c r="G98" s="99"/>
    </row>
    <row r="99" spans="2:7">
      <c r="B99" s="105"/>
      <c r="C99" s="105"/>
      <c r="D99" s="105"/>
      <c r="E99" s="99"/>
      <c r="F99" s="99"/>
      <c r="G99" s="99"/>
    </row>
    <row r="100" spans="2:7">
      <c r="B100" s="105"/>
      <c r="C100" s="105"/>
      <c r="D100" s="105"/>
      <c r="E100" s="99"/>
      <c r="F100" s="99"/>
      <c r="G100" s="99"/>
    </row>
    <row r="101" spans="2:7">
      <c r="B101" s="105"/>
      <c r="C101" s="105"/>
      <c r="D101" s="105"/>
      <c r="E101" s="99"/>
      <c r="F101" s="99"/>
      <c r="G101" s="99"/>
    </row>
    <row r="102" spans="2:7">
      <c r="B102" s="105"/>
      <c r="C102" s="105"/>
      <c r="D102" s="105"/>
      <c r="E102" s="99"/>
      <c r="F102" s="99"/>
      <c r="G102" s="99"/>
    </row>
    <row r="103" spans="2:7">
      <c r="B103" s="105"/>
      <c r="C103" s="105"/>
      <c r="D103" s="105"/>
      <c r="E103" s="99"/>
      <c r="F103" s="99"/>
      <c r="G103" s="99"/>
    </row>
    <row r="104" spans="2:7">
      <c r="B104" s="105"/>
      <c r="C104" s="105"/>
      <c r="D104" s="105"/>
      <c r="E104" s="99"/>
      <c r="F104" s="99"/>
      <c r="G104" s="99"/>
    </row>
    <row r="105" spans="2:7">
      <c r="B105" s="105"/>
      <c r="C105" s="105"/>
      <c r="D105" s="105"/>
      <c r="E105" s="99"/>
      <c r="F105" s="99"/>
      <c r="G105" s="99"/>
    </row>
    <row r="106" spans="2:7">
      <c r="B106" s="105"/>
      <c r="C106" s="105"/>
      <c r="D106" s="105"/>
      <c r="E106" s="99"/>
      <c r="F106" s="99"/>
      <c r="G106" s="99"/>
    </row>
    <row r="107" spans="2:7">
      <c r="B107" s="105"/>
      <c r="C107" s="105"/>
      <c r="D107" s="105"/>
      <c r="E107" s="99"/>
      <c r="F107" s="99"/>
      <c r="G107" s="99"/>
    </row>
    <row r="108" spans="2:7">
      <c r="B108" s="105"/>
      <c r="C108" s="105"/>
      <c r="D108" s="105"/>
      <c r="E108" s="99"/>
      <c r="F108" s="99"/>
      <c r="G108" s="99"/>
    </row>
    <row r="109" spans="2:7">
      <c r="B109" s="105"/>
      <c r="C109" s="105"/>
      <c r="D109" s="105"/>
      <c r="E109" s="99"/>
      <c r="F109" s="99"/>
      <c r="G109" s="99"/>
    </row>
    <row r="110" spans="2:7">
      <c r="B110" s="105"/>
      <c r="C110" s="105"/>
      <c r="D110" s="105"/>
      <c r="E110" s="99"/>
      <c r="F110" s="99"/>
      <c r="G110" s="99"/>
    </row>
    <row r="111" spans="2:7">
      <c r="B111" s="105"/>
      <c r="C111" s="105"/>
      <c r="D111" s="105"/>
      <c r="E111" s="99"/>
      <c r="F111" s="99"/>
      <c r="G111" s="99"/>
    </row>
    <row r="112" spans="2:7">
      <c r="B112" s="105"/>
      <c r="C112" s="105"/>
      <c r="D112" s="105"/>
      <c r="E112" s="99"/>
      <c r="F112" s="99"/>
      <c r="G112" s="99"/>
    </row>
    <row r="113" spans="2:7">
      <c r="B113" s="105"/>
      <c r="C113" s="105"/>
      <c r="D113" s="105"/>
      <c r="E113" s="99"/>
      <c r="F113" s="99"/>
      <c r="G113" s="99"/>
    </row>
    <row r="114" spans="2:7">
      <c r="B114" s="105"/>
      <c r="C114" s="105"/>
      <c r="D114" s="105"/>
      <c r="E114" s="99"/>
      <c r="F114" s="99"/>
      <c r="G114" s="99"/>
    </row>
    <row r="115" spans="2:7">
      <c r="B115" s="105"/>
      <c r="C115" s="105"/>
      <c r="D115" s="105"/>
      <c r="E115" s="99"/>
      <c r="F115" s="99"/>
      <c r="G115" s="99"/>
    </row>
    <row r="116" spans="2:7">
      <c r="B116" s="105"/>
      <c r="C116" s="105"/>
      <c r="D116" s="105"/>
      <c r="E116" s="99"/>
      <c r="F116" s="99"/>
      <c r="G116" s="99"/>
    </row>
    <row r="117" spans="2:7">
      <c r="B117" s="105"/>
      <c r="C117" s="105"/>
      <c r="D117" s="105"/>
      <c r="E117" s="99"/>
      <c r="F117" s="99"/>
      <c r="G117" s="99"/>
    </row>
    <row r="118" spans="2:7">
      <c r="B118" s="105"/>
      <c r="C118" s="105"/>
      <c r="D118" s="105"/>
      <c r="E118" s="99"/>
      <c r="F118" s="99"/>
      <c r="G118" s="99"/>
    </row>
    <row r="119" spans="2:7">
      <c r="B119" s="105"/>
      <c r="C119" s="105"/>
      <c r="D119" s="105"/>
      <c r="E119" s="99"/>
      <c r="F119" s="99"/>
      <c r="G119" s="99"/>
    </row>
    <row r="120" spans="2:7">
      <c r="B120" s="105"/>
      <c r="C120" s="105"/>
      <c r="D120" s="105"/>
      <c r="E120" s="99"/>
      <c r="F120" s="99"/>
      <c r="G120" s="99"/>
    </row>
    <row r="121" spans="2:7">
      <c r="B121" s="105"/>
      <c r="C121" s="105"/>
      <c r="D121" s="105"/>
      <c r="E121" s="99"/>
      <c r="F121" s="99"/>
      <c r="G121" s="99"/>
    </row>
    <row r="122" spans="2:7">
      <c r="B122" s="105"/>
      <c r="C122" s="105"/>
      <c r="D122" s="105"/>
      <c r="E122" s="99"/>
      <c r="F122" s="99"/>
      <c r="G122" s="99"/>
    </row>
    <row r="123" spans="2:7">
      <c r="B123" s="105"/>
      <c r="C123" s="105"/>
      <c r="D123" s="105"/>
      <c r="E123" s="99"/>
      <c r="F123" s="99"/>
      <c r="G123" s="99"/>
    </row>
    <row r="124" spans="2:7">
      <c r="B124" s="105"/>
      <c r="C124" s="105"/>
      <c r="D124" s="105"/>
      <c r="E124" s="99"/>
      <c r="F124" s="99"/>
      <c r="G124" s="99"/>
    </row>
    <row r="125" spans="2:7">
      <c r="B125" s="105"/>
      <c r="C125" s="105"/>
      <c r="D125" s="105"/>
      <c r="E125" s="99"/>
      <c r="F125" s="99"/>
      <c r="G125" s="99"/>
    </row>
    <row r="126" spans="2:7">
      <c r="B126" s="105"/>
      <c r="C126" s="105"/>
      <c r="D126" s="105"/>
      <c r="E126" s="99"/>
      <c r="F126" s="99"/>
      <c r="G126" s="99"/>
    </row>
    <row r="127" spans="2:7">
      <c r="B127" s="105"/>
      <c r="C127" s="105"/>
      <c r="D127" s="105"/>
      <c r="E127" s="99"/>
      <c r="F127" s="99"/>
      <c r="G127" s="99"/>
    </row>
    <row r="128" spans="2:7">
      <c r="B128" s="105"/>
      <c r="C128" s="105"/>
      <c r="D128" s="105"/>
      <c r="E128" s="99"/>
      <c r="F128" s="99"/>
      <c r="G128" s="99"/>
    </row>
    <row r="129" spans="2:7">
      <c r="B129" s="105"/>
      <c r="C129" s="105"/>
      <c r="D129" s="105"/>
      <c r="E129" s="99"/>
      <c r="F129" s="99"/>
      <c r="G129" s="99"/>
    </row>
    <row r="130" spans="2:7">
      <c r="B130" s="105"/>
      <c r="C130" s="105"/>
      <c r="D130" s="105"/>
      <c r="E130" s="99"/>
      <c r="F130" s="99"/>
      <c r="G130" s="99"/>
    </row>
    <row r="131" spans="2:7">
      <c r="B131" s="105"/>
      <c r="C131" s="105"/>
      <c r="D131" s="105"/>
      <c r="E131" s="99"/>
      <c r="F131" s="99"/>
      <c r="G131" s="99"/>
    </row>
    <row r="132" spans="2:7">
      <c r="B132" s="105"/>
      <c r="C132" s="105"/>
      <c r="D132" s="105"/>
      <c r="E132" s="99"/>
      <c r="F132" s="99"/>
      <c r="G132" s="99"/>
    </row>
    <row r="133" spans="2:7">
      <c r="B133" s="105"/>
      <c r="C133" s="105"/>
      <c r="D133" s="105"/>
      <c r="E133" s="99"/>
      <c r="F133" s="99"/>
      <c r="G133" s="99"/>
    </row>
    <row r="134" spans="2:7">
      <c r="B134" s="105"/>
      <c r="C134" s="105"/>
      <c r="D134" s="105"/>
      <c r="E134" s="99"/>
      <c r="F134" s="99"/>
      <c r="G134" s="99"/>
    </row>
    <row r="135" spans="2:7">
      <c r="B135" s="105"/>
      <c r="C135" s="105"/>
      <c r="D135" s="105"/>
      <c r="E135" s="99"/>
      <c r="F135" s="99"/>
      <c r="G135" s="99"/>
    </row>
    <row r="136" spans="2:7">
      <c r="B136" s="105"/>
      <c r="C136" s="105"/>
      <c r="D136" s="105"/>
      <c r="E136" s="99"/>
      <c r="F136" s="99"/>
      <c r="G136" s="99"/>
    </row>
    <row r="137" spans="2:7">
      <c r="B137" s="105"/>
      <c r="C137" s="105"/>
      <c r="D137" s="105"/>
      <c r="E137" s="99"/>
      <c r="F137" s="99"/>
      <c r="G137" s="99"/>
    </row>
    <row r="138" spans="2:7">
      <c r="B138" s="105"/>
      <c r="C138" s="105"/>
      <c r="D138" s="105"/>
      <c r="E138" s="99"/>
      <c r="F138" s="99"/>
      <c r="G138" s="99"/>
    </row>
    <row r="139" spans="2:7">
      <c r="B139" s="105"/>
      <c r="C139" s="105"/>
      <c r="D139" s="105"/>
      <c r="E139" s="99"/>
      <c r="F139" s="99"/>
      <c r="G139" s="99"/>
    </row>
    <row r="140" spans="2:7">
      <c r="B140" s="105"/>
      <c r="C140" s="105"/>
      <c r="D140" s="105"/>
      <c r="E140" s="99"/>
      <c r="F140" s="99"/>
      <c r="G140" s="99"/>
    </row>
    <row r="141" spans="2:7">
      <c r="B141" s="105"/>
      <c r="C141" s="105"/>
      <c r="D141" s="105"/>
      <c r="E141" s="99"/>
      <c r="F141" s="99"/>
      <c r="G141" s="99"/>
    </row>
    <row r="142" spans="2:7">
      <c r="B142" s="105"/>
      <c r="C142" s="105"/>
      <c r="D142" s="105"/>
      <c r="E142" s="99"/>
      <c r="F142" s="99"/>
      <c r="G142" s="99"/>
    </row>
    <row r="143" spans="2:7">
      <c r="B143" s="105"/>
      <c r="C143" s="105"/>
      <c r="D143" s="105"/>
      <c r="E143" s="99"/>
      <c r="F143" s="99"/>
      <c r="G143" s="99"/>
    </row>
    <row r="144" spans="2:7">
      <c r="B144" s="105"/>
      <c r="C144" s="105"/>
      <c r="D144" s="105"/>
      <c r="E144" s="99"/>
      <c r="F144" s="99"/>
      <c r="G144" s="99"/>
    </row>
    <row r="145" spans="2:7">
      <c r="B145" s="105"/>
      <c r="C145" s="105"/>
      <c r="D145" s="105"/>
      <c r="E145" s="99"/>
      <c r="F145" s="99"/>
      <c r="G145" s="99"/>
    </row>
    <row r="146" spans="2:7">
      <c r="B146" s="105"/>
      <c r="C146" s="105"/>
      <c r="D146" s="105"/>
      <c r="E146" s="99"/>
      <c r="F146" s="99"/>
      <c r="G146" s="99"/>
    </row>
    <row r="147" spans="2:7">
      <c r="B147" s="105"/>
      <c r="C147" s="105"/>
      <c r="D147" s="105"/>
      <c r="E147" s="99"/>
      <c r="F147" s="99"/>
      <c r="G147" s="99"/>
    </row>
    <row r="148" spans="2:7">
      <c r="B148" s="105"/>
      <c r="C148" s="105"/>
      <c r="D148" s="105"/>
      <c r="E148" s="99"/>
      <c r="F148" s="99"/>
      <c r="G148" s="99"/>
    </row>
    <row r="149" spans="2:7">
      <c r="B149" s="105"/>
      <c r="C149" s="105"/>
      <c r="D149" s="105"/>
      <c r="E149" s="99"/>
      <c r="F149" s="99"/>
      <c r="G149" s="99"/>
    </row>
    <row r="150" spans="2:7">
      <c r="B150" s="105"/>
      <c r="C150" s="105"/>
      <c r="D150" s="105"/>
      <c r="E150" s="99"/>
      <c r="F150" s="99"/>
      <c r="G150" s="99"/>
    </row>
    <row r="151" spans="2:7">
      <c r="B151" s="105"/>
      <c r="C151" s="105"/>
      <c r="D151" s="105"/>
      <c r="E151" s="99"/>
      <c r="F151" s="99"/>
      <c r="G151" s="99"/>
    </row>
    <row r="152" spans="2:7">
      <c r="B152" s="105"/>
      <c r="C152" s="105"/>
      <c r="D152" s="105"/>
      <c r="E152" s="99"/>
      <c r="F152" s="99"/>
      <c r="G152" s="99"/>
    </row>
    <row r="153" spans="2:7">
      <c r="B153" s="105"/>
      <c r="C153" s="105"/>
      <c r="D153" s="105"/>
      <c r="E153" s="99"/>
      <c r="F153" s="99"/>
      <c r="G153" s="99"/>
    </row>
    <row r="154" spans="2:7">
      <c r="B154" s="105"/>
      <c r="C154" s="105"/>
      <c r="D154" s="105"/>
      <c r="E154" s="99"/>
      <c r="F154" s="99"/>
      <c r="G154" s="99"/>
    </row>
    <row r="155" spans="2:7">
      <c r="B155" s="105"/>
      <c r="C155" s="105"/>
      <c r="D155" s="105"/>
      <c r="E155" s="99"/>
      <c r="F155" s="99"/>
      <c r="G155" s="99"/>
    </row>
    <row r="156" spans="2:7">
      <c r="B156" s="105"/>
      <c r="C156" s="105"/>
      <c r="D156" s="105"/>
      <c r="E156" s="99"/>
      <c r="F156" s="99"/>
      <c r="G156" s="99"/>
    </row>
    <row r="157" spans="2:7">
      <c r="B157" s="105"/>
      <c r="C157" s="105"/>
      <c r="D157" s="105"/>
      <c r="E157" s="99"/>
      <c r="F157" s="99"/>
      <c r="G157" s="99"/>
    </row>
    <row r="158" spans="2:7">
      <c r="B158" s="105"/>
      <c r="C158" s="105"/>
      <c r="D158" s="105"/>
      <c r="E158" s="99"/>
      <c r="F158" s="99"/>
      <c r="G158" s="99"/>
    </row>
    <row r="159" spans="2:7">
      <c r="B159" s="105"/>
      <c r="C159" s="105"/>
      <c r="D159" s="105"/>
      <c r="E159" s="99"/>
      <c r="F159" s="99"/>
      <c r="G159" s="99"/>
    </row>
    <row r="160" spans="2:7">
      <c r="B160" s="105"/>
      <c r="C160" s="105"/>
      <c r="D160" s="105"/>
      <c r="E160" s="99"/>
      <c r="F160" s="99"/>
      <c r="G160" s="99"/>
    </row>
    <row r="161" spans="2:7">
      <c r="B161" s="105"/>
      <c r="C161" s="105"/>
      <c r="D161" s="105"/>
      <c r="E161" s="99"/>
      <c r="F161" s="99"/>
      <c r="G161" s="99"/>
    </row>
    <row r="162" spans="2:7">
      <c r="B162" s="105"/>
      <c r="C162" s="105"/>
      <c r="D162" s="105"/>
      <c r="E162" s="99"/>
      <c r="F162" s="99"/>
      <c r="G162" s="99"/>
    </row>
    <row r="163" spans="2:7">
      <c r="B163" s="105"/>
      <c r="C163" s="105"/>
      <c r="D163" s="105"/>
      <c r="E163" s="99"/>
      <c r="F163" s="99"/>
      <c r="G163" s="99"/>
    </row>
    <row r="164" spans="2:7">
      <c r="B164" s="105"/>
      <c r="C164" s="105"/>
      <c r="D164" s="105"/>
      <c r="E164" s="99"/>
      <c r="F164" s="99"/>
      <c r="G164" s="99"/>
    </row>
    <row r="165" spans="2:7">
      <c r="B165" s="105"/>
      <c r="C165" s="105"/>
      <c r="D165" s="105"/>
      <c r="E165" s="99"/>
      <c r="F165" s="99"/>
      <c r="G165" s="99"/>
    </row>
    <row r="166" spans="2:7">
      <c r="B166" s="105"/>
      <c r="C166" s="105"/>
      <c r="D166" s="105"/>
      <c r="E166" s="99"/>
      <c r="F166" s="99"/>
      <c r="G166" s="99"/>
    </row>
    <row r="167" spans="2:7">
      <c r="B167" s="105"/>
      <c r="C167" s="105"/>
      <c r="D167" s="105"/>
      <c r="E167" s="99"/>
      <c r="F167" s="99"/>
      <c r="G167" s="99"/>
    </row>
    <row r="168" spans="2:7">
      <c r="B168" s="105"/>
      <c r="C168" s="105"/>
      <c r="D168" s="105"/>
      <c r="E168" s="99"/>
      <c r="F168" s="99"/>
      <c r="G168" s="99"/>
    </row>
    <row r="169" spans="2:7">
      <c r="B169" s="105"/>
      <c r="C169" s="105"/>
      <c r="D169" s="105"/>
      <c r="E169" s="99"/>
      <c r="F169" s="99"/>
      <c r="G169" s="99"/>
    </row>
    <row r="170" spans="2:7">
      <c r="B170" s="105"/>
      <c r="C170" s="105"/>
      <c r="D170" s="105"/>
      <c r="E170" s="99"/>
      <c r="F170" s="99"/>
      <c r="G170" s="99"/>
    </row>
    <row r="171" spans="2:7">
      <c r="B171" s="105"/>
      <c r="C171" s="105"/>
      <c r="D171" s="105"/>
      <c r="E171" s="99"/>
      <c r="F171" s="99"/>
      <c r="G171" s="99"/>
    </row>
    <row r="172" spans="2:7">
      <c r="B172" s="105"/>
      <c r="C172" s="105"/>
      <c r="D172" s="105"/>
      <c r="E172" s="99"/>
      <c r="F172" s="99"/>
      <c r="G172" s="99"/>
    </row>
    <row r="173" spans="2:7">
      <c r="B173" s="105"/>
      <c r="C173" s="105"/>
      <c r="D173" s="105"/>
      <c r="E173" s="99"/>
      <c r="F173" s="99"/>
      <c r="G173" s="99"/>
    </row>
    <row r="174" spans="2:7">
      <c r="B174" s="105"/>
      <c r="C174" s="105"/>
      <c r="D174" s="105"/>
      <c r="E174" s="99"/>
      <c r="F174" s="99"/>
      <c r="G174" s="99"/>
    </row>
    <row r="175" spans="2:7">
      <c r="B175" s="105"/>
      <c r="C175" s="105"/>
      <c r="D175" s="105"/>
      <c r="E175" s="99"/>
      <c r="F175" s="99"/>
      <c r="G175" s="99"/>
    </row>
    <row r="176" spans="2:7">
      <c r="B176" s="105"/>
      <c r="C176" s="105"/>
      <c r="D176" s="105"/>
      <c r="E176" s="99"/>
      <c r="F176" s="99"/>
      <c r="G176" s="99"/>
    </row>
    <row r="177" spans="2:7">
      <c r="B177" s="105"/>
      <c r="C177" s="105"/>
      <c r="D177" s="105"/>
      <c r="E177" s="99"/>
      <c r="F177" s="99"/>
      <c r="G177" s="99"/>
    </row>
    <row r="178" spans="2:7">
      <c r="B178" s="105"/>
      <c r="C178" s="105"/>
      <c r="D178" s="105"/>
      <c r="E178" s="99"/>
      <c r="F178" s="99"/>
      <c r="G178" s="99"/>
    </row>
    <row r="179" spans="2:7">
      <c r="B179" s="105"/>
      <c r="C179" s="105"/>
      <c r="D179" s="105"/>
      <c r="E179" s="99"/>
      <c r="F179" s="99"/>
      <c r="G179" s="99"/>
    </row>
    <row r="180" spans="2:7">
      <c r="B180" s="105"/>
      <c r="C180" s="105"/>
      <c r="D180" s="105"/>
      <c r="E180" s="99"/>
      <c r="F180" s="99"/>
      <c r="G180" s="99"/>
    </row>
    <row r="181" spans="2:7">
      <c r="B181" s="105"/>
      <c r="C181" s="105"/>
      <c r="D181" s="105"/>
      <c r="E181" s="99"/>
      <c r="F181" s="99"/>
      <c r="G181" s="99"/>
    </row>
    <row r="182" spans="2:7">
      <c r="B182" s="105"/>
      <c r="C182" s="105"/>
      <c r="D182" s="105"/>
      <c r="E182" s="99"/>
      <c r="F182" s="99"/>
      <c r="G182" s="99"/>
    </row>
    <row r="183" spans="2:7">
      <c r="B183" s="105"/>
      <c r="C183" s="105"/>
      <c r="D183" s="105"/>
      <c r="E183" s="99"/>
      <c r="F183" s="99"/>
      <c r="G183" s="99"/>
    </row>
    <row r="184" spans="2:7">
      <c r="B184" s="105"/>
      <c r="C184" s="105"/>
      <c r="D184" s="105"/>
      <c r="E184" s="99"/>
      <c r="F184" s="99"/>
      <c r="G184" s="99"/>
    </row>
    <row r="185" spans="2:7">
      <c r="B185" s="105"/>
      <c r="C185" s="105"/>
      <c r="D185" s="105"/>
      <c r="E185" s="99"/>
      <c r="F185" s="99"/>
      <c r="G185" s="99"/>
    </row>
    <row r="186" spans="2:7">
      <c r="B186" s="105"/>
      <c r="C186" s="105"/>
      <c r="D186" s="105"/>
      <c r="E186" s="99"/>
      <c r="F186" s="99"/>
      <c r="G186" s="99"/>
    </row>
    <row r="187" spans="2:7">
      <c r="B187" s="105"/>
      <c r="C187" s="105"/>
      <c r="D187" s="105"/>
      <c r="E187" s="99"/>
      <c r="F187" s="99"/>
      <c r="G187" s="99"/>
    </row>
    <row r="188" spans="2:7">
      <c r="B188" s="105"/>
      <c r="C188" s="105"/>
      <c r="D188" s="105"/>
      <c r="E188" s="99"/>
      <c r="F188" s="99"/>
      <c r="G188" s="99"/>
    </row>
    <row r="189" spans="2:7">
      <c r="B189" s="105"/>
      <c r="C189" s="105"/>
      <c r="D189" s="105"/>
      <c r="E189" s="99"/>
      <c r="F189" s="99"/>
      <c r="G189" s="99"/>
    </row>
    <row r="190" spans="2:7">
      <c r="B190" s="105"/>
      <c r="C190" s="105"/>
      <c r="D190" s="105"/>
      <c r="E190" s="99"/>
      <c r="F190" s="99"/>
      <c r="G190" s="99"/>
    </row>
    <row r="191" spans="2:7">
      <c r="B191" s="105"/>
      <c r="C191" s="105"/>
      <c r="D191" s="105"/>
      <c r="E191" s="99"/>
      <c r="F191" s="99"/>
      <c r="G191" s="99"/>
    </row>
    <row r="192" spans="2:7">
      <c r="B192" s="105"/>
      <c r="C192" s="105"/>
      <c r="D192" s="105"/>
      <c r="E192" s="99"/>
      <c r="F192" s="99"/>
      <c r="G192" s="99"/>
    </row>
    <row r="193" spans="2:7">
      <c r="B193" s="105"/>
      <c r="C193" s="105"/>
      <c r="D193" s="105"/>
      <c r="E193" s="99"/>
      <c r="F193" s="99"/>
      <c r="G193" s="99"/>
    </row>
    <row r="194" spans="2:7">
      <c r="B194" s="105"/>
      <c r="C194" s="105"/>
      <c r="D194" s="105"/>
      <c r="E194" s="99"/>
      <c r="F194" s="99"/>
      <c r="G194" s="99"/>
    </row>
    <row r="195" spans="2:7">
      <c r="B195" s="105"/>
      <c r="C195" s="105"/>
      <c r="D195" s="105"/>
      <c r="E195" s="99"/>
      <c r="F195" s="99"/>
      <c r="G195" s="99"/>
    </row>
    <row r="196" spans="2:7">
      <c r="B196" s="105"/>
      <c r="C196" s="105"/>
      <c r="D196" s="105"/>
      <c r="E196" s="99"/>
      <c r="F196" s="99"/>
      <c r="G196" s="99"/>
    </row>
    <row r="197" spans="2:7">
      <c r="B197" s="105"/>
      <c r="C197" s="105"/>
      <c r="D197" s="105"/>
      <c r="E197" s="99"/>
      <c r="F197" s="99"/>
      <c r="G197" s="99"/>
    </row>
    <row r="198" spans="2:7">
      <c r="B198" s="105"/>
      <c r="C198" s="105"/>
      <c r="D198" s="105"/>
      <c r="E198" s="99"/>
      <c r="F198" s="99"/>
      <c r="G198" s="99"/>
    </row>
    <row r="199" spans="2:7">
      <c r="B199" s="105"/>
      <c r="C199" s="105"/>
      <c r="D199" s="105"/>
      <c r="E199" s="99"/>
      <c r="F199" s="99"/>
      <c r="G199" s="99"/>
    </row>
    <row r="200" spans="2:7">
      <c r="B200" s="105"/>
      <c r="C200" s="105"/>
      <c r="D200" s="105"/>
      <c r="E200" s="99"/>
      <c r="F200" s="99"/>
      <c r="G200" s="99"/>
    </row>
    <row r="201" spans="2:7">
      <c r="B201" s="105"/>
      <c r="C201" s="105"/>
      <c r="D201" s="105"/>
      <c r="E201" s="99"/>
      <c r="F201" s="99"/>
      <c r="G201" s="99"/>
    </row>
    <row r="202" spans="2:7">
      <c r="B202" s="105"/>
      <c r="C202" s="105"/>
      <c r="D202" s="105"/>
      <c r="E202" s="99"/>
      <c r="F202" s="99"/>
      <c r="G202" s="99"/>
    </row>
    <row r="203" spans="2:7">
      <c r="B203" s="105"/>
      <c r="C203" s="105"/>
      <c r="D203" s="105"/>
      <c r="E203" s="99"/>
      <c r="F203" s="99"/>
      <c r="G203" s="99"/>
    </row>
    <row r="204" spans="2:7">
      <c r="B204" s="105"/>
      <c r="C204" s="105"/>
      <c r="D204" s="105"/>
      <c r="E204" s="99"/>
      <c r="F204" s="99"/>
      <c r="G204" s="99"/>
    </row>
    <row r="205" spans="2:7">
      <c r="B205" s="105"/>
      <c r="C205" s="105"/>
      <c r="D205" s="105"/>
      <c r="E205" s="99"/>
      <c r="F205" s="99"/>
      <c r="G205" s="99"/>
    </row>
    <row r="206" spans="2:7">
      <c r="B206" s="105"/>
      <c r="C206" s="105"/>
      <c r="D206" s="105"/>
      <c r="E206" s="99"/>
      <c r="F206" s="99"/>
      <c r="G206" s="99"/>
    </row>
    <row r="207" spans="2:7">
      <c r="B207" s="105"/>
      <c r="C207" s="105"/>
      <c r="D207" s="105"/>
      <c r="E207" s="99"/>
      <c r="F207" s="99"/>
      <c r="G207" s="99"/>
    </row>
    <row r="208" spans="2:7">
      <c r="B208" s="105"/>
      <c r="C208" s="105"/>
      <c r="D208" s="105"/>
      <c r="E208" s="99"/>
      <c r="F208" s="99"/>
      <c r="G208" s="99"/>
    </row>
    <row r="209" spans="2:7">
      <c r="B209" s="105"/>
      <c r="C209" s="105"/>
      <c r="D209" s="105"/>
      <c r="E209" s="99"/>
      <c r="F209" s="99"/>
      <c r="G209" s="99"/>
    </row>
    <row r="210" spans="2:7">
      <c r="B210" s="105"/>
      <c r="C210" s="105"/>
      <c r="D210" s="105"/>
      <c r="E210" s="99"/>
      <c r="F210" s="99"/>
      <c r="G210" s="99"/>
    </row>
    <row r="211" spans="2:7">
      <c r="B211" s="105"/>
      <c r="C211" s="105"/>
      <c r="D211" s="105"/>
      <c r="E211" s="99"/>
      <c r="F211" s="99"/>
      <c r="G211" s="99"/>
    </row>
    <row r="212" spans="2:7">
      <c r="B212" s="105"/>
      <c r="C212" s="105"/>
      <c r="D212" s="105"/>
      <c r="E212" s="99"/>
      <c r="F212" s="99"/>
      <c r="G212" s="99"/>
    </row>
    <row r="213" spans="2:7">
      <c r="B213" s="105"/>
      <c r="C213" s="105"/>
      <c r="D213" s="105"/>
      <c r="E213" s="99"/>
      <c r="F213" s="99"/>
      <c r="G213" s="99"/>
    </row>
    <row r="214" spans="2:7">
      <c r="B214" s="105"/>
      <c r="C214" s="105"/>
      <c r="D214" s="105"/>
      <c r="E214" s="99"/>
      <c r="F214" s="99"/>
      <c r="G214" s="99"/>
    </row>
    <row r="215" spans="2:7">
      <c r="B215" s="105"/>
      <c r="C215" s="105"/>
      <c r="D215" s="105"/>
      <c r="E215" s="99"/>
      <c r="F215" s="99"/>
      <c r="G215" s="99"/>
    </row>
    <row r="216" spans="2:7">
      <c r="B216" s="105"/>
      <c r="C216" s="105"/>
      <c r="D216" s="105"/>
      <c r="E216" s="99"/>
      <c r="F216" s="99"/>
      <c r="G216" s="99"/>
    </row>
    <row r="217" spans="2:7">
      <c r="B217" s="105"/>
      <c r="C217" s="105"/>
      <c r="D217" s="105"/>
      <c r="E217" s="99"/>
      <c r="F217" s="99"/>
      <c r="G217" s="99"/>
    </row>
    <row r="218" spans="2:7">
      <c r="B218" s="105"/>
      <c r="C218" s="105"/>
      <c r="D218" s="105"/>
      <c r="E218" s="99"/>
      <c r="F218" s="99"/>
      <c r="G218" s="99"/>
    </row>
    <row r="219" spans="2:7">
      <c r="B219" s="105"/>
      <c r="C219" s="105"/>
      <c r="D219" s="105"/>
      <c r="E219" s="99"/>
      <c r="F219" s="99"/>
      <c r="G219" s="99"/>
    </row>
    <row r="220" spans="2:7">
      <c r="B220" s="105"/>
      <c r="C220" s="105"/>
      <c r="D220" s="105"/>
      <c r="E220" s="99"/>
      <c r="F220" s="99"/>
      <c r="G220" s="99"/>
    </row>
    <row r="221" spans="2:7">
      <c r="B221" s="105"/>
      <c r="C221" s="105"/>
      <c r="D221" s="105"/>
      <c r="E221" s="99"/>
      <c r="F221" s="99"/>
      <c r="G221" s="99"/>
    </row>
    <row r="222" spans="2:7">
      <c r="B222" s="105"/>
      <c r="C222" s="105"/>
      <c r="D222" s="105"/>
      <c r="E222" s="99"/>
      <c r="F222" s="99"/>
      <c r="G222" s="99"/>
    </row>
    <row r="223" spans="2:7">
      <c r="B223" s="105"/>
      <c r="C223" s="105"/>
      <c r="D223" s="105"/>
      <c r="E223" s="99"/>
      <c r="F223" s="99"/>
      <c r="G223" s="99"/>
    </row>
    <row r="224" spans="2:7">
      <c r="B224" s="105"/>
      <c r="C224" s="105"/>
      <c r="D224" s="105"/>
      <c r="E224" s="99"/>
      <c r="F224" s="99"/>
      <c r="G224" s="99"/>
    </row>
    <row r="225" spans="2:7">
      <c r="B225" s="105"/>
      <c r="C225" s="105"/>
      <c r="D225" s="105"/>
      <c r="E225" s="99"/>
      <c r="F225" s="99"/>
      <c r="G225" s="99"/>
    </row>
    <row r="226" spans="2:7">
      <c r="B226" s="105"/>
      <c r="C226" s="105"/>
      <c r="D226" s="105"/>
      <c r="E226" s="99"/>
      <c r="F226" s="99"/>
      <c r="G226" s="99"/>
    </row>
    <row r="227" spans="2:7">
      <c r="B227" s="105"/>
      <c r="C227" s="105"/>
      <c r="D227" s="105"/>
      <c r="E227" s="99"/>
      <c r="F227" s="99"/>
      <c r="G227" s="99"/>
    </row>
    <row r="228" spans="2:7">
      <c r="B228" s="105"/>
      <c r="C228" s="105"/>
      <c r="D228" s="105"/>
      <c r="E228" s="99"/>
      <c r="F228" s="99"/>
      <c r="G228" s="99"/>
    </row>
    <row r="229" spans="2:7">
      <c r="B229" s="105"/>
      <c r="C229" s="105"/>
      <c r="D229" s="105"/>
      <c r="E229" s="99"/>
      <c r="F229" s="99"/>
      <c r="G229" s="99"/>
    </row>
    <row r="230" spans="2:7">
      <c r="B230" s="105"/>
      <c r="C230" s="105"/>
      <c r="D230" s="105"/>
      <c r="E230" s="99"/>
      <c r="F230" s="99"/>
      <c r="G230" s="99"/>
    </row>
    <row r="231" spans="2:7">
      <c r="B231" s="105"/>
      <c r="C231" s="105"/>
      <c r="D231" s="105"/>
      <c r="E231" s="99"/>
      <c r="F231" s="99"/>
      <c r="G231" s="99"/>
    </row>
    <row r="232" spans="2:7">
      <c r="B232" s="105"/>
      <c r="C232" s="105"/>
      <c r="D232" s="105"/>
      <c r="E232" s="99"/>
      <c r="F232" s="99"/>
      <c r="G232" s="99"/>
    </row>
    <row r="233" spans="2:7">
      <c r="B233" s="105"/>
      <c r="C233" s="105"/>
      <c r="D233" s="105"/>
      <c r="E233" s="99"/>
      <c r="F233" s="99"/>
      <c r="G233" s="99"/>
    </row>
    <row r="234" spans="2:7">
      <c r="B234" s="105"/>
      <c r="C234" s="105"/>
      <c r="D234" s="105"/>
      <c r="E234" s="99"/>
      <c r="F234" s="99"/>
      <c r="G234" s="99"/>
    </row>
    <row r="235" spans="2:7">
      <c r="B235" s="105"/>
      <c r="C235" s="105"/>
      <c r="D235" s="105"/>
      <c r="E235" s="99"/>
      <c r="F235" s="99"/>
      <c r="G235" s="99"/>
    </row>
    <row r="236" spans="2:7">
      <c r="B236" s="105"/>
      <c r="C236" s="105"/>
      <c r="D236" s="105"/>
      <c r="E236" s="99"/>
      <c r="F236" s="99"/>
      <c r="G236" s="99"/>
    </row>
    <row r="237" spans="2:7">
      <c r="B237" s="105"/>
      <c r="C237" s="105"/>
      <c r="D237" s="105"/>
      <c r="E237" s="99"/>
      <c r="F237" s="99"/>
      <c r="G237" s="99"/>
    </row>
    <row r="238" spans="2:7">
      <c r="B238" s="105"/>
      <c r="C238" s="105"/>
      <c r="D238" s="105"/>
      <c r="E238" s="99"/>
      <c r="F238" s="99"/>
      <c r="G238" s="99"/>
    </row>
    <row r="239" spans="2:7">
      <c r="B239" s="105"/>
      <c r="C239" s="105"/>
      <c r="D239" s="105"/>
      <c r="E239" s="99"/>
      <c r="F239" s="99"/>
      <c r="G239" s="99"/>
    </row>
    <row r="240" spans="2:7">
      <c r="B240" s="105"/>
      <c r="C240" s="105"/>
      <c r="D240" s="105"/>
      <c r="E240" s="99"/>
      <c r="F240" s="99"/>
      <c r="G240" s="99"/>
    </row>
    <row r="241" spans="2:7">
      <c r="B241" s="105"/>
      <c r="C241" s="105"/>
      <c r="D241" s="105"/>
      <c r="E241" s="99"/>
      <c r="F241" s="99"/>
      <c r="G241" s="99"/>
    </row>
    <row r="242" spans="2:7">
      <c r="B242" s="105"/>
      <c r="C242" s="105"/>
      <c r="D242" s="105"/>
      <c r="E242" s="99"/>
      <c r="F242" s="99"/>
      <c r="G242" s="99"/>
    </row>
    <row r="243" spans="2:7">
      <c r="B243" s="105"/>
      <c r="C243" s="105"/>
      <c r="D243" s="105"/>
      <c r="E243" s="99"/>
      <c r="F243" s="99"/>
      <c r="G243" s="99"/>
    </row>
    <row r="244" spans="2:7">
      <c r="B244" s="105"/>
      <c r="C244" s="105"/>
      <c r="D244" s="105"/>
      <c r="E244" s="99"/>
      <c r="F244" s="99"/>
      <c r="G244" s="99"/>
    </row>
    <row r="245" spans="2:7">
      <c r="B245" s="105"/>
      <c r="C245" s="105"/>
      <c r="D245" s="105"/>
      <c r="E245" s="99"/>
      <c r="F245" s="99"/>
      <c r="G245" s="99"/>
    </row>
    <row r="246" spans="2:7">
      <c r="B246" s="105"/>
      <c r="C246" s="105"/>
      <c r="D246" s="105"/>
      <c r="E246" s="99"/>
      <c r="F246" s="99"/>
      <c r="G246" s="99"/>
    </row>
    <row r="247" spans="2:7">
      <c r="B247" s="105"/>
      <c r="C247" s="105"/>
      <c r="D247" s="105"/>
      <c r="E247" s="99"/>
      <c r="F247" s="99"/>
      <c r="G247" s="99"/>
    </row>
    <row r="248" spans="2:7">
      <c r="B248" s="105"/>
      <c r="C248" s="105"/>
      <c r="D248" s="105"/>
      <c r="E248" s="99"/>
      <c r="F248" s="99"/>
      <c r="G248" s="99"/>
    </row>
    <row r="249" spans="2:7">
      <c r="B249" s="105"/>
      <c r="C249" s="105"/>
      <c r="D249" s="105"/>
      <c r="E249" s="99"/>
      <c r="F249" s="99"/>
      <c r="G249" s="99"/>
    </row>
    <row r="250" spans="2:7">
      <c r="B250" s="105"/>
      <c r="C250" s="105"/>
      <c r="D250" s="105"/>
      <c r="E250" s="99"/>
      <c r="F250" s="99"/>
      <c r="G250" s="99"/>
    </row>
    <row r="251" spans="2:7">
      <c r="B251" s="105"/>
      <c r="C251" s="105"/>
      <c r="D251" s="105"/>
      <c r="E251" s="99"/>
      <c r="F251" s="99"/>
      <c r="G251" s="99"/>
    </row>
    <row r="252" spans="2:7">
      <c r="B252" s="105"/>
      <c r="C252" s="105"/>
      <c r="D252" s="105"/>
      <c r="E252" s="99"/>
      <c r="F252" s="99"/>
      <c r="G252" s="99"/>
    </row>
    <row r="253" spans="2:7">
      <c r="B253" s="105"/>
      <c r="C253" s="105"/>
      <c r="D253" s="105"/>
      <c r="E253" s="99"/>
      <c r="F253" s="99"/>
      <c r="G253" s="99"/>
    </row>
    <row r="254" spans="2:7">
      <c r="B254" s="105"/>
      <c r="C254" s="105"/>
      <c r="D254" s="105"/>
      <c r="E254" s="99"/>
      <c r="F254" s="99"/>
      <c r="G254" s="99"/>
    </row>
    <row r="255" spans="2:7">
      <c r="B255" s="105"/>
      <c r="C255" s="105"/>
      <c r="D255" s="105"/>
      <c r="E255" s="99"/>
      <c r="F255" s="99"/>
      <c r="G255" s="99"/>
    </row>
    <row r="256" spans="2:7">
      <c r="B256" s="105"/>
      <c r="C256" s="105"/>
      <c r="D256" s="105"/>
      <c r="E256" s="99"/>
      <c r="F256" s="99"/>
      <c r="G256" s="99"/>
    </row>
    <row r="257" spans="2:7">
      <c r="B257" s="105"/>
      <c r="C257" s="105"/>
      <c r="D257" s="105"/>
      <c r="E257" s="99"/>
      <c r="F257" s="99"/>
      <c r="G257" s="99"/>
    </row>
    <row r="258" spans="2:7">
      <c r="B258" s="105"/>
      <c r="C258" s="105"/>
      <c r="D258" s="105"/>
      <c r="E258" s="99"/>
      <c r="F258" s="99"/>
      <c r="G258" s="99"/>
    </row>
    <row r="259" spans="2:7">
      <c r="B259" s="105"/>
      <c r="C259" s="105"/>
      <c r="D259" s="105"/>
      <c r="E259" s="99"/>
      <c r="F259" s="99"/>
      <c r="G259" s="99"/>
    </row>
    <row r="260" spans="2:7">
      <c r="B260" s="105"/>
      <c r="C260" s="105"/>
      <c r="D260" s="105"/>
      <c r="E260" s="99"/>
      <c r="F260" s="99"/>
      <c r="G260" s="99"/>
    </row>
    <row r="261" spans="2:7">
      <c r="B261" s="105"/>
      <c r="C261" s="105"/>
      <c r="D261" s="105"/>
      <c r="E261" s="99"/>
      <c r="F261" s="99"/>
      <c r="G261" s="99"/>
    </row>
    <row r="262" spans="2:7">
      <c r="B262" s="105"/>
      <c r="C262" s="105"/>
      <c r="D262" s="105"/>
      <c r="E262" s="99"/>
      <c r="F262" s="99"/>
      <c r="G262" s="99"/>
    </row>
    <row r="263" spans="2:7">
      <c r="B263" s="105"/>
      <c r="C263" s="105"/>
      <c r="D263" s="105"/>
      <c r="E263" s="99"/>
      <c r="F263" s="99"/>
      <c r="G263" s="99"/>
    </row>
    <row r="264" spans="2:7">
      <c r="B264" s="105"/>
      <c r="C264" s="105"/>
      <c r="D264" s="105"/>
      <c r="E264" s="99"/>
      <c r="F264" s="99"/>
      <c r="G264" s="99"/>
    </row>
    <row r="265" spans="2:7">
      <c r="B265" s="105"/>
      <c r="C265" s="105"/>
      <c r="D265" s="105"/>
      <c r="E265" s="99"/>
      <c r="F265" s="99"/>
      <c r="G265" s="99"/>
    </row>
    <row r="266" spans="2:7">
      <c r="B266" s="105"/>
      <c r="C266" s="105"/>
      <c r="D266" s="105"/>
      <c r="E266" s="99"/>
      <c r="F266" s="99"/>
      <c r="G266" s="99"/>
    </row>
    <row r="267" spans="2:7">
      <c r="B267" s="105"/>
      <c r="C267" s="105"/>
      <c r="D267" s="105"/>
      <c r="E267" s="99"/>
      <c r="F267" s="99"/>
      <c r="G267" s="99"/>
    </row>
    <row r="268" spans="2:7">
      <c r="B268" s="105"/>
      <c r="C268" s="105"/>
      <c r="D268" s="105"/>
      <c r="E268" s="99"/>
      <c r="F268" s="99"/>
      <c r="G268" s="99"/>
    </row>
    <row r="269" spans="2:7">
      <c r="B269" s="105"/>
      <c r="C269" s="105"/>
      <c r="D269" s="105"/>
      <c r="E269" s="99"/>
      <c r="F269" s="99"/>
      <c r="G269" s="99"/>
    </row>
    <row r="270" spans="2:7">
      <c r="B270" s="105"/>
      <c r="C270" s="105"/>
      <c r="D270" s="105"/>
      <c r="E270" s="99"/>
      <c r="F270" s="99"/>
      <c r="G270" s="99"/>
    </row>
    <row r="271" spans="2:7">
      <c r="B271" s="105"/>
      <c r="C271" s="105"/>
      <c r="D271" s="105"/>
      <c r="E271" s="99"/>
      <c r="F271" s="99"/>
      <c r="G271" s="99"/>
    </row>
    <row r="272" spans="2:7">
      <c r="B272" s="105"/>
      <c r="C272" s="105"/>
      <c r="D272" s="105"/>
      <c r="E272" s="99"/>
      <c r="F272" s="99"/>
      <c r="G272" s="99"/>
    </row>
    <row r="273" spans="2:7">
      <c r="B273" s="105"/>
      <c r="C273" s="105"/>
      <c r="D273" s="105"/>
      <c r="E273" s="99"/>
      <c r="F273" s="99"/>
      <c r="G273" s="99"/>
    </row>
    <row r="274" spans="2:7">
      <c r="B274" s="105"/>
      <c r="C274" s="105"/>
      <c r="D274" s="105"/>
      <c r="E274" s="99"/>
      <c r="F274" s="99"/>
      <c r="G274" s="99"/>
    </row>
    <row r="275" spans="2:7">
      <c r="B275" s="105"/>
      <c r="C275" s="105"/>
      <c r="D275" s="105"/>
      <c r="E275" s="99"/>
      <c r="F275" s="99"/>
      <c r="G275" s="99"/>
    </row>
    <row r="276" spans="2:7">
      <c r="B276" s="105"/>
      <c r="C276" s="105"/>
      <c r="D276" s="105"/>
      <c r="E276" s="99"/>
      <c r="F276" s="99"/>
      <c r="G276" s="99"/>
    </row>
    <row r="277" spans="2:7">
      <c r="B277" s="105"/>
      <c r="C277" s="105"/>
      <c r="D277" s="105"/>
      <c r="E277" s="99"/>
      <c r="F277" s="99"/>
      <c r="G277" s="99"/>
    </row>
    <row r="278" spans="2:7">
      <c r="B278" s="105"/>
      <c r="C278" s="105"/>
      <c r="D278" s="105"/>
      <c r="E278" s="99"/>
      <c r="F278" s="99"/>
      <c r="G278" s="99"/>
    </row>
    <row r="279" spans="2:7">
      <c r="B279" s="105"/>
      <c r="C279" s="105"/>
      <c r="D279" s="105"/>
      <c r="E279" s="99"/>
      <c r="F279" s="99"/>
      <c r="G279" s="99"/>
    </row>
    <row r="280" spans="2:7">
      <c r="B280" s="105"/>
      <c r="C280" s="105"/>
      <c r="D280" s="105"/>
      <c r="E280" s="99"/>
      <c r="F280" s="99"/>
      <c r="G280" s="99"/>
    </row>
    <row r="281" spans="2:7">
      <c r="B281" s="105"/>
      <c r="C281" s="105"/>
      <c r="D281" s="105"/>
      <c r="E281" s="99"/>
      <c r="F281" s="99"/>
      <c r="G281" s="99"/>
    </row>
    <row r="282" spans="2:7">
      <c r="B282" s="105"/>
      <c r="C282" s="105"/>
      <c r="D282" s="105"/>
      <c r="E282" s="99"/>
      <c r="F282" s="99"/>
      <c r="G282" s="99"/>
    </row>
    <row r="283" spans="2:7">
      <c r="B283" s="105"/>
      <c r="C283" s="105"/>
      <c r="D283" s="105"/>
      <c r="E283" s="99"/>
      <c r="F283" s="99"/>
      <c r="G283" s="99"/>
    </row>
    <row r="284" spans="2:7">
      <c r="B284" s="105"/>
      <c r="C284" s="105"/>
      <c r="D284" s="105"/>
      <c r="E284" s="99"/>
      <c r="F284" s="99"/>
      <c r="G284" s="99"/>
    </row>
    <row r="285" spans="2:7">
      <c r="B285" s="105"/>
      <c r="C285" s="105"/>
      <c r="D285" s="105"/>
      <c r="E285" s="99"/>
      <c r="F285" s="99"/>
      <c r="G285" s="99"/>
    </row>
    <row r="286" spans="2:7">
      <c r="B286" s="105"/>
      <c r="C286" s="105"/>
      <c r="D286" s="105"/>
      <c r="E286" s="99"/>
      <c r="F286" s="99"/>
      <c r="G286" s="99"/>
    </row>
    <row r="287" spans="2:7">
      <c r="B287" s="105"/>
      <c r="C287" s="105"/>
      <c r="D287" s="105"/>
      <c r="E287" s="99"/>
      <c r="F287" s="99"/>
      <c r="G287" s="99"/>
    </row>
    <row r="288" spans="2:7">
      <c r="B288" s="105"/>
      <c r="C288" s="105"/>
      <c r="D288" s="105"/>
      <c r="E288" s="99"/>
      <c r="F288" s="99"/>
      <c r="G288" s="99"/>
    </row>
    <row r="289" spans="2:7">
      <c r="B289" s="105"/>
      <c r="C289" s="105"/>
      <c r="D289" s="105"/>
      <c r="E289" s="99"/>
      <c r="F289" s="99"/>
      <c r="G289" s="99"/>
    </row>
    <row r="290" spans="2:7">
      <c r="B290" s="105"/>
      <c r="C290" s="105"/>
      <c r="D290" s="105"/>
      <c r="E290" s="99"/>
      <c r="F290" s="99"/>
      <c r="G290" s="99"/>
    </row>
    <row r="291" spans="2:7">
      <c r="B291" s="105"/>
      <c r="C291" s="105"/>
      <c r="D291" s="105"/>
      <c r="E291" s="99"/>
      <c r="F291" s="99"/>
      <c r="G291" s="99"/>
    </row>
    <row r="292" spans="2:7">
      <c r="B292" s="105"/>
      <c r="C292" s="105"/>
      <c r="D292" s="105"/>
      <c r="E292" s="99"/>
      <c r="F292" s="99"/>
      <c r="G292" s="99"/>
    </row>
    <row r="293" spans="2:7">
      <c r="B293" s="105"/>
      <c r="C293" s="105"/>
      <c r="D293" s="105"/>
      <c r="E293" s="99"/>
      <c r="F293" s="99"/>
      <c r="G293" s="99"/>
    </row>
    <row r="294" spans="2:7">
      <c r="B294" s="105"/>
      <c r="C294" s="105"/>
      <c r="D294" s="105"/>
      <c r="E294" s="99"/>
      <c r="F294" s="99"/>
      <c r="G294" s="99"/>
    </row>
    <row r="295" spans="2:7">
      <c r="B295" s="105"/>
      <c r="C295" s="105"/>
      <c r="D295" s="105"/>
      <c r="E295" s="99"/>
      <c r="F295" s="99"/>
      <c r="G295" s="99"/>
    </row>
    <row r="296" spans="2:7">
      <c r="B296" s="105"/>
      <c r="C296" s="105"/>
      <c r="D296" s="105"/>
      <c r="E296" s="99"/>
      <c r="F296" s="99"/>
      <c r="G296" s="99"/>
    </row>
    <row r="297" spans="2:7">
      <c r="B297" s="105"/>
      <c r="C297" s="105"/>
      <c r="D297" s="105"/>
      <c r="E297" s="99"/>
      <c r="F297" s="99"/>
      <c r="G297" s="99"/>
    </row>
    <row r="298" spans="2:7">
      <c r="B298" s="105"/>
      <c r="C298" s="105"/>
      <c r="D298" s="105"/>
      <c r="E298" s="99"/>
      <c r="F298" s="99"/>
      <c r="G298" s="99"/>
    </row>
    <row r="299" spans="2:7">
      <c r="B299" s="105"/>
      <c r="C299" s="105"/>
      <c r="D299" s="105"/>
      <c r="E299" s="99"/>
      <c r="F299" s="99"/>
      <c r="G299" s="99"/>
    </row>
    <row r="300" spans="2:7">
      <c r="B300" s="105"/>
      <c r="C300" s="105"/>
      <c r="D300" s="105"/>
      <c r="E300" s="99"/>
      <c r="F300" s="99"/>
      <c r="G300" s="99"/>
    </row>
    <row r="301" spans="2:7">
      <c r="B301" s="105"/>
      <c r="C301" s="105"/>
      <c r="D301" s="105"/>
      <c r="E301" s="99"/>
      <c r="F301" s="99"/>
      <c r="G301" s="99"/>
    </row>
    <row r="302" spans="2:7">
      <c r="B302" s="105"/>
      <c r="C302" s="105"/>
      <c r="D302" s="105"/>
      <c r="E302" s="99"/>
      <c r="F302" s="99"/>
      <c r="G302" s="99"/>
    </row>
    <row r="303" spans="2:7">
      <c r="B303" s="105"/>
      <c r="C303" s="105"/>
      <c r="D303" s="105"/>
      <c r="E303" s="99"/>
      <c r="F303" s="99"/>
      <c r="G303" s="99"/>
    </row>
    <row r="304" spans="2:7">
      <c r="B304" s="105"/>
      <c r="C304" s="105"/>
      <c r="D304" s="105"/>
      <c r="E304" s="99"/>
      <c r="F304" s="99"/>
      <c r="G304" s="99"/>
    </row>
    <row r="305" spans="2:7">
      <c r="B305" s="105"/>
      <c r="C305" s="105"/>
      <c r="D305" s="105"/>
      <c r="E305" s="99"/>
      <c r="F305" s="99"/>
      <c r="G305" s="99"/>
    </row>
    <row r="306" spans="2:7">
      <c r="B306" s="105"/>
      <c r="C306" s="105"/>
      <c r="D306" s="105"/>
      <c r="E306" s="99"/>
      <c r="F306" s="99"/>
      <c r="G306" s="99"/>
    </row>
    <row r="307" spans="2:7">
      <c r="B307" s="105"/>
      <c r="C307" s="105"/>
      <c r="D307" s="105"/>
      <c r="E307" s="99"/>
      <c r="F307" s="99"/>
      <c r="G307" s="99"/>
    </row>
    <row r="308" spans="2:7">
      <c r="B308" s="105"/>
      <c r="C308" s="105"/>
      <c r="D308" s="105"/>
      <c r="E308" s="99"/>
      <c r="F308" s="99"/>
      <c r="G308" s="99"/>
    </row>
    <row r="309" spans="2:7">
      <c r="B309" s="105"/>
      <c r="C309" s="105"/>
      <c r="D309" s="105"/>
      <c r="E309" s="99"/>
      <c r="F309" s="99"/>
      <c r="G309" s="99"/>
    </row>
    <row r="310" spans="2:7">
      <c r="B310" s="105"/>
      <c r="C310" s="105"/>
      <c r="D310" s="105"/>
      <c r="E310" s="99"/>
      <c r="F310" s="99"/>
      <c r="G310" s="99"/>
    </row>
    <row r="311" spans="2:7">
      <c r="B311" s="105"/>
      <c r="C311" s="105"/>
      <c r="D311" s="105"/>
      <c r="E311" s="99"/>
      <c r="F311" s="99"/>
      <c r="G311" s="99"/>
    </row>
    <row r="312" spans="2:7">
      <c r="B312" s="105"/>
      <c r="C312" s="105"/>
      <c r="D312" s="105"/>
      <c r="E312" s="99"/>
      <c r="F312" s="99"/>
      <c r="G312" s="99"/>
    </row>
    <row r="313" spans="2:7">
      <c r="B313" s="105"/>
      <c r="C313" s="105"/>
      <c r="D313" s="105"/>
      <c r="E313" s="99"/>
      <c r="F313" s="99"/>
      <c r="G313" s="99"/>
    </row>
    <row r="314" spans="2:7">
      <c r="B314" s="105"/>
      <c r="C314" s="105"/>
      <c r="D314" s="105"/>
      <c r="E314" s="99"/>
      <c r="F314" s="99"/>
      <c r="G314" s="99"/>
    </row>
    <row r="315" spans="2:7">
      <c r="B315" s="105"/>
      <c r="C315" s="105"/>
      <c r="D315" s="105"/>
      <c r="E315" s="99"/>
      <c r="F315" s="99"/>
      <c r="G315" s="99"/>
    </row>
    <row r="316" spans="2:7">
      <c r="B316" s="105"/>
      <c r="C316" s="105"/>
      <c r="D316" s="105"/>
      <c r="E316" s="99"/>
      <c r="F316" s="99"/>
      <c r="G316" s="99"/>
    </row>
    <row r="317" spans="2:7">
      <c r="B317" s="105"/>
      <c r="C317" s="105"/>
      <c r="D317" s="105"/>
      <c r="E317" s="99"/>
      <c r="F317" s="99"/>
      <c r="G317" s="99"/>
    </row>
    <row r="318" spans="2:7">
      <c r="B318" s="105"/>
      <c r="C318" s="105"/>
      <c r="D318" s="105"/>
      <c r="E318" s="99"/>
      <c r="F318" s="99"/>
      <c r="G318" s="99"/>
    </row>
    <row r="319" spans="2:7">
      <c r="B319" s="105"/>
      <c r="C319" s="105"/>
      <c r="D319" s="105"/>
      <c r="E319" s="99"/>
      <c r="F319" s="99"/>
      <c r="G319" s="99"/>
    </row>
    <row r="320" spans="2:7">
      <c r="B320" s="105"/>
      <c r="C320" s="105"/>
      <c r="D320" s="105"/>
      <c r="E320" s="99"/>
      <c r="F320" s="99"/>
      <c r="G320" s="99"/>
    </row>
    <row r="321" spans="2:7">
      <c r="B321" s="105"/>
      <c r="C321" s="105"/>
      <c r="D321" s="105"/>
      <c r="E321" s="99"/>
      <c r="F321" s="99"/>
      <c r="G321" s="99"/>
    </row>
    <row r="322" spans="2:7">
      <c r="B322" s="105"/>
      <c r="C322" s="105"/>
      <c r="D322" s="105"/>
      <c r="E322" s="99"/>
      <c r="F322" s="99"/>
      <c r="G322" s="99"/>
    </row>
    <row r="323" spans="2:7">
      <c r="B323" s="105"/>
      <c r="C323" s="105"/>
      <c r="D323" s="105"/>
      <c r="E323" s="99"/>
      <c r="F323" s="99"/>
      <c r="G323" s="99"/>
    </row>
    <row r="324" spans="2:7">
      <c r="B324" s="105"/>
      <c r="C324" s="105"/>
      <c r="D324" s="105"/>
      <c r="E324" s="99"/>
      <c r="F324" s="99"/>
      <c r="G324" s="99"/>
    </row>
    <row r="325" spans="2:7">
      <c r="B325" s="105"/>
      <c r="C325" s="105"/>
      <c r="D325" s="105"/>
      <c r="E325" s="99"/>
      <c r="F325" s="99"/>
      <c r="G325" s="99"/>
    </row>
    <row r="326" spans="2:7">
      <c r="B326" s="105"/>
      <c r="C326" s="105"/>
      <c r="D326" s="105"/>
      <c r="E326" s="99"/>
      <c r="F326" s="99"/>
      <c r="G326" s="99"/>
    </row>
    <row r="327" spans="2:7">
      <c r="B327" s="105"/>
      <c r="C327" s="105"/>
      <c r="D327" s="105"/>
      <c r="E327" s="99"/>
      <c r="F327" s="99"/>
      <c r="G327" s="99"/>
    </row>
    <row r="328" spans="2:7">
      <c r="B328" s="105"/>
      <c r="C328" s="105"/>
      <c r="D328" s="105"/>
      <c r="E328" s="99"/>
      <c r="F328" s="99"/>
      <c r="G328" s="99"/>
    </row>
    <row r="329" spans="2:7">
      <c r="B329" s="105"/>
      <c r="C329" s="105"/>
      <c r="D329" s="105"/>
      <c r="E329" s="99"/>
      <c r="F329" s="99"/>
      <c r="G329" s="99"/>
    </row>
    <row r="330" spans="2:7">
      <c r="B330" s="105"/>
      <c r="C330" s="105"/>
      <c r="D330" s="105"/>
      <c r="E330" s="99"/>
      <c r="F330" s="99"/>
      <c r="G330" s="99"/>
    </row>
    <row r="331" spans="2:7">
      <c r="B331" s="105"/>
      <c r="C331" s="105"/>
      <c r="D331" s="105"/>
      <c r="E331" s="99"/>
      <c r="F331" s="99"/>
      <c r="G331" s="99"/>
    </row>
    <row r="332" spans="2:7">
      <c r="B332" s="105"/>
      <c r="C332" s="105"/>
      <c r="D332" s="105"/>
      <c r="E332" s="99"/>
      <c r="F332" s="99"/>
      <c r="G332" s="99"/>
    </row>
    <row r="333" spans="2:7">
      <c r="B333" s="105"/>
      <c r="C333" s="105"/>
      <c r="D333" s="105"/>
      <c r="E333" s="99"/>
      <c r="F333" s="99"/>
      <c r="G333" s="99"/>
    </row>
    <row r="334" spans="2:7">
      <c r="B334" s="105"/>
      <c r="C334" s="105"/>
      <c r="D334" s="105"/>
      <c r="E334" s="99"/>
      <c r="F334" s="99"/>
      <c r="G334" s="99"/>
    </row>
    <row r="335" spans="2:7">
      <c r="B335" s="105"/>
      <c r="C335" s="105"/>
      <c r="D335" s="105"/>
      <c r="E335" s="99"/>
      <c r="F335" s="99"/>
      <c r="G335" s="99"/>
    </row>
    <row r="336" spans="2:7">
      <c r="B336" s="105"/>
      <c r="C336" s="105"/>
      <c r="D336" s="105"/>
      <c r="E336" s="99"/>
      <c r="F336" s="99"/>
      <c r="G336" s="99"/>
    </row>
    <row r="337" spans="2:7">
      <c r="B337" s="105"/>
      <c r="C337" s="105"/>
      <c r="D337" s="105"/>
      <c r="E337" s="99"/>
      <c r="F337" s="99"/>
      <c r="G337" s="99"/>
    </row>
    <row r="338" spans="2:7">
      <c r="B338" s="105"/>
      <c r="C338" s="105"/>
      <c r="D338" s="105"/>
      <c r="E338" s="99"/>
      <c r="F338" s="99"/>
      <c r="G338" s="99"/>
    </row>
    <row r="339" spans="2:7">
      <c r="B339" s="105"/>
      <c r="C339" s="105"/>
      <c r="D339" s="105"/>
      <c r="E339" s="99"/>
      <c r="F339" s="99"/>
      <c r="G339" s="99"/>
    </row>
    <row r="340" spans="2:7">
      <c r="B340" s="105"/>
      <c r="C340" s="105"/>
      <c r="D340" s="105"/>
      <c r="E340" s="99"/>
      <c r="F340" s="99"/>
      <c r="G340" s="99"/>
    </row>
    <row r="341" spans="2:7">
      <c r="B341" s="105"/>
      <c r="C341" s="105"/>
      <c r="D341" s="105"/>
      <c r="E341" s="99"/>
      <c r="F341" s="99"/>
      <c r="G341" s="99"/>
    </row>
    <row r="342" spans="2:7">
      <c r="B342" s="105"/>
      <c r="C342" s="105"/>
      <c r="D342" s="105"/>
      <c r="E342" s="99"/>
      <c r="F342" s="99"/>
      <c r="G342" s="99"/>
    </row>
    <row r="343" spans="2:7">
      <c r="B343" s="105"/>
      <c r="C343" s="105"/>
      <c r="D343" s="105"/>
      <c r="E343" s="99"/>
      <c r="F343" s="99"/>
      <c r="G343" s="99"/>
    </row>
    <row r="344" spans="2:7">
      <c r="B344" s="105"/>
      <c r="C344" s="105"/>
      <c r="D344" s="105"/>
      <c r="E344" s="99"/>
      <c r="F344" s="99"/>
      <c r="G344" s="99"/>
    </row>
    <row r="345" spans="2:7">
      <c r="B345" s="105"/>
      <c r="C345" s="105"/>
      <c r="D345" s="105"/>
      <c r="E345" s="99"/>
      <c r="F345" s="99"/>
      <c r="G345" s="99"/>
    </row>
    <row r="346" spans="2:7">
      <c r="B346" s="105"/>
      <c r="C346" s="105"/>
      <c r="D346" s="105"/>
      <c r="E346" s="99"/>
      <c r="F346" s="99"/>
      <c r="G346" s="99"/>
    </row>
    <row r="347" spans="2:7">
      <c r="B347" s="105"/>
      <c r="C347" s="105"/>
      <c r="D347" s="105"/>
      <c r="E347" s="99"/>
      <c r="F347" s="99"/>
      <c r="G347" s="99"/>
    </row>
    <row r="348" spans="2:7">
      <c r="B348" s="105"/>
      <c r="C348" s="105"/>
      <c r="D348" s="105"/>
      <c r="E348" s="99"/>
      <c r="F348" s="99"/>
      <c r="G348" s="99"/>
    </row>
    <row r="349" spans="2:7">
      <c r="B349" s="105"/>
      <c r="C349" s="105"/>
      <c r="D349" s="105"/>
      <c r="E349" s="99"/>
      <c r="F349" s="99"/>
      <c r="G349" s="99"/>
    </row>
    <row r="350" spans="2:7">
      <c r="B350" s="105"/>
      <c r="C350" s="105"/>
      <c r="D350" s="105"/>
      <c r="E350" s="99"/>
      <c r="F350" s="99"/>
      <c r="G350" s="99"/>
    </row>
    <row r="351" spans="2:7">
      <c r="B351" s="105"/>
      <c r="C351" s="105"/>
      <c r="D351" s="105"/>
      <c r="E351" s="99"/>
      <c r="F351" s="99"/>
      <c r="G351" s="99"/>
    </row>
    <row r="352" spans="2:7">
      <c r="B352" s="105"/>
      <c r="C352" s="105"/>
      <c r="D352" s="105"/>
      <c r="E352" s="99"/>
      <c r="F352" s="99"/>
      <c r="G352" s="99"/>
    </row>
    <row r="353" spans="2:7">
      <c r="B353" s="105"/>
      <c r="C353" s="105"/>
      <c r="D353" s="105"/>
      <c r="E353" s="99"/>
      <c r="F353" s="99"/>
      <c r="G353" s="99"/>
    </row>
    <row r="354" spans="2:7">
      <c r="B354" s="105"/>
      <c r="C354" s="105"/>
      <c r="D354" s="105"/>
      <c r="E354" s="99"/>
      <c r="F354" s="99"/>
      <c r="G354" s="99"/>
    </row>
    <row r="355" spans="2:7">
      <c r="B355" s="105"/>
      <c r="C355" s="105"/>
      <c r="D355" s="105"/>
      <c r="E355" s="99"/>
      <c r="F355" s="99"/>
      <c r="G355" s="99"/>
    </row>
    <row r="356" spans="2:7">
      <c r="B356" s="105"/>
      <c r="C356" s="105"/>
      <c r="D356" s="105"/>
      <c r="E356" s="99"/>
      <c r="F356" s="99"/>
      <c r="G356" s="99"/>
    </row>
    <row r="357" spans="2:7">
      <c r="B357" s="105"/>
      <c r="C357" s="105"/>
      <c r="D357" s="105"/>
      <c r="E357" s="99"/>
      <c r="F357" s="99"/>
      <c r="G357" s="99"/>
    </row>
    <row r="358" spans="2:7">
      <c r="B358" s="105"/>
      <c r="C358" s="105"/>
      <c r="D358" s="105"/>
      <c r="E358" s="99"/>
      <c r="F358" s="99"/>
      <c r="G358" s="99"/>
    </row>
    <row r="359" spans="2:7">
      <c r="B359" s="105"/>
      <c r="C359" s="105"/>
      <c r="D359" s="105"/>
      <c r="E359" s="99"/>
      <c r="F359" s="99"/>
      <c r="G359" s="99"/>
    </row>
    <row r="360" spans="2:7">
      <c r="B360" s="105"/>
      <c r="C360" s="105"/>
      <c r="D360" s="105"/>
      <c r="E360" s="99"/>
      <c r="F360" s="99"/>
      <c r="G360" s="99"/>
    </row>
    <row r="361" spans="2:7">
      <c r="B361" s="105"/>
      <c r="C361" s="105"/>
      <c r="D361" s="105"/>
      <c r="E361" s="99"/>
      <c r="F361" s="99"/>
      <c r="G361" s="99"/>
    </row>
    <row r="362" spans="2:7">
      <c r="B362" s="105"/>
      <c r="C362" s="105"/>
      <c r="D362" s="105"/>
      <c r="E362" s="99"/>
      <c r="F362" s="99"/>
      <c r="G362" s="99"/>
    </row>
    <row r="363" spans="2:7">
      <c r="B363" s="105"/>
      <c r="C363" s="105"/>
      <c r="D363" s="105"/>
      <c r="E363" s="99"/>
      <c r="F363" s="99"/>
      <c r="G363" s="99"/>
    </row>
    <row r="364" spans="2:7">
      <c r="B364" s="105"/>
      <c r="C364" s="105"/>
      <c r="D364" s="105"/>
      <c r="E364" s="99"/>
      <c r="F364" s="99"/>
      <c r="G364" s="99"/>
    </row>
    <row r="365" spans="2:7">
      <c r="B365" s="105"/>
      <c r="C365" s="105"/>
      <c r="D365" s="105"/>
      <c r="E365" s="99"/>
      <c r="F365" s="99"/>
      <c r="G365" s="99"/>
    </row>
    <row r="366" spans="2:7">
      <c r="B366" s="105"/>
      <c r="C366" s="105"/>
      <c r="D366" s="105"/>
      <c r="E366" s="99"/>
      <c r="F366" s="99"/>
      <c r="G366" s="99"/>
    </row>
    <row r="367" spans="2:7">
      <c r="B367" s="105"/>
      <c r="C367" s="105"/>
      <c r="D367" s="105"/>
      <c r="E367" s="99"/>
      <c r="F367" s="99"/>
      <c r="G367" s="99"/>
    </row>
    <row r="368" spans="2:7">
      <c r="B368" s="105"/>
      <c r="C368" s="105"/>
      <c r="D368" s="105"/>
      <c r="E368" s="99"/>
      <c r="F368" s="99"/>
      <c r="G368" s="99"/>
    </row>
    <row r="369" spans="2:7">
      <c r="B369" s="105"/>
      <c r="C369" s="105"/>
      <c r="D369" s="105"/>
      <c r="E369" s="99"/>
      <c r="F369" s="99"/>
      <c r="G369" s="99"/>
    </row>
    <row r="370" spans="2:7">
      <c r="B370" s="105"/>
      <c r="C370" s="105"/>
      <c r="D370" s="105"/>
      <c r="E370" s="99"/>
      <c r="F370" s="99"/>
      <c r="G370" s="99"/>
    </row>
    <row r="371" spans="2:7">
      <c r="B371" s="105"/>
      <c r="C371" s="105"/>
      <c r="D371" s="105"/>
      <c r="E371" s="99"/>
      <c r="F371" s="99"/>
      <c r="G371" s="99"/>
    </row>
    <row r="372" spans="2:7">
      <c r="B372" s="105"/>
      <c r="C372" s="105"/>
      <c r="D372" s="105"/>
      <c r="E372" s="99"/>
      <c r="F372" s="99"/>
      <c r="G372" s="99"/>
    </row>
    <row r="373" spans="2:7">
      <c r="B373" s="105"/>
      <c r="C373" s="105"/>
      <c r="D373" s="105"/>
      <c r="E373" s="99"/>
      <c r="F373" s="99"/>
      <c r="G373" s="99"/>
    </row>
    <row r="374" spans="2:7">
      <c r="B374" s="105"/>
      <c r="C374" s="105"/>
      <c r="D374" s="105"/>
      <c r="E374" s="99"/>
      <c r="F374" s="99"/>
      <c r="G374" s="99"/>
    </row>
    <row r="375" spans="2:7">
      <c r="B375" s="105"/>
      <c r="C375" s="105"/>
      <c r="D375" s="105"/>
      <c r="E375" s="99"/>
      <c r="F375" s="99"/>
      <c r="G375" s="99"/>
    </row>
    <row r="376" spans="2:7">
      <c r="B376" s="105"/>
      <c r="C376" s="105"/>
      <c r="D376" s="105"/>
      <c r="E376" s="99"/>
      <c r="F376" s="99"/>
      <c r="G376" s="99"/>
    </row>
    <row r="377" spans="2:7">
      <c r="B377" s="105"/>
      <c r="C377" s="105"/>
      <c r="D377" s="105"/>
      <c r="E377" s="99"/>
      <c r="F377" s="99"/>
      <c r="G377" s="99"/>
    </row>
    <row r="378" spans="2:7">
      <c r="B378" s="105"/>
      <c r="C378" s="105"/>
      <c r="D378" s="105"/>
      <c r="E378" s="99"/>
      <c r="F378" s="99"/>
      <c r="G378" s="99"/>
    </row>
    <row r="379" spans="2:7">
      <c r="B379" s="105"/>
      <c r="C379" s="105"/>
      <c r="D379" s="105"/>
      <c r="E379" s="99"/>
      <c r="F379" s="99"/>
      <c r="G379" s="99"/>
    </row>
    <row r="380" spans="2:7">
      <c r="B380" s="105"/>
      <c r="C380" s="105"/>
      <c r="D380" s="105"/>
      <c r="E380" s="99"/>
      <c r="F380" s="99"/>
      <c r="G380" s="99"/>
    </row>
    <row r="381" spans="2:7">
      <c r="B381" s="105"/>
      <c r="C381" s="105"/>
      <c r="D381" s="105"/>
      <c r="E381" s="99"/>
      <c r="F381" s="99"/>
      <c r="G381" s="99"/>
    </row>
    <row r="382" spans="2:7">
      <c r="B382" s="105"/>
      <c r="C382" s="105"/>
      <c r="D382" s="105"/>
      <c r="E382" s="99"/>
      <c r="F382" s="99"/>
      <c r="G382" s="99"/>
    </row>
    <row r="383" spans="2:7">
      <c r="B383" s="105"/>
      <c r="C383" s="105"/>
      <c r="D383" s="105"/>
      <c r="E383" s="99"/>
      <c r="F383" s="99"/>
      <c r="G383" s="99"/>
    </row>
    <row r="384" spans="2:7">
      <c r="B384" s="105"/>
      <c r="C384" s="105"/>
      <c r="D384" s="105"/>
      <c r="E384" s="99"/>
      <c r="F384" s="99"/>
      <c r="G384" s="99"/>
    </row>
    <row r="385" spans="2:7">
      <c r="B385" s="105"/>
      <c r="C385" s="105"/>
      <c r="D385" s="105"/>
      <c r="E385" s="99"/>
      <c r="F385" s="99"/>
      <c r="G385" s="99"/>
    </row>
    <row r="386" spans="2:7">
      <c r="B386" s="105"/>
      <c r="C386" s="105"/>
      <c r="D386" s="105"/>
      <c r="E386" s="99"/>
      <c r="F386" s="99"/>
      <c r="G386" s="99"/>
    </row>
    <row r="387" spans="2:7">
      <c r="B387" s="105"/>
      <c r="C387" s="105"/>
      <c r="D387" s="105"/>
      <c r="E387" s="99"/>
      <c r="F387" s="99"/>
      <c r="G387" s="99"/>
    </row>
    <row r="388" spans="2:7">
      <c r="B388" s="105"/>
      <c r="C388" s="105"/>
      <c r="D388" s="105"/>
      <c r="E388" s="99"/>
      <c r="F388" s="99"/>
      <c r="G388" s="99"/>
    </row>
    <row r="389" spans="2:7">
      <c r="B389" s="105"/>
      <c r="C389" s="105"/>
      <c r="D389" s="105"/>
      <c r="E389" s="99"/>
      <c r="F389" s="99"/>
      <c r="G389" s="99"/>
    </row>
    <row r="390" spans="2:7">
      <c r="B390" s="105"/>
      <c r="C390" s="105"/>
      <c r="D390" s="105"/>
      <c r="E390" s="99"/>
      <c r="F390" s="99"/>
      <c r="G390" s="99"/>
    </row>
    <row r="391" spans="2:7">
      <c r="B391" s="105"/>
      <c r="C391" s="105"/>
      <c r="D391" s="105"/>
      <c r="E391" s="99"/>
      <c r="F391" s="99"/>
      <c r="G391" s="99"/>
    </row>
    <row r="392" spans="2:7">
      <c r="B392" s="105"/>
      <c r="C392" s="105"/>
      <c r="D392" s="105"/>
      <c r="E392" s="99"/>
      <c r="F392" s="99"/>
      <c r="G392" s="99"/>
    </row>
    <row r="393" spans="2:7">
      <c r="B393" s="105"/>
      <c r="C393" s="105"/>
      <c r="D393" s="105"/>
      <c r="E393" s="99"/>
      <c r="F393" s="99"/>
      <c r="G393" s="99"/>
    </row>
    <row r="394" spans="2:7">
      <c r="B394" s="105"/>
      <c r="C394" s="105"/>
      <c r="D394" s="105"/>
      <c r="E394" s="99"/>
      <c r="F394" s="99"/>
      <c r="G394" s="99"/>
    </row>
    <row r="395" spans="2:7">
      <c r="B395" s="105"/>
      <c r="C395" s="105"/>
      <c r="D395" s="105"/>
      <c r="E395" s="99"/>
      <c r="F395" s="99"/>
      <c r="G395" s="99"/>
    </row>
    <row r="396" spans="2:7">
      <c r="B396" s="105"/>
      <c r="C396" s="105"/>
      <c r="D396" s="105"/>
      <c r="E396" s="99"/>
      <c r="F396" s="99"/>
      <c r="G396" s="99"/>
    </row>
    <row r="397" spans="2:7">
      <c r="B397" s="105"/>
      <c r="C397" s="105"/>
      <c r="D397" s="105"/>
      <c r="E397" s="99"/>
      <c r="F397" s="99"/>
      <c r="G397" s="99"/>
    </row>
    <row r="398" spans="2:7">
      <c r="B398" s="105"/>
      <c r="C398" s="105"/>
      <c r="D398" s="105"/>
      <c r="E398" s="99"/>
      <c r="F398" s="99"/>
      <c r="G398" s="99"/>
    </row>
    <row r="399" spans="2:7">
      <c r="B399" s="105"/>
      <c r="C399" s="105"/>
      <c r="D399" s="105"/>
      <c r="E399" s="99"/>
      <c r="F399" s="99"/>
      <c r="G399" s="99"/>
    </row>
    <row r="400" spans="2:7">
      <c r="B400" s="105"/>
      <c r="C400" s="105"/>
      <c r="D400" s="105"/>
      <c r="E400" s="99"/>
      <c r="F400" s="99"/>
      <c r="G400" s="99"/>
    </row>
    <row r="401" spans="2:7">
      <c r="B401" s="105"/>
      <c r="C401" s="105"/>
      <c r="D401" s="105"/>
      <c r="E401" s="99"/>
      <c r="F401" s="99"/>
      <c r="G401" s="99"/>
    </row>
    <row r="402" spans="2:7">
      <c r="B402" s="105"/>
      <c r="C402" s="105"/>
      <c r="D402" s="105"/>
      <c r="E402" s="99"/>
      <c r="F402" s="99"/>
      <c r="G402" s="99"/>
    </row>
    <row r="403" spans="2:7">
      <c r="B403" s="105"/>
      <c r="C403" s="105"/>
      <c r="D403" s="105"/>
      <c r="E403" s="99"/>
      <c r="F403" s="99"/>
      <c r="G403" s="99"/>
    </row>
    <row r="404" spans="2:7">
      <c r="B404" s="105"/>
      <c r="C404" s="105"/>
      <c r="D404" s="105"/>
      <c r="E404" s="99"/>
      <c r="F404" s="99"/>
      <c r="G404" s="99"/>
    </row>
    <row r="405" spans="2:7">
      <c r="B405" s="105"/>
      <c r="C405" s="105"/>
      <c r="D405" s="105"/>
      <c r="E405" s="99"/>
      <c r="F405" s="99"/>
      <c r="G405" s="99"/>
    </row>
    <row r="406" spans="2:7">
      <c r="B406" s="105"/>
      <c r="C406" s="105"/>
      <c r="D406" s="105"/>
      <c r="E406" s="99"/>
      <c r="F406" s="99"/>
      <c r="G406" s="99"/>
    </row>
    <row r="407" spans="2:7">
      <c r="B407" s="105"/>
      <c r="C407" s="105"/>
      <c r="D407" s="105"/>
      <c r="E407" s="99"/>
      <c r="F407" s="99"/>
      <c r="G407" s="99"/>
    </row>
    <row r="408" spans="2:7">
      <c r="B408" s="105"/>
      <c r="C408" s="105"/>
      <c r="D408" s="105"/>
      <c r="E408" s="99"/>
      <c r="F408" s="99"/>
      <c r="G408" s="99"/>
    </row>
    <row r="409" spans="2:7">
      <c r="B409" s="105"/>
      <c r="C409" s="105"/>
      <c r="D409" s="105"/>
      <c r="E409" s="99"/>
      <c r="F409" s="99"/>
      <c r="G409" s="99"/>
    </row>
    <row r="410" spans="2:7">
      <c r="B410" s="105"/>
      <c r="C410" s="105"/>
      <c r="D410" s="105"/>
      <c r="E410" s="99"/>
      <c r="F410" s="99"/>
      <c r="G410" s="99"/>
    </row>
    <row r="411" spans="2:7">
      <c r="B411" s="105"/>
      <c r="C411" s="105"/>
      <c r="D411" s="105"/>
      <c r="E411" s="99"/>
      <c r="F411" s="99"/>
      <c r="G411" s="99"/>
    </row>
    <row r="412" spans="2:7">
      <c r="B412" s="105"/>
      <c r="C412" s="105"/>
      <c r="D412" s="105"/>
      <c r="E412" s="99"/>
      <c r="F412" s="99"/>
      <c r="G412" s="99"/>
    </row>
    <row r="413" spans="2:7">
      <c r="B413" s="105"/>
      <c r="C413" s="105"/>
      <c r="D413" s="105"/>
      <c r="E413" s="99"/>
      <c r="F413" s="99"/>
      <c r="G413" s="99"/>
    </row>
    <row r="414" spans="2:7">
      <c r="B414" s="105"/>
      <c r="C414" s="105"/>
      <c r="D414" s="105"/>
      <c r="E414" s="99"/>
      <c r="F414" s="99"/>
      <c r="G414" s="99"/>
    </row>
    <row r="415" spans="2:7">
      <c r="B415" s="105"/>
      <c r="C415" s="105"/>
      <c r="D415" s="105"/>
      <c r="E415" s="99"/>
      <c r="F415" s="99"/>
      <c r="G415" s="99"/>
    </row>
    <row r="416" spans="2:7">
      <c r="B416" s="105"/>
      <c r="C416" s="105"/>
      <c r="D416" s="105"/>
      <c r="E416" s="99"/>
      <c r="F416" s="99"/>
      <c r="G416" s="99"/>
    </row>
    <row r="417" spans="2:7">
      <c r="B417" s="105"/>
      <c r="C417" s="105"/>
      <c r="D417" s="105"/>
      <c r="E417" s="99"/>
      <c r="F417" s="99"/>
      <c r="G417" s="99"/>
    </row>
    <row r="418" spans="2:7">
      <c r="B418" s="105"/>
      <c r="C418" s="105"/>
      <c r="D418" s="105"/>
      <c r="E418" s="99"/>
      <c r="F418" s="99"/>
      <c r="G418" s="99"/>
    </row>
    <row r="419" spans="2:7">
      <c r="B419" s="105"/>
      <c r="C419" s="105"/>
      <c r="D419" s="105"/>
      <c r="E419" s="99"/>
      <c r="F419" s="99"/>
      <c r="G419" s="99"/>
    </row>
    <row r="420" spans="2:7">
      <c r="B420" s="105"/>
      <c r="C420" s="105"/>
      <c r="D420" s="105"/>
      <c r="E420" s="99"/>
      <c r="F420" s="99"/>
      <c r="G420" s="99"/>
    </row>
    <row r="421" spans="2:7">
      <c r="B421" s="105"/>
      <c r="C421" s="105"/>
      <c r="D421" s="105"/>
      <c r="E421" s="99"/>
      <c r="F421" s="99"/>
      <c r="G421" s="99"/>
    </row>
    <row r="422" spans="2:7">
      <c r="B422" s="105"/>
      <c r="C422" s="105"/>
      <c r="D422" s="105"/>
      <c r="E422" s="99"/>
      <c r="F422" s="99"/>
      <c r="G422" s="99"/>
    </row>
    <row r="423" spans="2:7">
      <c r="B423" s="105"/>
      <c r="C423" s="105"/>
      <c r="D423" s="105"/>
      <c r="E423" s="99"/>
      <c r="F423" s="99"/>
      <c r="G423" s="99"/>
    </row>
    <row r="424" spans="2:7">
      <c r="B424" s="105"/>
      <c r="C424" s="105"/>
      <c r="D424" s="105"/>
      <c r="E424" s="99"/>
      <c r="F424" s="99"/>
      <c r="G424" s="99"/>
    </row>
    <row r="425" spans="2:7">
      <c r="B425" s="105"/>
      <c r="C425" s="105"/>
      <c r="D425" s="105"/>
      <c r="E425" s="99"/>
      <c r="F425" s="99"/>
      <c r="G425" s="99"/>
    </row>
    <row r="426" spans="2:7">
      <c r="B426" s="105"/>
      <c r="C426" s="105"/>
      <c r="D426" s="105"/>
      <c r="E426" s="99"/>
      <c r="F426" s="99"/>
      <c r="G426" s="99"/>
    </row>
    <row r="427" spans="2:7">
      <c r="B427" s="105"/>
      <c r="C427" s="105"/>
      <c r="D427" s="105"/>
      <c r="E427" s="99"/>
      <c r="F427" s="99"/>
      <c r="G427" s="99"/>
    </row>
    <row r="428" spans="2:7">
      <c r="B428" s="105"/>
      <c r="C428" s="105"/>
      <c r="D428" s="105"/>
      <c r="E428" s="99"/>
      <c r="F428" s="99"/>
      <c r="G428" s="99"/>
    </row>
    <row r="429" spans="2:7">
      <c r="B429" s="105"/>
      <c r="C429" s="105"/>
      <c r="D429" s="105"/>
      <c r="E429" s="99"/>
      <c r="F429" s="99"/>
      <c r="G429" s="99"/>
    </row>
    <row r="430" spans="2:7">
      <c r="B430" s="105"/>
      <c r="C430" s="105"/>
      <c r="D430" s="105"/>
      <c r="E430" s="99"/>
      <c r="F430" s="99"/>
      <c r="G430" s="99"/>
    </row>
    <row r="431" spans="2:7">
      <c r="B431" s="105"/>
      <c r="C431" s="105"/>
      <c r="D431" s="105"/>
      <c r="E431" s="99"/>
      <c r="F431" s="99"/>
      <c r="G431" s="99"/>
    </row>
    <row r="432" spans="2:7">
      <c r="B432" s="105"/>
      <c r="C432" s="105"/>
      <c r="D432" s="105"/>
      <c r="E432" s="99"/>
      <c r="F432" s="99"/>
      <c r="G432" s="99"/>
    </row>
    <row r="433" spans="2:7">
      <c r="B433" s="105"/>
      <c r="C433" s="105"/>
      <c r="D433" s="105"/>
      <c r="E433" s="99"/>
      <c r="F433" s="99"/>
      <c r="G433" s="99"/>
    </row>
    <row r="434" spans="2:7">
      <c r="B434" s="105"/>
      <c r="C434" s="105"/>
      <c r="D434" s="105"/>
      <c r="E434" s="99"/>
      <c r="F434" s="99"/>
      <c r="G434" s="99"/>
    </row>
    <row r="435" spans="2:7">
      <c r="B435" s="105"/>
      <c r="C435" s="105"/>
      <c r="D435" s="105"/>
      <c r="E435" s="99"/>
      <c r="F435" s="99"/>
      <c r="G435" s="99"/>
    </row>
    <row r="436" spans="2:7">
      <c r="B436" s="105"/>
      <c r="C436" s="105"/>
      <c r="D436" s="105"/>
      <c r="E436" s="99"/>
      <c r="F436" s="99"/>
      <c r="G436" s="99"/>
    </row>
    <row r="437" spans="2:7">
      <c r="B437" s="105"/>
      <c r="C437" s="105"/>
      <c r="D437" s="105"/>
      <c r="E437" s="99"/>
      <c r="F437" s="99"/>
      <c r="G437" s="99"/>
    </row>
    <row r="438" spans="2:7">
      <c r="B438" s="105"/>
      <c r="C438" s="105"/>
      <c r="D438" s="105"/>
      <c r="E438" s="99"/>
      <c r="F438" s="99"/>
      <c r="G438" s="99"/>
    </row>
    <row r="439" spans="2:7">
      <c r="B439" s="105"/>
      <c r="C439" s="105"/>
      <c r="D439" s="105"/>
      <c r="E439" s="99"/>
      <c r="F439" s="99"/>
      <c r="G439" s="99"/>
    </row>
    <row r="440" spans="2:7">
      <c r="B440" s="105"/>
      <c r="C440" s="105"/>
      <c r="D440" s="105"/>
      <c r="E440" s="99"/>
      <c r="F440" s="99"/>
      <c r="G440" s="99"/>
    </row>
    <row r="441" spans="2:7">
      <c r="B441" s="105"/>
      <c r="C441" s="105"/>
      <c r="D441" s="105"/>
      <c r="E441" s="99"/>
      <c r="F441" s="99"/>
      <c r="G441" s="99"/>
    </row>
    <row r="442" spans="2:7">
      <c r="B442" s="105"/>
      <c r="C442" s="105"/>
      <c r="D442" s="105"/>
      <c r="E442" s="99"/>
      <c r="F442" s="99"/>
      <c r="G442" s="99"/>
    </row>
    <row r="443" spans="2:7">
      <c r="B443" s="105"/>
      <c r="C443" s="105"/>
      <c r="D443" s="105"/>
      <c r="E443" s="99"/>
      <c r="F443" s="99"/>
      <c r="G443" s="99"/>
    </row>
    <row r="444" spans="2:7">
      <c r="B444" s="105"/>
      <c r="C444" s="105"/>
      <c r="D444" s="105"/>
      <c r="E444" s="99"/>
      <c r="F444" s="99"/>
      <c r="G444" s="99"/>
    </row>
    <row r="445" spans="2:7">
      <c r="B445" s="105"/>
      <c r="C445" s="105"/>
      <c r="D445" s="105"/>
      <c r="E445" s="99"/>
      <c r="F445" s="99"/>
      <c r="G445" s="99"/>
    </row>
    <row r="446" spans="2:7">
      <c r="B446" s="105"/>
      <c r="C446" s="105"/>
      <c r="D446" s="105"/>
      <c r="E446" s="99"/>
      <c r="F446" s="99"/>
      <c r="G446" s="99"/>
    </row>
    <row r="447" spans="2:7">
      <c r="B447" s="105"/>
      <c r="C447" s="105"/>
      <c r="D447" s="105"/>
      <c r="E447" s="99"/>
      <c r="F447" s="99"/>
      <c r="G447" s="99"/>
    </row>
    <row r="448" spans="2:7">
      <c r="B448" s="105"/>
      <c r="C448" s="105"/>
      <c r="D448" s="105"/>
      <c r="E448" s="99"/>
      <c r="F448" s="99"/>
      <c r="G448" s="99"/>
    </row>
    <row r="449" spans="2:7">
      <c r="B449" s="105"/>
      <c r="C449" s="105"/>
      <c r="D449" s="105"/>
      <c r="E449" s="99"/>
      <c r="F449" s="99"/>
      <c r="G449" s="99"/>
    </row>
    <row r="450" spans="2:7">
      <c r="B450" s="105"/>
      <c r="C450" s="105"/>
      <c r="D450" s="105"/>
      <c r="E450" s="99"/>
      <c r="F450" s="99"/>
      <c r="G450" s="99"/>
    </row>
    <row r="451" spans="2:7">
      <c r="B451" s="105"/>
      <c r="C451" s="105"/>
      <c r="D451" s="105"/>
      <c r="E451" s="99"/>
      <c r="F451" s="99"/>
      <c r="G451" s="99"/>
    </row>
    <row r="452" spans="2:7">
      <c r="B452" s="105"/>
      <c r="C452" s="105"/>
      <c r="D452" s="105"/>
      <c r="E452" s="99"/>
      <c r="F452" s="99"/>
      <c r="G452" s="99"/>
    </row>
    <row r="453" spans="2:7">
      <c r="B453" s="105"/>
      <c r="C453" s="105"/>
      <c r="D453" s="105"/>
      <c r="E453" s="99"/>
      <c r="F453" s="99"/>
      <c r="G453" s="99"/>
    </row>
    <row r="454" spans="2:7">
      <c r="B454" s="105"/>
      <c r="C454" s="105"/>
      <c r="D454" s="105"/>
      <c r="E454" s="99"/>
      <c r="F454" s="99"/>
      <c r="G454" s="99"/>
    </row>
    <row r="455" spans="2:7">
      <c r="B455" s="105"/>
      <c r="C455" s="105"/>
      <c r="D455" s="105"/>
      <c r="E455" s="99"/>
      <c r="F455" s="99"/>
      <c r="G455" s="99"/>
    </row>
    <row r="456" spans="2:7">
      <c r="B456" s="105"/>
      <c r="C456" s="105"/>
      <c r="D456" s="105"/>
      <c r="E456" s="99"/>
      <c r="F456" s="99"/>
      <c r="G456" s="99"/>
    </row>
    <row r="457" spans="2:7">
      <c r="B457" s="105"/>
      <c r="C457" s="105"/>
      <c r="D457" s="105"/>
      <c r="E457" s="99"/>
      <c r="F457" s="99"/>
      <c r="G457" s="99"/>
    </row>
    <row r="458" spans="2:7">
      <c r="B458" s="105"/>
      <c r="C458" s="105"/>
      <c r="D458" s="105"/>
      <c r="E458" s="99"/>
      <c r="F458" s="99"/>
      <c r="G458" s="99"/>
    </row>
    <row r="459" spans="2:7">
      <c r="B459" s="105"/>
      <c r="C459" s="105"/>
      <c r="D459" s="105"/>
      <c r="E459" s="99"/>
      <c r="F459" s="99"/>
      <c r="G459" s="99"/>
    </row>
    <row r="460" spans="2:7">
      <c r="B460" s="105"/>
      <c r="C460" s="105"/>
      <c r="D460" s="105"/>
      <c r="E460" s="99"/>
      <c r="F460" s="99"/>
      <c r="G460" s="99"/>
    </row>
    <row r="461" spans="2:7">
      <c r="B461" s="105"/>
      <c r="C461" s="105"/>
      <c r="D461" s="105"/>
      <c r="E461" s="99"/>
      <c r="F461" s="99"/>
      <c r="G461" s="99"/>
    </row>
    <row r="462" spans="2:7">
      <c r="B462" s="105"/>
      <c r="C462" s="105"/>
      <c r="D462" s="105"/>
      <c r="E462" s="99"/>
      <c r="F462" s="99"/>
      <c r="G462" s="99"/>
    </row>
    <row r="463" spans="2:7">
      <c r="B463" s="105"/>
      <c r="C463" s="105"/>
      <c r="D463" s="105"/>
      <c r="E463" s="99"/>
      <c r="F463" s="99"/>
      <c r="G463" s="99"/>
    </row>
    <row r="464" spans="2:7">
      <c r="B464" s="105"/>
      <c r="C464" s="105"/>
      <c r="D464" s="105"/>
      <c r="E464" s="99"/>
      <c r="F464" s="99"/>
      <c r="G464" s="99"/>
    </row>
    <row r="465" spans="2:7">
      <c r="B465" s="105"/>
      <c r="C465" s="105"/>
      <c r="D465" s="105"/>
      <c r="E465" s="99"/>
      <c r="F465" s="99"/>
      <c r="G465" s="99"/>
    </row>
    <row r="466" spans="2:7">
      <c r="B466" s="105"/>
      <c r="C466" s="105"/>
      <c r="D466" s="105"/>
      <c r="E466" s="99"/>
      <c r="F466" s="99"/>
      <c r="G466" s="99"/>
    </row>
    <row r="467" spans="2:7">
      <c r="B467" s="105"/>
      <c r="C467" s="105"/>
      <c r="D467" s="105"/>
      <c r="E467" s="99"/>
      <c r="F467" s="99"/>
      <c r="G467" s="99"/>
    </row>
    <row r="468" spans="2:7">
      <c r="B468" s="105"/>
      <c r="C468" s="105"/>
      <c r="D468" s="105"/>
      <c r="E468" s="99"/>
      <c r="F468" s="99"/>
      <c r="G468" s="99"/>
    </row>
    <row r="469" spans="2:7">
      <c r="B469" s="105"/>
      <c r="C469" s="105"/>
      <c r="D469" s="105"/>
      <c r="E469" s="99"/>
      <c r="F469" s="99"/>
      <c r="G469" s="99"/>
    </row>
    <row r="470" spans="2:7">
      <c r="B470" s="105"/>
      <c r="C470" s="105"/>
      <c r="D470" s="105"/>
      <c r="E470" s="99"/>
      <c r="F470" s="99"/>
      <c r="G470" s="99"/>
    </row>
    <row r="471" spans="2:7">
      <c r="B471" s="105"/>
      <c r="C471" s="105"/>
      <c r="D471" s="105"/>
      <c r="E471" s="99"/>
      <c r="F471" s="99"/>
      <c r="G471" s="99"/>
    </row>
    <row r="472" spans="2:7">
      <c r="B472" s="105"/>
      <c r="C472" s="105"/>
      <c r="D472" s="105"/>
      <c r="E472" s="99"/>
      <c r="F472" s="99"/>
      <c r="G472" s="99"/>
    </row>
    <row r="473" spans="2:7">
      <c r="B473" s="105"/>
      <c r="C473" s="105"/>
      <c r="D473" s="105"/>
      <c r="E473" s="99"/>
      <c r="F473" s="99"/>
      <c r="G473" s="99"/>
    </row>
    <row r="474" spans="2:7">
      <c r="B474" s="105"/>
      <c r="C474" s="105"/>
      <c r="D474" s="105"/>
      <c r="E474" s="99"/>
      <c r="F474" s="99"/>
      <c r="G474" s="99"/>
    </row>
    <row r="475" spans="2:7">
      <c r="B475" s="105"/>
      <c r="C475" s="105"/>
      <c r="D475" s="105"/>
      <c r="E475" s="99"/>
      <c r="F475" s="99"/>
      <c r="G475" s="99"/>
    </row>
    <row r="476" spans="2:7">
      <c r="B476" s="105"/>
      <c r="C476" s="105"/>
      <c r="D476" s="105"/>
      <c r="E476" s="99"/>
      <c r="F476" s="99"/>
      <c r="G476" s="99"/>
    </row>
    <row r="477" spans="2:7">
      <c r="B477" s="105"/>
      <c r="C477" s="105"/>
      <c r="D477" s="105"/>
      <c r="E477" s="99"/>
      <c r="F477" s="99"/>
      <c r="G477" s="99"/>
    </row>
    <row r="478" spans="2:7">
      <c r="B478" s="105"/>
      <c r="C478" s="105"/>
      <c r="D478" s="105"/>
      <c r="E478" s="99"/>
      <c r="F478" s="99"/>
      <c r="G478" s="99"/>
    </row>
    <row r="479" spans="2:7">
      <c r="B479" s="105"/>
      <c r="C479" s="105"/>
      <c r="D479" s="105"/>
      <c r="E479" s="99"/>
      <c r="F479" s="99"/>
      <c r="G479" s="99"/>
    </row>
    <row r="480" spans="2:7">
      <c r="B480" s="105"/>
      <c r="C480" s="105"/>
      <c r="D480" s="105"/>
      <c r="E480" s="99"/>
      <c r="F480" s="99"/>
      <c r="G480" s="99"/>
    </row>
    <row r="481" spans="2:7">
      <c r="B481" s="105"/>
      <c r="C481" s="105"/>
      <c r="D481" s="105"/>
      <c r="E481" s="99"/>
      <c r="F481" s="99"/>
      <c r="G481" s="99"/>
    </row>
    <row r="482" spans="2:7">
      <c r="B482" s="105"/>
      <c r="C482" s="105"/>
      <c r="D482" s="105"/>
      <c r="E482" s="99"/>
      <c r="F482" s="99"/>
      <c r="G482" s="99"/>
    </row>
    <row r="483" spans="2:7">
      <c r="B483" s="105"/>
      <c r="C483" s="105"/>
      <c r="D483" s="105"/>
      <c r="E483" s="99"/>
      <c r="F483" s="99"/>
      <c r="G483" s="99"/>
    </row>
    <row r="484" spans="2:7">
      <c r="B484" s="105"/>
      <c r="C484" s="105"/>
      <c r="D484" s="105"/>
      <c r="E484" s="99"/>
      <c r="F484" s="99"/>
      <c r="G484" s="99"/>
    </row>
    <row r="485" spans="2:7">
      <c r="B485" s="105"/>
      <c r="C485" s="105"/>
      <c r="D485" s="105"/>
      <c r="E485" s="99"/>
      <c r="F485" s="99"/>
      <c r="G485" s="99"/>
    </row>
    <row r="486" spans="2:7">
      <c r="B486" s="105"/>
      <c r="C486" s="105"/>
      <c r="D486" s="105"/>
      <c r="E486" s="99"/>
      <c r="F486" s="99"/>
      <c r="G486" s="99"/>
    </row>
    <row r="487" spans="2:7">
      <c r="B487" s="105"/>
      <c r="C487" s="105"/>
      <c r="D487" s="105"/>
      <c r="E487" s="99"/>
      <c r="F487" s="99"/>
      <c r="G487" s="99"/>
    </row>
    <row r="488" spans="2:7">
      <c r="B488" s="105"/>
      <c r="C488" s="105"/>
      <c r="D488" s="105"/>
      <c r="E488" s="99"/>
      <c r="F488" s="99"/>
      <c r="G488" s="99"/>
    </row>
    <row r="489" spans="2:7">
      <c r="B489" s="105"/>
      <c r="C489" s="105"/>
      <c r="D489" s="105"/>
      <c r="E489" s="99"/>
      <c r="F489" s="99"/>
      <c r="G489" s="99"/>
    </row>
    <row r="490" spans="2:7">
      <c r="B490" s="105"/>
      <c r="C490" s="105"/>
      <c r="D490" s="105"/>
      <c r="E490" s="99"/>
      <c r="F490" s="99"/>
      <c r="G490" s="99"/>
    </row>
    <row r="491" spans="2:7">
      <c r="B491" s="105"/>
      <c r="C491" s="105"/>
      <c r="D491" s="105"/>
      <c r="E491" s="99"/>
      <c r="F491" s="99"/>
      <c r="G491" s="99"/>
    </row>
    <row r="492" spans="2:7">
      <c r="B492" s="105"/>
      <c r="C492" s="105"/>
      <c r="D492" s="105"/>
      <c r="E492" s="99"/>
      <c r="F492" s="99"/>
      <c r="G492" s="99"/>
    </row>
    <row r="493" spans="2:7">
      <c r="B493" s="105"/>
      <c r="C493" s="105"/>
      <c r="D493" s="105"/>
      <c r="E493" s="99"/>
      <c r="F493" s="99"/>
      <c r="G493" s="99"/>
    </row>
    <row r="494" spans="2:7">
      <c r="B494" s="105"/>
      <c r="C494" s="105"/>
      <c r="D494" s="105"/>
      <c r="E494" s="99"/>
      <c r="F494" s="99"/>
      <c r="G494" s="99"/>
    </row>
    <row r="495" spans="2:7">
      <c r="B495" s="105"/>
      <c r="C495" s="105"/>
      <c r="D495" s="105"/>
      <c r="E495" s="99"/>
      <c r="F495" s="99"/>
      <c r="G495" s="99"/>
    </row>
    <row r="496" spans="2:7">
      <c r="B496" s="105"/>
      <c r="C496" s="105"/>
      <c r="D496" s="105"/>
      <c r="E496" s="99"/>
      <c r="F496" s="99"/>
      <c r="G496" s="99"/>
    </row>
    <row r="497" spans="2:7">
      <c r="B497" s="105"/>
      <c r="C497" s="105"/>
      <c r="D497" s="105"/>
      <c r="E497" s="99"/>
      <c r="F497" s="99"/>
      <c r="G497" s="99"/>
    </row>
    <row r="498" spans="2:7">
      <c r="B498" s="105"/>
      <c r="C498" s="105"/>
      <c r="D498" s="105"/>
      <c r="E498" s="99"/>
      <c r="F498" s="99"/>
      <c r="G498" s="99"/>
    </row>
    <row r="499" spans="2:7">
      <c r="B499" s="105"/>
      <c r="C499" s="105"/>
      <c r="D499" s="105"/>
      <c r="E499" s="99"/>
      <c r="F499" s="99"/>
      <c r="G499" s="99"/>
    </row>
    <row r="500" spans="2:7">
      <c r="B500" s="105"/>
      <c r="C500" s="105"/>
      <c r="D500" s="105"/>
      <c r="E500" s="99"/>
      <c r="F500" s="99"/>
      <c r="G500" s="99"/>
    </row>
    <row r="501" spans="2:7">
      <c r="B501" s="105"/>
      <c r="C501" s="105"/>
      <c r="D501" s="105"/>
      <c r="E501" s="99"/>
      <c r="F501" s="99"/>
      <c r="G501" s="99"/>
    </row>
    <row r="502" spans="2:7">
      <c r="B502" s="105"/>
      <c r="C502" s="105"/>
      <c r="D502" s="105"/>
      <c r="E502" s="99"/>
      <c r="F502" s="99"/>
      <c r="G502" s="99"/>
    </row>
    <row r="503" spans="2:7">
      <c r="B503" s="105"/>
      <c r="C503" s="105"/>
      <c r="D503" s="105"/>
      <c r="E503" s="99"/>
      <c r="F503" s="99"/>
      <c r="G503" s="99"/>
    </row>
    <row r="504" spans="2:7">
      <c r="B504" s="105"/>
      <c r="C504" s="105"/>
      <c r="D504" s="105"/>
      <c r="E504" s="99"/>
      <c r="F504" s="99"/>
      <c r="G504" s="99"/>
    </row>
    <row r="505" spans="2:7">
      <c r="B505" s="105"/>
      <c r="C505" s="105"/>
      <c r="D505" s="105"/>
      <c r="E505" s="99"/>
      <c r="F505" s="99"/>
      <c r="G505" s="99"/>
    </row>
    <row r="506" spans="2:7">
      <c r="B506" s="105"/>
      <c r="C506" s="105"/>
      <c r="D506" s="105"/>
      <c r="E506" s="99"/>
      <c r="F506" s="99"/>
      <c r="G506" s="99"/>
    </row>
    <row r="507" spans="2:7">
      <c r="B507" s="105"/>
      <c r="C507" s="105"/>
      <c r="D507" s="105"/>
      <c r="E507" s="99"/>
      <c r="F507" s="99"/>
      <c r="G507" s="99"/>
    </row>
    <row r="508" spans="2:7">
      <c r="B508" s="105"/>
      <c r="C508" s="105"/>
      <c r="D508" s="105"/>
      <c r="E508" s="99"/>
      <c r="F508" s="99"/>
      <c r="G508" s="99"/>
    </row>
    <row r="509" spans="2:7">
      <c r="B509" s="105"/>
      <c r="C509" s="105"/>
      <c r="D509" s="105"/>
      <c r="E509" s="99"/>
      <c r="F509" s="99"/>
      <c r="G509" s="99"/>
    </row>
    <row r="510" spans="2:7">
      <c r="B510" s="105"/>
      <c r="C510" s="105"/>
      <c r="D510" s="105"/>
      <c r="E510" s="99"/>
      <c r="F510" s="99"/>
      <c r="G510" s="99"/>
    </row>
    <row r="511" spans="2:7">
      <c r="B511" s="105"/>
      <c r="C511" s="105"/>
      <c r="D511" s="105"/>
      <c r="E511" s="99"/>
      <c r="F511" s="99"/>
      <c r="G511" s="99"/>
    </row>
    <row r="512" spans="2:7">
      <c r="B512" s="105"/>
      <c r="C512" s="105"/>
      <c r="D512" s="105"/>
      <c r="E512" s="99"/>
      <c r="F512" s="99"/>
      <c r="G512" s="99"/>
    </row>
    <row r="513" spans="2:7">
      <c r="B513" s="105"/>
      <c r="C513" s="105"/>
      <c r="D513" s="105"/>
      <c r="E513" s="99"/>
      <c r="F513" s="99"/>
      <c r="G513" s="99"/>
    </row>
    <row r="514" spans="2:7">
      <c r="B514" s="105"/>
      <c r="C514" s="105"/>
      <c r="D514" s="105"/>
      <c r="E514" s="99"/>
      <c r="F514" s="99"/>
      <c r="G514" s="99"/>
    </row>
    <row r="515" spans="2:7">
      <c r="B515" s="105"/>
      <c r="C515" s="105"/>
      <c r="D515" s="105"/>
      <c r="E515" s="99"/>
      <c r="F515" s="99"/>
      <c r="G515" s="99"/>
    </row>
    <row r="516" spans="2:7">
      <c r="B516" s="105"/>
      <c r="C516" s="105"/>
      <c r="D516" s="105"/>
      <c r="E516" s="99"/>
      <c r="F516" s="99"/>
      <c r="G516" s="99"/>
    </row>
    <row r="517" spans="2:7">
      <c r="B517" s="105"/>
      <c r="C517" s="105"/>
      <c r="D517" s="105"/>
      <c r="E517" s="99"/>
      <c r="F517" s="99"/>
      <c r="G517" s="99"/>
    </row>
    <row r="518" spans="2:7">
      <c r="B518" s="105"/>
      <c r="C518" s="105"/>
      <c r="D518" s="105"/>
      <c r="E518" s="99"/>
      <c r="F518" s="99"/>
      <c r="G518" s="99"/>
    </row>
    <row r="519" spans="2:7">
      <c r="B519" s="105"/>
      <c r="C519" s="105"/>
      <c r="D519" s="105"/>
      <c r="E519" s="99"/>
      <c r="F519" s="99"/>
      <c r="G519" s="99"/>
    </row>
    <row r="520" spans="2:7">
      <c r="B520" s="105"/>
      <c r="C520" s="105"/>
      <c r="D520" s="105"/>
      <c r="E520" s="99"/>
      <c r="F520" s="99"/>
      <c r="G520" s="99"/>
    </row>
    <row r="521" spans="2:7">
      <c r="B521" s="105"/>
      <c r="C521" s="105"/>
      <c r="D521" s="105"/>
      <c r="E521" s="99"/>
      <c r="F521" s="99"/>
      <c r="G521" s="99"/>
    </row>
    <row r="522" spans="2:7">
      <c r="B522" s="105"/>
      <c r="C522" s="105"/>
      <c r="D522" s="105"/>
      <c r="E522" s="99"/>
      <c r="F522" s="99"/>
      <c r="G522" s="99"/>
    </row>
    <row r="523" spans="2:7">
      <c r="B523" s="105"/>
      <c r="C523" s="105"/>
      <c r="D523" s="105"/>
      <c r="E523" s="99"/>
      <c r="F523" s="99"/>
      <c r="G523" s="99"/>
    </row>
    <row r="524" spans="2:7">
      <c r="B524" s="105"/>
      <c r="C524" s="105"/>
      <c r="D524" s="105"/>
      <c r="E524" s="99"/>
      <c r="F524" s="99"/>
      <c r="G524" s="99"/>
    </row>
    <row r="525" spans="2:7">
      <c r="B525" s="105"/>
      <c r="C525" s="105"/>
      <c r="D525" s="105"/>
      <c r="E525" s="99"/>
      <c r="F525" s="99"/>
      <c r="G525" s="99"/>
    </row>
    <row r="526" spans="2:7">
      <c r="B526" s="105"/>
      <c r="C526" s="105"/>
      <c r="D526" s="105"/>
      <c r="E526" s="99"/>
      <c r="F526" s="99"/>
      <c r="G526" s="99"/>
    </row>
    <row r="527" spans="2:7">
      <c r="B527" s="105"/>
      <c r="C527" s="105"/>
      <c r="D527" s="105"/>
      <c r="E527" s="99"/>
      <c r="F527" s="99"/>
      <c r="G527" s="99"/>
    </row>
    <row r="528" spans="2:7">
      <c r="B528" s="105"/>
      <c r="C528" s="105"/>
      <c r="D528" s="105"/>
      <c r="E528" s="99"/>
      <c r="F528" s="99"/>
      <c r="G528" s="99"/>
    </row>
    <row r="529" spans="2:7">
      <c r="B529" s="105"/>
      <c r="C529" s="105"/>
      <c r="D529" s="105"/>
      <c r="E529" s="99"/>
      <c r="F529" s="99"/>
      <c r="G529" s="99"/>
    </row>
    <row r="530" spans="2:7">
      <c r="B530" s="105"/>
      <c r="C530" s="105"/>
      <c r="D530" s="105"/>
      <c r="E530" s="99"/>
      <c r="F530" s="99"/>
      <c r="G530" s="99"/>
    </row>
    <row r="531" spans="2:7">
      <c r="B531" s="105"/>
      <c r="C531" s="105"/>
      <c r="D531" s="105"/>
      <c r="E531" s="99"/>
      <c r="F531" s="99"/>
      <c r="G531" s="99"/>
    </row>
    <row r="532" spans="2:7">
      <c r="B532" s="105"/>
      <c r="C532" s="105"/>
      <c r="D532" s="105"/>
      <c r="E532" s="99"/>
      <c r="F532" s="99"/>
      <c r="G532" s="99"/>
    </row>
    <row r="533" spans="2:7">
      <c r="B533" s="105"/>
      <c r="C533" s="105"/>
      <c r="D533" s="105"/>
      <c r="E533" s="99"/>
      <c r="F533" s="99"/>
      <c r="G533" s="99"/>
    </row>
    <row r="534" spans="2:7">
      <c r="B534" s="105"/>
      <c r="C534" s="105"/>
      <c r="D534" s="105"/>
      <c r="E534" s="99"/>
      <c r="F534" s="99"/>
      <c r="G534" s="99"/>
    </row>
    <row r="535" spans="2:7">
      <c r="B535" s="105"/>
      <c r="C535" s="105"/>
      <c r="D535" s="105"/>
      <c r="E535" s="99"/>
      <c r="F535" s="99"/>
      <c r="G535" s="99"/>
    </row>
    <row r="536" spans="2:7">
      <c r="B536" s="105"/>
      <c r="C536" s="105"/>
      <c r="D536" s="105"/>
      <c r="E536" s="99"/>
      <c r="F536" s="99"/>
      <c r="G536" s="99"/>
    </row>
    <row r="537" spans="2:7">
      <c r="B537" s="105"/>
      <c r="C537" s="105"/>
      <c r="D537" s="105"/>
      <c r="E537" s="99"/>
      <c r="F537" s="99"/>
      <c r="G537" s="99"/>
    </row>
    <row r="538" spans="2:7">
      <c r="B538" s="105"/>
      <c r="C538" s="105"/>
      <c r="D538" s="105"/>
      <c r="E538" s="99"/>
      <c r="F538" s="99"/>
      <c r="G538" s="99"/>
    </row>
    <row r="539" spans="2:7">
      <c r="B539" s="105"/>
      <c r="C539" s="105"/>
      <c r="D539" s="105"/>
      <c r="E539" s="99"/>
      <c r="F539" s="99"/>
      <c r="G539" s="99"/>
    </row>
    <row r="540" spans="2:7">
      <c r="B540" s="105"/>
      <c r="C540" s="105"/>
      <c r="D540" s="105"/>
      <c r="E540" s="99"/>
      <c r="F540" s="99"/>
      <c r="G540" s="99"/>
    </row>
    <row r="541" spans="2:7">
      <c r="B541" s="105"/>
      <c r="C541" s="105"/>
      <c r="D541" s="105"/>
      <c r="E541" s="99"/>
      <c r="F541" s="99"/>
      <c r="G541" s="99"/>
    </row>
    <row r="542" spans="2:7">
      <c r="B542" s="105"/>
      <c r="C542" s="105"/>
      <c r="D542" s="105"/>
      <c r="E542" s="99"/>
      <c r="F542" s="99"/>
      <c r="G542" s="99"/>
    </row>
    <row r="543" spans="2:7">
      <c r="B543" s="105"/>
      <c r="C543" s="105"/>
      <c r="D543" s="105"/>
      <c r="E543" s="99"/>
      <c r="F543" s="99"/>
      <c r="G543" s="99"/>
    </row>
    <row r="544" spans="2:7">
      <c r="B544" s="105"/>
      <c r="C544" s="105"/>
      <c r="D544" s="105"/>
      <c r="E544" s="99"/>
      <c r="F544" s="99"/>
      <c r="G544" s="99"/>
    </row>
    <row r="545" spans="2:7">
      <c r="B545" s="105"/>
      <c r="C545" s="105"/>
      <c r="D545" s="105"/>
      <c r="E545" s="99"/>
      <c r="F545" s="99"/>
      <c r="G545" s="99"/>
    </row>
    <row r="546" spans="2:7">
      <c r="B546" s="105"/>
      <c r="C546" s="105"/>
      <c r="D546" s="105"/>
      <c r="E546" s="99"/>
      <c r="F546" s="99"/>
      <c r="G546" s="99"/>
    </row>
    <row r="547" spans="2:7">
      <c r="B547" s="105"/>
      <c r="C547" s="105"/>
      <c r="D547" s="105"/>
      <c r="E547" s="99"/>
      <c r="F547" s="99"/>
      <c r="G547" s="99"/>
    </row>
    <row r="548" spans="2:7">
      <c r="B548" s="105"/>
      <c r="C548" s="105"/>
      <c r="D548" s="105"/>
      <c r="E548" s="99"/>
      <c r="F548" s="99"/>
      <c r="G548" s="99"/>
    </row>
    <row r="549" spans="2:7">
      <c r="B549" s="105"/>
      <c r="C549" s="105"/>
      <c r="D549" s="105"/>
      <c r="E549" s="99"/>
      <c r="F549" s="99"/>
      <c r="G549" s="99"/>
    </row>
    <row r="550" spans="2:7">
      <c r="B550" s="105"/>
      <c r="C550" s="105"/>
      <c r="D550" s="105"/>
      <c r="E550" s="99"/>
      <c r="F550" s="99"/>
      <c r="G550" s="99"/>
    </row>
    <row r="551" spans="2:7">
      <c r="B551" s="105"/>
      <c r="C551" s="105"/>
      <c r="D551" s="105"/>
      <c r="E551" s="99"/>
      <c r="F551" s="99"/>
      <c r="G551" s="99"/>
    </row>
    <row r="552" spans="2:7">
      <c r="B552" s="105"/>
      <c r="C552" s="105"/>
      <c r="D552" s="105"/>
      <c r="E552" s="99"/>
      <c r="F552" s="99"/>
      <c r="G552" s="99"/>
    </row>
    <row r="553" spans="2:7">
      <c r="B553" s="105"/>
      <c r="C553" s="105"/>
      <c r="D553" s="105"/>
      <c r="E553" s="99"/>
      <c r="F553" s="99"/>
      <c r="G553" s="99"/>
    </row>
    <row r="554" spans="2:7">
      <c r="B554" s="105"/>
      <c r="C554" s="105"/>
      <c r="D554" s="105"/>
      <c r="E554" s="99"/>
      <c r="F554" s="99"/>
      <c r="G554" s="99"/>
    </row>
    <row r="555" spans="2:7">
      <c r="B555" s="105"/>
      <c r="C555" s="105"/>
      <c r="D555" s="105"/>
      <c r="E555" s="99"/>
      <c r="F555" s="99"/>
      <c r="G555" s="99"/>
    </row>
    <row r="556" spans="2:7">
      <c r="B556" s="105"/>
      <c r="C556" s="105"/>
      <c r="D556" s="105"/>
      <c r="E556" s="99"/>
      <c r="F556" s="99"/>
      <c r="G556" s="99"/>
    </row>
    <row r="557" spans="2:7">
      <c r="B557" s="105"/>
      <c r="C557" s="105"/>
      <c r="D557" s="105"/>
      <c r="E557" s="99"/>
      <c r="F557" s="99"/>
      <c r="G557" s="99"/>
    </row>
    <row r="558" spans="2:7">
      <c r="B558" s="105"/>
      <c r="C558" s="105"/>
      <c r="D558" s="105"/>
      <c r="E558" s="99"/>
      <c r="F558" s="99"/>
      <c r="G558" s="99"/>
    </row>
    <row r="559" spans="2:7">
      <c r="B559" s="105"/>
      <c r="C559" s="105"/>
      <c r="D559" s="105"/>
      <c r="E559" s="99"/>
      <c r="F559" s="99"/>
      <c r="G559" s="99"/>
    </row>
    <row r="560" spans="2:7">
      <c r="B560" s="105"/>
      <c r="C560" s="105"/>
      <c r="D560" s="105"/>
      <c r="E560" s="99"/>
      <c r="F560" s="99"/>
      <c r="G560" s="99"/>
    </row>
    <row r="561" spans="2:7">
      <c r="B561" s="105"/>
      <c r="C561" s="105"/>
      <c r="D561" s="105"/>
      <c r="E561" s="99"/>
      <c r="F561" s="99"/>
      <c r="G561" s="99"/>
    </row>
    <row r="562" spans="2:7">
      <c r="B562" s="105"/>
      <c r="C562" s="105"/>
      <c r="D562" s="105"/>
      <c r="E562" s="99"/>
      <c r="F562" s="99"/>
      <c r="G562" s="99"/>
    </row>
    <row r="563" spans="2:7">
      <c r="B563" s="105"/>
      <c r="C563" s="105"/>
      <c r="D563" s="105"/>
      <c r="E563" s="99"/>
      <c r="F563" s="99"/>
      <c r="G563" s="99"/>
    </row>
    <row r="564" spans="2:7">
      <c r="B564" s="105"/>
      <c r="C564" s="105"/>
      <c r="D564" s="105"/>
      <c r="E564" s="99"/>
      <c r="F564" s="99"/>
      <c r="G564" s="99"/>
    </row>
    <row r="565" spans="2:7">
      <c r="B565" s="105"/>
      <c r="C565" s="105"/>
      <c r="D565" s="105"/>
      <c r="E565" s="99"/>
      <c r="F565" s="99"/>
      <c r="G565" s="99"/>
    </row>
    <row r="566" spans="2:7">
      <c r="B566" s="105"/>
      <c r="C566" s="105"/>
      <c r="D566" s="105"/>
      <c r="E566" s="99"/>
      <c r="F566" s="99"/>
      <c r="G566" s="99"/>
    </row>
    <row r="567" spans="2:7">
      <c r="B567" s="105"/>
      <c r="C567" s="105"/>
      <c r="D567" s="105"/>
      <c r="E567" s="99"/>
      <c r="F567" s="99"/>
      <c r="G567" s="99"/>
    </row>
    <row r="568" spans="2:7">
      <c r="B568" s="105"/>
      <c r="C568" s="105"/>
      <c r="D568" s="105"/>
      <c r="E568" s="99"/>
      <c r="F568" s="99"/>
      <c r="G568" s="99"/>
    </row>
    <row r="569" spans="2:7">
      <c r="B569" s="105"/>
      <c r="C569" s="105"/>
      <c r="D569" s="105"/>
      <c r="E569" s="99"/>
      <c r="F569" s="99"/>
      <c r="G569" s="99"/>
    </row>
    <row r="570" spans="2:7">
      <c r="B570" s="105"/>
      <c r="C570" s="105"/>
      <c r="D570" s="105"/>
      <c r="E570" s="99"/>
      <c r="F570" s="99"/>
      <c r="G570" s="99"/>
    </row>
    <row r="571" spans="2:7">
      <c r="B571" s="105"/>
      <c r="C571" s="105"/>
      <c r="D571" s="105"/>
      <c r="E571" s="99"/>
      <c r="F571" s="99"/>
      <c r="G571" s="99"/>
    </row>
    <row r="572" spans="2:7">
      <c r="B572" s="105"/>
      <c r="C572" s="105"/>
      <c r="D572" s="105"/>
      <c r="E572" s="99"/>
      <c r="F572" s="99"/>
      <c r="G572" s="99"/>
    </row>
    <row r="573" spans="2:7">
      <c r="B573" s="105"/>
      <c r="C573" s="105"/>
      <c r="D573" s="105"/>
      <c r="E573" s="99"/>
      <c r="F573" s="99"/>
      <c r="G573" s="99"/>
    </row>
    <row r="574" spans="2:7">
      <c r="B574" s="105"/>
      <c r="C574" s="105"/>
      <c r="D574" s="105"/>
      <c r="E574" s="99"/>
      <c r="F574" s="99"/>
      <c r="G574" s="99"/>
    </row>
    <row r="575" spans="2:7">
      <c r="B575" s="105"/>
      <c r="C575" s="105"/>
      <c r="D575" s="105"/>
      <c r="E575" s="99"/>
      <c r="F575" s="99"/>
      <c r="G575" s="99"/>
    </row>
    <row r="576" spans="2:7">
      <c r="B576" s="105"/>
      <c r="C576" s="105"/>
      <c r="D576" s="105"/>
      <c r="E576" s="99"/>
      <c r="F576" s="99"/>
      <c r="G576" s="99"/>
    </row>
    <row r="577" spans="2:7">
      <c r="B577" s="105"/>
      <c r="C577" s="105"/>
      <c r="D577" s="105"/>
      <c r="E577" s="99"/>
      <c r="F577" s="99"/>
      <c r="G577" s="99"/>
    </row>
    <row r="578" spans="2:7">
      <c r="B578" s="105"/>
      <c r="C578" s="105"/>
      <c r="D578" s="105"/>
      <c r="E578" s="99"/>
      <c r="F578" s="99"/>
      <c r="G578" s="99"/>
    </row>
    <row r="579" spans="2:7">
      <c r="B579" s="105"/>
      <c r="C579" s="105"/>
      <c r="D579" s="105"/>
      <c r="E579" s="99"/>
      <c r="F579" s="99"/>
      <c r="G579" s="99"/>
    </row>
    <row r="580" spans="2:7">
      <c r="B580" s="105"/>
      <c r="C580" s="105"/>
      <c r="D580" s="105"/>
      <c r="E580" s="99"/>
      <c r="F580" s="99"/>
      <c r="G580" s="99"/>
    </row>
    <row r="581" spans="2:7">
      <c r="B581" s="105"/>
      <c r="C581" s="105"/>
      <c r="D581" s="105"/>
      <c r="E581" s="99"/>
      <c r="F581" s="99"/>
      <c r="G581" s="99"/>
    </row>
    <row r="582" spans="2:7">
      <c r="B582" s="105"/>
      <c r="C582" s="105"/>
      <c r="D582" s="105"/>
      <c r="E582" s="99"/>
      <c r="F582" s="99"/>
      <c r="G582" s="99"/>
    </row>
    <row r="583" spans="2:7">
      <c r="B583" s="105"/>
      <c r="C583" s="105"/>
      <c r="D583" s="105"/>
      <c r="E583" s="99"/>
      <c r="F583" s="99"/>
      <c r="G583" s="99"/>
    </row>
    <row r="584" spans="2:7">
      <c r="B584" s="105"/>
      <c r="C584" s="105"/>
      <c r="D584" s="105"/>
      <c r="E584" s="99"/>
      <c r="F584" s="99"/>
      <c r="G584" s="99"/>
    </row>
    <row r="585" spans="2:7">
      <c r="B585" s="105"/>
      <c r="C585" s="105"/>
      <c r="D585" s="105"/>
      <c r="E585" s="99"/>
      <c r="F585" s="99"/>
      <c r="G585" s="99"/>
    </row>
    <row r="586" spans="2:7">
      <c r="B586" s="105"/>
      <c r="C586" s="105"/>
      <c r="D586" s="105"/>
      <c r="E586" s="99"/>
      <c r="F586" s="99"/>
      <c r="G586" s="99"/>
    </row>
    <row r="587" spans="2:7">
      <c r="B587" s="105"/>
      <c r="C587" s="105"/>
      <c r="D587" s="105"/>
      <c r="E587" s="99"/>
      <c r="F587" s="99"/>
      <c r="G587" s="99"/>
    </row>
    <row r="588" spans="2:7">
      <c r="B588" s="105"/>
      <c r="C588" s="105"/>
      <c r="D588" s="105"/>
      <c r="E588" s="99"/>
      <c r="F588" s="99"/>
      <c r="G588" s="99"/>
    </row>
    <row r="589" spans="2:7">
      <c r="B589" s="105"/>
      <c r="C589" s="105"/>
      <c r="D589" s="105"/>
      <c r="E589" s="99"/>
      <c r="F589" s="99"/>
      <c r="G589" s="99"/>
    </row>
    <row r="590" spans="2:7">
      <c r="B590" s="105"/>
      <c r="C590" s="105"/>
      <c r="D590" s="105"/>
      <c r="E590" s="99"/>
      <c r="F590" s="99"/>
      <c r="G590" s="99"/>
    </row>
    <row r="591" spans="2:7">
      <c r="B591" s="105"/>
      <c r="C591" s="105"/>
      <c r="D591" s="105"/>
      <c r="E591" s="99"/>
      <c r="F591" s="99"/>
      <c r="G591" s="99"/>
    </row>
    <row r="592" spans="2:7">
      <c r="B592" s="105"/>
      <c r="C592" s="105"/>
      <c r="D592" s="105"/>
      <c r="E592" s="99"/>
      <c r="F592" s="99"/>
      <c r="G592" s="99"/>
    </row>
    <row r="593" spans="2:7">
      <c r="B593" s="105"/>
      <c r="C593" s="105"/>
      <c r="D593" s="105"/>
      <c r="E593" s="99"/>
      <c r="F593" s="99"/>
      <c r="G593" s="99"/>
    </row>
    <row r="594" spans="2:7">
      <c r="B594" s="105"/>
      <c r="C594" s="105"/>
      <c r="D594" s="105"/>
      <c r="E594" s="99"/>
      <c r="F594" s="99"/>
      <c r="G594" s="99"/>
    </row>
    <row r="595" spans="2:7">
      <c r="B595" s="105"/>
      <c r="C595" s="105"/>
      <c r="D595" s="105"/>
      <c r="E595" s="99"/>
      <c r="F595" s="99"/>
      <c r="G595" s="99"/>
    </row>
    <row r="596" spans="2:7">
      <c r="B596" s="105"/>
      <c r="C596" s="105"/>
      <c r="D596" s="105"/>
      <c r="E596" s="99"/>
      <c r="F596" s="99"/>
      <c r="G596" s="99"/>
    </row>
    <row r="597" spans="2:7">
      <c r="B597" s="105"/>
      <c r="C597" s="105"/>
      <c r="D597" s="105"/>
      <c r="E597" s="99"/>
      <c r="F597" s="99"/>
      <c r="G597" s="99"/>
    </row>
    <row r="598" spans="2:7">
      <c r="B598" s="105"/>
      <c r="C598" s="105"/>
      <c r="D598" s="105"/>
      <c r="E598" s="99"/>
      <c r="F598" s="99"/>
      <c r="G598" s="99"/>
    </row>
    <row r="599" spans="2:7">
      <c r="B599" s="105"/>
      <c r="C599" s="105"/>
      <c r="D599" s="105"/>
      <c r="E599" s="99"/>
      <c r="F599" s="99"/>
      <c r="G599" s="99"/>
    </row>
    <row r="600" spans="2:7">
      <c r="B600" s="105"/>
      <c r="C600" s="105"/>
      <c r="D600" s="105"/>
      <c r="E600" s="99"/>
      <c r="F600" s="99"/>
      <c r="G600" s="99"/>
    </row>
    <row r="601" spans="2:7">
      <c r="B601" s="105"/>
      <c r="C601" s="105"/>
      <c r="D601" s="105"/>
      <c r="E601" s="99"/>
      <c r="F601" s="99"/>
      <c r="G601" s="99"/>
    </row>
    <row r="602" spans="2:7">
      <c r="B602" s="105"/>
      <c r="C602" s="105"/>
      <c r="D602" s="105"/>
      <c r="E602" s="99"/>
      <c r="F602" s="99"/>
      <c r="G602" s="99"/>
    </row>
    <row r="603" spans="2:7">
      <c r="B603" s="105"/>
      <c r="C603" s="105"/>
      <c r="D603" s="105"/>
      <c r="E603" s="99"/>
      <c r="F603" s="99"/>
      <c r="G603" s="99"/>
    </row>
    <row r="604" spans="2:7">
      <c r="B604" s="105"/>
      <c r="C604" s="105"/>
      <c r="D604" s="105"/>
      <c r="E604" s="99"/>
      <c r="F604" s="99"/>
      <c r="G604" s="99"/>
    </row>
    <row r="605" spans="2:7">
      <c r="B605" s="105"/>
      <c r="C605" s="105"/>
      <c r="D605" s="105"/>
      <c r="E605" s="99"/>
      <c r="F605" s="99"/>
      <c r="G605" s="99"/>
    </row>
    <row r="606" spans="2:7">
      <c r="B606" s="105"/>
      <c r="C606" s="105"/>
      <c r="D606" s="105"/>
      <c r="E606" s="99"/>
      <c r="F606" s="99"/>
      <c r="G606" s="99"/>
    </row>
    <row r="607" spans="2:7">
      <c r="B607" s="105"/>
      <c r="C607" s="105"/>
      <c r="D607" s="105"/>
      <c r="E607" s="99"/>
      <c r="F607" s="99"/>
      <c r="G607" s="99"/>
    </row>
    <row r="608" spans="2:7">
      <c r="B608" s="105"/>
      <c r="C608" s="105"/>
      <c r="D608" s="105"/>
      <c r="E608" s="99"/>
      <c r="F608" s="99"/>
      <c r="G608" s="99"/>
    </row>
    <row r="609" spans="2:7">
      <c r="B609" s="105"/>
      <c r="C609" s="105"/>
      <c r="D609" s="105"/>
      <c r="E609" s="99"/>
      <c r="F609" s="99"/>
      <c r="G609" s="99"/>
    </row>
    <row r="610" spans="2:7">
      <c r="B610" s="105"/>
      <c r="C610" s="105"/>
      <c r="D610" s="105"/>
      <c r="E610" s="99"/>
      <c r="F610" s="99"/>
      <c r="G610" s="99"/>
    </row>
    <row r="611" spans="2:7">
      <c r="B611" s="105"/>
      <c r="C611" s="105"/>
      <c r="D611" s="105"/>
      <c r="E611" s="99"/>
      <c r="F611" s="99"/>
      <c r="G611" s="99"/>
    </row>
    <row r="612" spans="2:7">
      <c r="B612" s="105"/>
      <c r="C612" s="105"/>
      <c r="D612" s="105"/>
      <c r="E612" s="99"/>
      <c r="F612" s="99"/>
      <c r="G612" s="99"/>
    </row>
    <row r="613" spans="2:7">
      <c r="B613" s="105"/>
      <c r="C613" s="105"/>
      <c r="D613" s="105"/>
      <c r="E613" s="99"/>
      <c r="F613" s="99"/>
      <c r="G613" s="99"/>
    </row>
    <row r="614" spans="2:7">
      <c r="B614" s="105"/>
      <c r="C614" s="105"/>
      <c r="D614" s="105"/>
      <c r="E614" s="99"/>
      <c r="F614" s="99"/>
      <c r="G614" s="99"/>
    </row>
    <row r="615" spans="2:7">
      <c r="B615" s="105"/>
      <c r="C615" s="105"/>
      <c r="D615" s="105"/>
      <c r="E615" s="99"/>
      <c r="F615" s="99"/>
      <c r="G615" s="99"/>
    </row>
    <row r="616" spans="2:7">
      <c r="B616" s="105"/>
      <c r="C616" s="105"/>
      <c r="D616" s="105"/>
      <c r="E616" s="99"/>
      <c r="F616" s="99"/>
      <c r="G616" s="99"/>
    </row>
    <row r="617" spans="2:7">
      <c r="B617" s="105"/>
      <c r="C617" s="105"/>
      <c r="D617" s="105"/>
      <c r="E617" s="99"/>
      <c r="F617" s="99"/>
      <c r="G617" s="99"/>
    </row>
    <row r="618" spans="2:7">
      <c r="B618" s="105"/>
      <c r="C618" s="105"/>
      <c r="D618" s="105"/>
      <c r="E618" s="99"/>
      <c r="F618" s="99"/>
      <c r="G618" s="99"/>
    </row>
    <row r="619" spans="2:7">
      <c r="B619" s="105"/>
      <c r="C619" s="105"/>
      <c r="D619" s="105"/>
      <c r="E619" s="99"/>
      <c r="F619" s="99"/>
      <c r="G619" s="99"/>
    </row>
    <row r="620" spans="2:7">
      <c r="B620" s="105"/>
      <c r="C620" s="105"/>
      <c r="D620" s="105"/>
      <c r="E620" s="99"/>
      <c r="F620" s="99"/>
      <c r="G620" s="99"/>
    </row>
    <row r="621" spans="2:7">
      <c r="B621" s="105"/>
      <c r="C621" s="105"/>
      <c r="D621" s="105"/>
      <c r="E621" s="99"/>
      <c r="F621" s="99"/>
      <c r="G621" s="99"/>
    </row>
    <row r="622" spans="2:7">
      <c r="B622" s="105"/>
      <c r="C622" s="105"/>
      <c r="D622" s="105"/>
      <c r="E622" s="99"/>
      <c r="F622" s="99"/>
      <c r="G622" s="99"/>
    </row>
    <row r="623" spans="2:7">
      <c r="B623" s="105"/>
      <c r="C623" s="105"/>
      <c r="D623" s="105"/>
      <c r="E623" s="99"/>
      <c r="F623" s="99"/>
      <c r="G623" s="99"/>
    </row>
    <row r="624" spans="2:7">
      <c r="B624" s="105"/>
      <c r="C624" s="105"/>
      <c r="D624" s="105"/>
      <c r="E624" s="99"/>
      <c r="F624" s="99"/>
      <c r="G624" s="99"/>
    </row>
    <row r="625" spans="2:7">
      <c r="B625" s="105"/>
      <c r="C625" s="105"/>
      <c r="D625" s="105"/>
      <c r="E625" s="99"/>
      <c r="F625" s="99"/>
      <c r="G625" s="99"/>
    </row>
    <row r="626" spans="2:7">
      <c r="B626" s="105"/>
      <c r="C626" s="105"/>
      <c r="D626" s="105"/>
      <c r="E626" s="99"/>
      <c r="F626" s="99"/>
      <c r="G626" s="99"/>
    </row>
    <row r="627" spans="2:7">
      <c r="B627" s="105"/>
      <c r="C627" s="105"/>
      <c r="D627" s="105"/>
      <c r="E627" s="99"/>
      <c r="F627" s="99"/>
      <c r="G627" s="99"/>
    </row>
    <row r="628" spans="2:7">
      <c r="B628" s="105"/>
      <c r="C628" s="105"/>
      <c r="D628" s="105"/>
      <c r="E628" s="99"/>
      <c r="F628" s="99"/>
      <c r="G628" s="99"/>
    </row>
    <row r="629" spans="2:7">
      <c r="B629" s="105"/>
      <c r="C629" s="105"/>
      <c r="D629" s="105"/>
      <c r="E629" s="99"/>
      <c r="F629" s="99"/>
      <c r="G629" s="99"/>
    </row>
    <row r="630" spans="2:7">
      <c r="B630" s="105"/>
      <c r="C630" s="105"/>
      <c r="D630" s="105"/>
      <c r="E630" s="99"/>
      <c r="F630" s="99"/>
      <c r="G630" s="99"/>
    </row>
    <row r="631" spans="2:7">
      <c r="B631" s="105"/>
      <c r="C631" s="105"/>
      <c r="D631" s="105"/>
      <c r="E631" s="99"/>
      <c r="F631" s="99"/>
      <c r="G631" s="99"/>
    </row>
    <row r="632" spans="2:7">
      <c r="B632" s="105"/>
      <c r="C632" s="105"/>
      <c r="D632" s="105"/>
      <c r="E632" s="99"/>
      <c r="F632" s="99"/>
      <c r="G632" s="99"/>
    </row>
    <row r="633" spans="2:7">
      <c r="B633" s="105"/>
      <c r="C633" s="105"/>
      <c r="D633" s="105"/>
      <c r="E633" s="99"/>
      <c r="F633" s="99"/>
      <c r="G633" s="99"/>
    </row>
    <row r="634" spans="2:7">
      <c r="B634" s="105"/>
      <c r="C634" s="105"/>
      <c r="D634" s="105"/>
      <c r="E634" s="99"/>
      <c r="F634" s="99"/>
      <c r="G634" s="99"/>
    </row>
    <row r="635" spans="2:7">
      <c r="B635" s="105"/>
      <c r="C635" s="105"/>
      <c r="D635" s="105"/>
      <c r="E635" s="99"/>
      <c r="F635" s="99"/>
      <c r="G635" s="99"/>
    </row>
    <row r="636" spans="2:7">
      <c r="B636" s="105"/>
      <c r="C636" s="105"/>
      <c r="D636" s="105"/>
      <c r="E636" s="99"/>
      <c r="F636" s="99"/>
      <c r="G636" s="99"/>
    </row>
    <row r="637" spans="2:7">
      <c r="B637" s="105"/>
      <c r="C637" s="105"/>
      <c r="D637" s="105"/>
      <c r="E637" s="99"/>
      <c r="F637" s="99"/>
      <c r="G637" s="99"/>
    </row>
    <row r="638" spans="2:7">
      <c r="B638" s="105"/>
      <c r="C638" s="105"/>
      <c r="D638" s="105"/>
      <c r="E638" s="99"/>
      <c r="F638" s="99"/>
      <c r="G638" s="99"/>
    </row>
    <row r="639" spans="2:7">
      <c r="B639" s="105"/>
      <c r="C639" s="105"/>
      <c r="D639" s="105"/>
      <c r="E639" s="99"/>
      <c r="F639" s="99"/>
      <c r="G639" s="99"/>
    </row>
    <row r="640" spans="2:7">
      <c r="B640" s="105"/>
      <c r="C640" s="105"/>
      <c r="D640" s="105"/>
      <c r="E640" s="99"/>
      <c r="F640" s="99"/>
      <c r="G640" s="99"/>
    </row>
    <row r="641" spans="2:7">
      <c r="B641" s="105"/>
      <c r="C641" s="105"/>
      <c r="D641" s="105"/>
      <c r="E641" s="99"/>
      <c r="F641" s="99"/>
      <c r="G641" s="99"/>
    </row>
    <row r="642" spans="2:7">
      <c r="B642" s="105"/>
      <c r="C642" s="105"/>
      <c r="D642" s="105"/>
      <c r="E642" s="99"/>
      <c r="F642" s="99"/>
      <c r="G642" s="99"/>
    </row>
    <row r="643" spans="2:7">
      <c r="B643" s="105"/>
      <c r="C643" s="105"/>
      <c r="D643" s="105"/>
      <c r="E643" s="99"/>
      <c r="F643" s="99"/>
      <c r="G643" s="99"/>
    </row>
    <row r="644" spans="2:7">
      <c r="B644" s="105"/>
      <c r="C644" s="105"/>
      <c r="D644" s="105"/>
      <c r="E644" s="99"/>
      <c r="F644" s="99"/>
      <c r="G644" s="99"/>
    </row>
    <row r="645" spans="2:7">
      <c r="B645" s="105"/>
      <c r="C645" s="105"/>
      <c r="D645" s="105"/>
      <c r="E645" s="99"/>
      <c r="F645" s="99"/>
      <c r="G645" s="99"/>
    </row>
    <row r="646" spans="2:7">
      <c r="B646" s="105"/>
      <c r="C646" s="105"/>
      <c r="D646" s="105"/>
      <c r="E646" s="99"/>
      <c r="F646" s="99"/>
      <c r="G646" s="99"/>
    </row>
    <row r="647" spans="2:7">
      <c r="B647" s="105"/>
      <c r="C647" s="105"/>
      <c r="D647" s="105"/>
      <c r="E647" s="99"/>
      <c r="F647" s="99"/>
      <c r="G647" s="99"/>
    </row>
    <row r="648" spans="2:7">
      <c r="B648" s="105"/>
      <c r="C648" s="105"/>
      <c r="D648" s="105"/>
      <c r="E648" s="99"/>
      <c r="F648" s="99"/>
      <c r="G648" s="99"/>
    </row>
    <row r="649" spans="2:7">
      <c r="B649" s="105"/>
      <c r="C649" s="105"/>
      <c r="D649" s="105"/>
      <c r="E649" s="99"/>
      <c r="F649" s="99"/>
      <c r="G649" s="99"/>
    </row>
    <row r="650" spans="2:7">
      <c r="B650" s="105"/>
      <c r="C650" s="105"/>
      <c r="D650" s="105"/>
      <c r="E650" s="99"/>
      <c r="F650" s="99"/>
      <c r="G650" s="99"/>
    </row>
    <row r="651" spans="2:7">
      <c r="B651" s="105"/>
      <c r="C651" s="105"/>
      <c r="D651" s="105"/>
      <c r="E651" s="99"/>
      <c r="F651" s="99"/>
      <c r="G651" s="99"/>
    </row>
    <row r="652" spans="2:7">
      <c r="B652" s="105"/>
      <c r="C652" s="105"/>
      <c r="D652" s="105"/>
      <c r="E652" s="99"/>
      <c r="F652" s="99"/>
      <c r="G652" s="99"/>
    </row>
    <row r="653" spans="2:7">
      <c r="B653" s="105"/>
      <c r="C653" s="105"/>
      <c r="D653" s="105"/>
      <c r="E653" s="99"/>
      <c r="F653" s="99"/>
      <c r="G653" s="99"/>
    </row>
    <row r="654" spans="2:7">
      <c r="B654" s="105"/>
      <c r="C654" s="105"/>
      <c r="D654" s="105"/>
      <c r="E654" s="99"/>
      <c r="F654" s="99"/>
      <c r="G654" s="99"/>
    </row>
    <row r="655" spans="2:7">
      <c r="B655" s="105"/>
      <c r="C655" s="105"/>
      <c r="D655" s="105"/>
      <c r="E655" s="99"/>
      <c r="F655" s="99"/>
      <c r="G655" s="99"/>
    </row>
    <row r="656" spans="2:7">
      <c r="B656" s="105"/>
      <c r="C656" s="105"/>
      <c r="D656" s="105"/>
      <c r="E656" s="99"/>
      <c r="F656" s="99"/>
      <c r="G656" s="99"/>
    </row>
    <row r="657" spans="2:7">
      <c r="B657" s="105"/>
      <c r="C657" s="105"/>
      <c r="D657" s="105"/>
      <c r="E657" s="99"/>
      <c r="F657" s="99"/>
      <c r="G657" s="99"/>
    </row>
    <row r="658" spans="2:7">
      <c r="B658" s="105"/>
      <c r="C658" s="105"/>
      <c r="D658" s="105"/>
      <c r="E658" s="99"/>
      <c r="F658" s="99"/>
      <c r="G658" s="99"/>
    </row>
    <row r="659" spans="2:7">
      <c r="B659" s="105"/>
      <c r="C659" s="105"/>
      <c r="D659" s="105"/>
      <c r="E659" s="99"/>
      <c r="F659" s="99"/>
      <c r="G659" s="99"/>
    </row>
    <row r="660" spans="2:7">
      <c r="B660" s="105"/>
      <c r="C660" s="105"/>
      <c r="D660" s="105"/>
      <c r="E660" s="99"/>
      <c r="F660" s="99"/>
      <c r="G660" s="99"/>
    </row>
    <row r="661" spans="2:7">
      <c r="B661" s="105"/>
      <c r="C661" s="105"/>
      <c r="D661" s="105"/>
      <c r="E661" s="99"/>
      <c r="F661" s="99"/>
      <c r="G661" s="99"/>
    </row>
    <row r="662" spans="2:7">
      <c r="B662" s="105"/>
      <c r="C662" s="105"/>
      <c r="D662" s="105"/>
      <c r="E662" s="99"/>
      <c r="F662" s="99"/>
      <c r="G662" s="99"/>
    </row>
    <row r="663" spans="2:7">
      <c r="B663" s="105"/>
      <c r="C663" s="105"/>
      <c r="D663" s="105"/>
      <c r="E663" s="99"/>
      <c r="F663" s="99"/>
      <c r="G663" s="99"/>
    </row>
    <row r="664" spans="2:7">
      <c r="B664" s="105"/>
      <c r="C664" s="105"/>
      <c r="D664" s="105"/>
      <c r="E664" s="99"/>
      <c r="F664" s="99"/>
      <c r="G664" s="99"/>
    </row>
    <row r="665" spans="2:7">
      <c r="B665" s="105"/>
      <c r="C665" s="105"/>
      <c r="D665" s="105"/>
      <c r="E665" s="99"/>
      <c r="F665" s="99"/>
      <c r="G665" s="99"/>
    </row>
    <row r="666" spans="2:7">
      <c r="B666" s="105"/>
      <c r="C666" s="105"/>
      <c r="D666" s="105"/>
      <c r="E666" s="99"/>
      <c r="F666" s="99"/>
      <c r="G666" s="99"/>
    </row>
    <row r="667" spans="2:7">
      <c r="B667" s="105"/>
      <c r="C667" s="105"/>
      <c r="D667" s="105"/>
      <c r="E667" s="99"/>
      <c r="F667" s="99"/>
      <c r="G667" s="99"/>
    </row>
    <row r="668" spans="2:7">
      <c r="B668" s="105"/>
      <c r="C668" s="105"/>
      <c r="D668" s="105"/>
      <c r="E668" s="99"/>
      <c r="F668" s="99"/>
      <c r="G668" s="99"/>
    </row>
    <row r="669" spans="2:7">
      <c r="B669" s="105"/>
      <c r="C669" s="105"/>
      <c r="D669" s="105"/>
      <c r="E669" s="99"/>
      <c r="F669" s="99"/>
      <c r="G669" s="99"/>
    </row>
    <row r="670" spans="2:7">
      <c r="B670" s="105"/>
      <c r="C670" s="105"/>
      <c r="D670" s="105"/>
      <c r="E670" s="99"/>
      <c r="F670" s="99"/>
      <c r="G670" s="99"/>
    </row>
    <row r="671" spans="2:7">
      <c r="B671" s="105"/>
      <c r="C671" s="105"/>
      <c r="D671" s="105"/>
      <c r="E671" s="99"/>
      <c r="F671" s="99"/>
      <c r="G671" s="99"/>
    </row>
    <row r="672" spans="2:7">
      <c r="B672" s="105"/>
      <c r="C672" s="105"/>
      <c r="D672" s="105"/>
      <c r="E672" s="99"/>
      <c r="F672" s="99"/>
      <c r="G672" s="99"/>
    </row>
    <row r="673" spans="2:7">
      <c r="B673" s="105"/>
      <c r="C673" s="105"/>
      <c r="D673" s="105"/>
      <c r="E673" s="99"/>
      <c r="F673" s="99"/>
      <c r="G673" s="99"/>
    </row>
    <row r="674" spans="2:7">
      <c r="B674" s="105"/>
      <c r="C674" s="105"/>
      <c r="D674" s="105"/>
      <c r="E674" s="99"/>
      <c r="F674" s="99"/>
      <c r="G674" s="99"/>
    </row>
    <row r="675" spans="2:7">
      <c r="B675" s="105"/>
      <c r="C675" s="105"/>
      <c r="D675" s="105"/>
      <c r="E675" s="99"/>
      <c r="F675" s="99"/>
      <c r="G675" s="99"/>
    </row>
    <row r="676" spans="2:7">
      <c r="B676" s="105"/>
      <c r="C676" s="105"/>
      <c r="D676" s="105"/>
      <c r="E676" s="99"/>
      <c r="F676" s="99"/>
      <c r="G676" s="99"/>
    </row>
    <row r="677" spans="2:7">
      <c r="B677" s="105"/>
      <c r="C677" s="105"/>
      <c r="D677" s="105"/>
      <c r="E677" s="99"/>
      <c r="F677" s="99"/>
      <c r="G677" s="99"/>
    </row>
    <row r="678" spans="2:7">
      <c r="B678" s="105"/>
      <c r="C678" s="105"/>
      <c r="D678" s="105"/>
      <c r="E678" s="99"/>
      <c r="F678" s="99"/>
      <c r="G678" s="99"/>
    </row>
    <row r="679" spans="2:7">
      <c r="B679" s="105"/>
      <c r="C679" s="105"/>
      <c r="D679" s="105"/>
      <c r="E679" s="99"/>
      <c r="F679" s="99"/>
      <c r="G679" s="99"/>
    </row>
    <row r="680" spans="2:7">
      <c r="B680" s="105"/>
      <c r="C680" s="105"/>
      <c r="D680" s="105"/>
      <c r="E680" s="99"/>
      <c r="F680" s="99"/>
      <c r="G680" s="99"/>
    </row>
    <row r="681" spans="2:7">
      <c r="B681" s="105"/>
      <c r="C681" s="105"/>
      <c r="D681" s="105"/>
      <c r="E681" s="99"/>
      <c r="F681" s="99"/>
      <c r="G681" s="99"/>
    </row>
    <row r="682" spans="2:7">
      <c r="B682" s="105"/>
      <c r="C682" s="105"/>
      <c r="D682" s="105"/>
      <c r="E682" s="99"/>
      <c r="F682" s="99"/>
      <c r="G682" s="99"/>
    </row>
    <row r="683" spans="2:7">
      <c r="B683" s="105"/>
      <c r="C683" s="105"/>
      <c r="D683" s="105"/>
      <c r="E683" s="99"/>
      <c r="F683" s="99"/>
      <c r="G683" s="99"/>
    </row>
    <row r="684" spans="2:7">
      <c r="B684" s="105"/>
      <c r="C684" s="105"/>
      <c r="D684" s="105"/>
      <c r="E684" s="99"/>
      <c r="F684" s="99"/>
      <c r="G684" s="99"/>
    </row>
    <row r="685" spans="2:7">
      <c r="B685" s="105"/>
      <c r="C685" s="105"/>
      <c r="D685" s="105"/>
      <c r="E685" s="99"/>
      <c r="F685" s="99"/>
      <c r="G685" s="99"/>
    </row>
    <row r="686" spans="2:7">
      <c r="B686" s="105"/>
      <c r="C686" s="105"/>
      <c r="D686" s="105"/>
      <c r="E686" s="99"/>
      <c r="F686" s="99"/>
      <c r="G686" s="99"/>
    </row>
    <row r="687" spans="2:7">
      <c r="B687" s="105"/>
      <c r="C687" s="105"/>
      <c r="D687" s="105"/>
      <c r="E687" s="99"/>
      <c r="F687" s="99"/>
      <c r="G687" s="99"/>
    </row>
    <row r="688" spans="2:7">
      <c r="B688" s="105"/>
      <c r="C688" s="105"/>
      <c r="D688" s="105"/>
      <c r="E688" s="99"/>
      <c r="F688" s="99"/>
      <c r="G688" s="99"/>
    </row>
    <row r="689" spans="2:7">
      <c r="B689" s="105"/>
      <c r="C689" s="105"/>
      <c r="D689" s="105"/>
      <c r="E689" s="99"/>
      <c r="F689" s="99"/>
      <c r="G689" s="99"/>
    </row>
    <row r="690" spans="2:7">
      <c r="B690" s="105"/>
      <c r="C690" s="105"/>
      <c r="D690" s="105"/>
      <c r="E690" s="99"/>
      <c r="F690" s="99"/>
      <c r="G690" s="99"/>
    </row>
    <row r="691" spans="2:7">
      <c r="B691" s="105"/>
      <c r="C691" s="105"/>
      <c r="D691" s="105"/>
      <c r="E691" s="99"/>
      <c r="F691" s="99"/>
      <c r="G691" s="99"/>
    </row>
    <row r="692" spans="2:7">
      <c r="B692" s="105"/>
      <c r="C692" s="105"/>
      <c r="D692" s="105"/>
      <c r="E692" s="99"/>
      <c r="F692" s="99"/>
      <c r="G692" s="99"/>
    </row>
    <row r="693" spans="2:7">
      <c r="B693" s="105"/>
      <c r="C693" s="105"/>
      <c r="D693" s="105"/>
      <c r="E693" s="99"/>
      <c r="F693" s="99"/>
      <c r="G693" s="99"/>
    </row>
    <row r="694" spans="2:7">
      <c r="B694" s="105"/>
      <c r="C694" s="105"/>
      <c r="D694" s="105"/>
      <c r="E694" s="99"/>
      <c r="F694" s="99"/>
      <c r="G694" s="99"/>
    </row>
    <row r="695" spans="2:7">
      <c r="B695" s="105"/>
      <c r="C695" s="105"/>
      <c r="D695" s="105"/>
      <c r="E695" s="99"/>
      <c r="F695" s="99"/>
      <c r="G695" s="99"/>
    </row>
    <row r="696" spans="2:7">
      <c r="B696" s="105"/>
      <c r="C696" s="105"/>
      <c r="D696" s="105"/>
      <c r="E696" s="99"/>
      <c r="F696" s="99"/>
      <c r="G696" s="99"/>
    </row>
    <row r="697" spans="2:7">
      <c r="B697" s="105"/>
      <c r="C697" s="105"/>
      <c r="D697" s="105"/>
      <c r="E697" s="99"/>
      <c r="F697" s="99"/>
      <c r="G697" s="99"/>
    </row>
    <row r="698" spans="2:7">
      <c r="B698" s="105"/>
      <c r="C698" s="105"/>
      <c r="D698" s="105"/>
      <c r="E698" s="99"/>
      <c r="F698" s="99"/>
      <c r="G698" s="99"/>
    </row>
    <row r="699" spans="2:7">
      <c r="B699" s="105"/>
      <c r="C699" s="105"/>
      <c r="D699" s="105"/>
      <c r="E699" s="99"/>
      <c r="F699" s="99"/>
      <c r="G699" s="99"/>
    </row>
    <row r="700" spans="2:7">
      <c r="B700" s="105"/>
      <c r="C700" s="105"/>
      <c r="D700" s="105"/>
      <c r="E700" s="99"/>
      <c r="F700" s="99"/>
      <c r="G700" s="99"/>
    </row>
    <row r="701" spans="2:7">
      <c r="B701" s="105"/>
      <c r="C701" s="105"/>
      <c r="D701" s="105"/>
      <c r="E701" s="99"/>
      <c r="F701" s="99"/>
      <c r="G701" s="99"/>
    </row>
    <row r="702" spans="2:7">
      <c r="B702" s="105"/>
      <c r="C702" s="105"/>
      <c r="D702" s="105"/>
      <c r="E702" s="99"/>
      <c r="F702" s="99"/>
      <c r="G702" s="99"/>
    </row>
    <row r="703" spans="2:7">
      <c r="B703" s="105"/>
      <c r="C703" s="105"/>
      <c r="D703" s="105"/>
      <c r="E703" s="99"/>
      <c r="F703" s="99"/>
      <c r="G703" s="99"/>
    </row>
    <row r="704" spans="2:7">
      <c r="B704" s="105"/>
      <c r="C704" s="105"/>
      <c r="D704" s="105"/>
      <c r="E704" s="99"/>
      <c r="F704" s="99"/>
      <c r="G704" s="99"/>
    </row>
    <row r="705" spans="2:7">
      <c r="B705" s="105"/>
      <c r="C705" s="105"/>
      <c r="D705" s="105"/>
      <c r="E705" s="99"/>
      <c r="F705" s="99"/>
      <c r="G705" s="99"/>
    </row>
    <row r="706" spans="2:7">
      <c r="B706" s="105"/>
      <c r="C706" s="105"/>
      <c r="D706" s="105"/>
      <c r="E706" s="99"/>
      <c r="F706" s="99"/>
      <c r="G706" s="99"/>
    </row>
    <row r="707" spans="2:7">
      <c r="B707" s="105"/>
      <c r="C707" s="105"/>
      <c r="D707" s="105"/>
      <c r="E707" s="99"/>
      <c r="F707" s="99"/>
      <c r="G707" s="99"/>
    </row>
    <row r="708" spans="2:7">
      <c r="B708" s="105"/>
      <c r="C708" s="105"/>
      <c r="D708" s="105"/>
      <c r="E708" s="99"/>
      <c r="F708" s="99"/>
      <c r="G708" s="99"/>
    </row>
    <row r="709" spans="2:7">
      <c r="B709" s="105"/>
      <c r="C709" s="105"/>
      <c r="D709" s="105"/>
      <c r="E709" s="99"/>
      <c r="F709" s="99"/>
      <c r="G709" s="99"/>
    </row>
    <row r="710" spans="2:7">
      <c r="B710" s="105"/>
      <c r="C710" s="105"/>
      <c r="D710" s="105"/>
      <c r="E710" s="99"/>
      <c r="F710" s="99"/>
      <c r="G710" s="99"/>
    </row>
    <row r="711" spans="2:7">
      <c r="B711" s="105"/>
      <c r="C711" s="105"/>
      <c r="D711" s="105"/>
      <c r="E711" s="99"/>
      <c r="F711" s="99"/>
      <c r="G711" s="99"/>
    </row>
    <row r="712" spans="2:7">
      <c r="B712" s="105"/>
      <c r="C712" s="105"/>
      <c r="D712" s="105"/>
      <c r="E712" s="99"/>
      <c r="F712" s="99"/>
      <c r="G712" s="99"/>
    </row>
    <row r="713" spans="2:7">
      <c r="B713" s="105"/>
      <c r="C713" s="105"/>
      <c r="D713" s="105"/>
      <c r="E713" s="99"/>
      <c r="F713" s="99"/>
      <c r="G713" s="99"/>
    </row>
    <row r="714" spans="2:7">
      <c r="B714" s="105"/>
      <c r="C714" s="105"/>
      <c r="D714" s="105"/>
      <c r="E714" s="99"/>
      <c r="F714" s="99"/>
      <c r="G714" s="99"/>
    </row>
    <row r="715" spans="2:7">
      <c r="B715" s="105"/>
      <c r="C715" s="105"/>
      <c r="D715" s="105"/>
      <c r="E715" s="99"/>
      <c r="F715" s="99"/>
      <c r="G715" s="99"/>
    </row>
    <row r="716" spans="2:7">
      <c r="B716" s="105"/>
      <c r="C716" s="105"/>
      <c r="D716" s="105"/>
      <c r="E716" s="99"/>
      <c r="F716" s="99"/>
      <c r="G716" s="99"/>
    </row>
    <row r="717" spans="2:7">
      <c r="B717" s="105"/>
      <c r="C717" s="105"/>
      <c r="D717" s="105"/>
      <c r="E717" s="99"/>
      <c r="F717" s="99"/>
      <c r="G717" s="99"/>
    </row>
    <row r="718" spans="2:7">
      <c r="B718" s="105"/>
      <c r="C718" s="105"/>
      <c r="D718" s="105"/>
      <c r="E718" s="99"/>
      <c r="F718" s="99"/>
      <c r="G718" s="99"/>
    </row>
    <row r="719" spans="2:7">
      <c r="B719" s="105"/>
      <c r="C719" s="105"/>
      <c r="D719" s="105"/>
      <c r="E719" s="99"/>
      <c r="F719" s="99"/>
      <c r="G719" s="99"/>
    </row>
    <row r="720" spans="2:7">
      <c r="B720" s="105"/>
      <c r="C720" s="105"/>
      <c r="D720" s="105"/>
      <c r="E720" s="99"/>
      <c r="F720" s="99"/>
      <c r="G720" s="99"/>
    </row>
    <row r="721" spans="2:7">
      <c r="B721" s="105"/>
      <c r="C721" s="105"/>
      <c r="D721" s="105"/>
      <c r="E721" s="99"/>
      <c r="F721" s="99"/>
      <c r="G721" s="99"/>
    </row>
    <row r="722" spans="2:7">
      <c r="B722" s="105"/>
      <c r="C722" s="105"/>
      <c r="D722" s="105"/>
      <c r="E722" s="99"/>
      <c r="F722" s="99"/>
      <c r="G722" s="99"/>
    </row>
    <row r="723" spans="2:7">
      <c r="B723" s="105"/>
      <c r="C723" s="105"/>
      <c r="D723" s="105"/>
      <c r="E723" s="99"/>
      <c r="F723" s="99"/>
      <c r="G723" s="99"/>
    </row>
    <row r="724" spans="2:7">
      <c r="B724" s="105"/>
      <c r="C724" s="105"/>
      <c r="D724" s="105"/>
      <c r="E724" s="99"/>
      <c r="F724" s="99"/>
      <c r="G724" s="99"/>
    </row>
    <row r="725" spans="2:7">
      <c r="B725" s="105"/>
      <c r="C725" s="105"/>
      <c r="D725" s="105"/>
      <c r="E725" s="99"/>
      <c r="F725" s="99"/>
      <c r="G725" s="99"/>
    </row>
    <row r="726" spans="2:7">
      <c r="B726" s="105"/>
      <c r="C726" s="105"/>
      <c r="D726" s="105"/>
      <c r="E726" s="99"/>
      <c r="F726" s="99"/>
      <c r="G726" s="99"/>
    </row>
    <row r="727" spans="2:7">
      <c r="B727" s="105"/>
      <c r="C727" s="105"/>
      <c r="D727" s="105"/>
      <c r="E727" s="99"/>
      <c r="F727" s="99"/>
      <c r="G727" s="99"/>
    </row>
    <row r="728" spans="2:7">
      <c r="B728" s="105"/>
      <c r="C728" s="105"/>
      <c r="D728" s="105"/>
      <c r="E728" s="99"/>
      <c r="F728" s="99"/>
      <c r="G728" s="99"/>
    </row>
    <row r="729" spans="2:7">
      <c r="B729" s="105"/>
      <c r="C729" s="105"/>
      <c r="D729" s="105"/>
      <c r="E729" s="99"/>
      <c r="F729" s="99"/>
      <c r="G729" s="99"/>
    </row>
    <row r="730" spans="2:7">
      <c r="B730" s="105"/>
      <c r="C730" s="105"/>
      <c r="D730" s="105"/>
      <c r="E730" s="99"/>
      <c r="F730" s="99"/>
      <c r="G730" s="99"/>
    </row>
    <row r="731" spans="2:7">
      <c r="B731" s="105"/>
      <c r="C731" s="105"/>
      <c r="D731" s="105"/>
      <c r="E731" s="99"/>
      <c r="F731" s="99"/>
      <c r="G731" s="99"/>
    </row>
    <row r="732" spans="2:7">
      <c r="B732" s="105"/>
      <c r="C732" s="105"/>
      <c r="D732" s="105"/>
      <c r="E732" s="99"/>
      <c r="F732" s="99"/>
      <c r="G732" s="99"/>
    </row>
    <row r="733" spans="2:7">
      <c r="B733" s="105"/>
      <c r="C733" s="105"/>
      <c r="D733" s="105"/>
      <c r="E733" s="99"/>
      <c r="F733" s="99"/>
      <c r="G733" s="99"/>
    </row>
    <row r="734" spans="2:7">
      <c r="B734" s="105"/>
      <c r="C734" s="105"/>
      <c r="D734" s="105"/>
      <c r="E734" s="99"/>
      <c r="F734" s="99"/>
      <c r="G734" s="99"/>
    </row>
    <row r="735" spans="2:7">
      <c r="B735" s="105"/>
      <c r="C735" s="105"/>
      <c r="D735" s="105"/>
      <c r="E735" s="99"/>
      <c r="F735" s="99"/>
      <c r="G735" s="99"/>
    </row>
    <row r="736" spans="2:7">
      <c r="B736" s="105"/>
      <c r="C736" s="105"/>
      <c r="D736" s="105"/>
      <c r="E736" s="99"/>
      <c r="F736" s="99"/>
      <c r="G736" s="99"/>
    </row>
    <row r="737" spans="2:7">
      <c r="B737" s="105"/>
      <c r="C737" s="105"/>
      <c r="D737" s="105"/>
      <c r="E737" s="99"/>
      <c r="F737" s="99"/>
      <c r="G737" s="99"/>
    </row>
    <row r="738" spans="2:7">
      <c r="B738" s="105"/>
      <c r="C738" s="105"/>
      <c r="D738" s="105"/>
      <c r="E738" s="99"/>
      <c r="F738" s="99"/>
      <c r="G738" s="99"/>
    </row>
    <row r="739" spans="2:7">
      <c r="B739" s="105"/>
      <c r="C739" s="105"/>
      <c r="D739" s="105"/>
      <c r="E739" s="99"/>
      <c r="F739" s="99"/>
      <c r="G739" s="99"/>
    </row>
    <row r="740" spans="2:7">
      <c r="B740" s="105"/>
      <c r="C740" s="105"/>
      <c r="D740" s="105"/>
      <c r="E740" s="99"/>
      <c r="F740" s="99"/>
      <c r="G740" s="99"/>
    </row>
    <row r="741" spans="2:7">
      <c r="B741" s="105"/>
      <c r="C741" s="105"/>
      <c r="D741" s="105"/>
      <c r="E741" s="99"/>
      <c r="F741" s="99"/>
      <c r="G741" s="99"/>
    </row>
    <row r="742" spans="2:7">
      <c r="B742" s="105"/>
      <c r="C742" s="105"/>
      <c r="D742" s="105"/>
      <c r="E742" s="99"/>
      <c r="F742" s="99"/>
      <c r="G742" s="99"/>
    </row>
    <row r="743" spans="2:7">
      <c r="B743" s="105"/>
      <c r="C743" s="105"/>
      <c r="D743" s="105"/>
      <c r="E743" s="99"/>
      <c r="F743" s="99"/>
      <c r="G743" s="99"/>
    </row>
    <row r="744" spans="2:7">
      <c r="B744" s="105"/>
      <c r="C744" s="105"/>
      <c r="D744" s="105"/>
      <c r="E744" s="99"/>
      <c r="F744" s="99"/>
      <c r="G744" s="99"/>
    </row>
    <row r="745" spans="2:7">
      <c r="B745" s="105"/>
      <c r="C745" s="105"/>
      <c r="D745" s="105"/>
      <c r="E745" s="99"/>
      <c r="F745" s="99"/>
      <c r="G745" s="99"/>
    </row>
    <row r="746" spans="2:7">
      <c r="B746" s="105"/>
      <c r="C746" s="105"/>
      <c r="D746" s="105"/>
      <c r="E746" s="99"/>
      <c r="F746" s="99"/>
      <c r="G746" s="99"/>
    </row>
    <row r="747" spans="2:7">
      <c r="B747" s="105"/>
      <c r="C747" s="105"/>
      <c r="D747" s="105"/>
      <c r="E747" s="99"/>
      <c r="F747" s="99"/>
      <c r="G747" s="99"/>
    </row>
    <row r="748" spans="2:7">
      <c r="B748" s="105"/>
      <c r="C748" s="105"/>
      <c r="D748" s="105"/>
      <c r="E748" s="99"/>
      <c r="F748" s="99"/>
      <c r="G748" s="99"/>
    </row>
    <row r="749" spans="2:7">
      <c r="B749" s="105"/>
      <c r="C749" s="105"/>
      <c r="D749" s="105"/>
      <c r="E749" s="99"/>
      <c r="F749" s="99"/>
      <c r="G749" s="99"/>
    </row>
    <row r="750" spans="2:7">
      <c r="B750" s="105"/>
      <c r="C750" s="105"/>
      <c r="D750" s="105"/>
      <c r="E750" s="99"/>
      <c r="F750" s="99"/>
      <c r="G750" s="99"/>
    </row>
    <row r="751" spans="2:7">
      <c r="B751" s="105"/>
      <c r="C751" s="105"/>
      <c r="D751" s="105"/>
      <c r="E751" s="99"/>
      <c r="F751" s="99"/>
      <c r="G751" s="99"/>
    </row>
    <row r="752" spans="2:7">
      <c r="B752" s="105"/>
      <c r="C752" s="105"/>
      <c r="D752" s="105"/>
      <c r="E752" s="99"/>
      <c r="F752" s="99"/>
      <c r="G752" s="99"/>
    </row>
    <row r="753" spans="2:7">
      <c r="B753" s="105"/>
      <c r="C753" s="105"/>
      <c r="D753" s="105"/>
      <c r="E753" s="99"/>
      <c r="F753" s="99"/>
      <c r="G753" s="99"/>
    </row>
    <row r="754" spans="2:7">
      <c r="B754" s="105"/>
      <c r="C754" s="105"/>
      <c r="D754" s="105"/>
      <c r="E754" s="99"/>
      <c r="F754" s="99"/>
      <c r="G754" s="99"/>
    </row>
    <row r="755" spans="2:7">
      <c r="B755" s="105"/>
      <c r="C755" s="105"/>
      <c r="D755" s="105"/>
      <c r="E755" s="99"/>
      <c r="F755" s="99"/>
      <c r="G755" s="99"/>
    </row>
    <row r="756" spans="2:7">
      <c r="B756" s="105"/>
      <c r="C756" s="105"/>
      <c r="D756" s="105"/>
      <c r="E756" s="99"/>
      <c r="F756" s="99"/>
      <c r="G756" s="99"/>
    </row>
    <row r="757" spans="2:7">
      <c r="B757" s="105"/>
      <c r="C757" s="105"/>
      <c r="D757" s="105"/>
      <c r="E757" s="99"/>
      <c r="F757" s="99"/>
      <c r="G757" s="99"/>
    </row>
    <row r="758" spans="2:7">
      <c r="B758" s="105"/>
      <c r="C758" s="105"/>
      <c r="D758" s="105"/>
      <c r="E758" s="99"/>
      <c r="F758" s="99"/>
      <c r="G758" s="99"/>
    </row>
    <row r="759" spans="2:7">
      <c r="B759" s="105"/>
      <c r="C759" s="105"/>
      <c r="D759" s="105"/>
      <c r="E759" s="99"/>
      <c r="F759" s="99"/>
      <c r="G759" s="99"/>
    </row>
    <row r="760" spans="2:7">
      <c r="B760" s="105"/>
      <c r="C760" s="105"/>
      <c r="D760" s="105"/>
      <c r="E760" s="99"/>
      <c r="F760" s="99"/>
      <c r="G760" s="99"/>
    </row>
    <row r="761" spans="2:7">
      <c r="B761" s="105"/>
      <c r="C761" s="105"/>
      <c r="D761" s="105"/>
      <c r="E761" s="99"/>
      <c r="F761" s="99"/>
      <c r="G761" s="99"/>
    </row>
    <row r="762" spans="2:7">
      <c r="B762" s="105"/>
      <c r="C762" s="105"/>
      <c r="D762" s="105"/>
      <c r="E762" s="99"/>
      <c r="F762" s="99"/>
      <c r="G762" s="99"/>
    </row>
    <row r="763" spans="2:7">
      <c r="B763" s="105"/>
      <c r="C763" s="105"/>
      <c r="D763" s="105"/>
      <c r="E763" s="99"/>
      <c r="F763" s="99"/>
      <c r="G763" s="99"/>
    </row>
    <row r="764" spans="2:7">
      <c r="B764" s="105"/>
      <c r="C764" s="105"/>
      <c r="D764" s="105"/>
      <c r="E764" s="99"/>
      <c r="F764" s="99"/>
      <c r="G764" s="99"/>
    </row>
    <row r="765" spans="2:7">
      <c r="B765" s="105"/>
      <c r="C765" s="105"/>
      <c r="D765" s="105"/>
      <c r="E765" s="99"/>
      <c r="F765" s="99"/>
      <c r="G765" s="99"/>
    </row>
    <row r="766" spans="2:7">
      <c r="B766" s="105"/>
      <c r="C766" s="105"/>
      <c r="D766" s="105"/>
      <c r="E766" s="99"/>
      <c r="F766" s="99"/>
      <c r="G766" s="99"/>
    </row>
    <row r="767" spans="2:7">
      <c r="B767" s="105"/>
      <c r="C767" s="105"/>
      <c r="D767" s="105"/>
      <c r="E767" s="99"/>
      <c r="F767" s="99"/>
      <c r="G767" s="99"/>
    </row>
    <row r="768" spans="2:7">
      <c r="B768" s="105"/>
      <c r="C768" s="105"/>
      <c r="D768" s="105"/>
      <c r="E768" s="99"/>
      <c r="F768" s="99"/>
      <c r="G768" s="99"/>
    </row>
    <row r="769" spans="2:7">
      <c r="B769" s="105"/>
      <c r="C769" s="105"/>
      <c r="D769" s="105"/>
      <c r="E769" s="99"/>
      <c r="F769" s="99"/>
      <c r="G769" s="99"/>
    </row>
    <row r="770" spans="2:7">
      <c r="B770" s="105"/>
      <c r="C770" s="105"/>
      <c r="D770" s="105"/>
      <c r="E770" s="99"/>
      <c r="F770" s="99"/>
      <c r="G770" s="99"/>
    </row>
    <row r="771" spans="2:7">
      <c r="B771" s="105"/>
      <c r="C771" s="105"/>
      <c r="D771" s="105"/>
      <c r="E771" s="99"/>
      <c r="F771" s="99"/>
      <c r="G771" s="99"/>
    </row>
    <row r="772" spans="2:7">
      <c r="B772" s="105"/>
      <c r="C772" s="105"/>
      <c r="D772" s="105"/>
      <c r="E772" s="99"/>
      <c r="F772" s="99"/>
      <c r="G772" s="99"/>
    </row>
    <row r="773" spans="2:7">
      <c r="B773" s="105"/>
      <c r="C773" s="105"/>
      <c r="D773" s="105"/>
      <c r="E773" s="99"/>
      <c r="F773" s="99"/>
      <c r="G773" s="99"/>
    </row>
    <row r="774" spans="2:7">
      <c r="B774" s="105"/>
      <c r="C774" s="105"/>
      <c r="D774" s="105"/>
      <c r="E774" s="99"/>
      <c r="F774" s="99"/>
      <c r="G774" s="99"/>
    </row>
    <row r="775" spans="2:7">
      <c r="B775" s="105"/>
      <c r="C775" s="105"/>
      <c r="D775" s="105"/>
      <c r="E775" s="99"/>
      <c r="F775" s="99"/>
      <c r="G775" s="99"/>
    </row>
    <row r="776" spans="2:7">
      <c r="B776" s="105"/>
      <c r="C776" s="105"/>
      <c r="D776" s="105"/>
      <c r="E776" s="99"/>
      <c r="F776" s="99"/>
      <c r="G776" s="99"/>
    </row>
    <row r="777" spans="2:7">
      <c r="B777" s="105"/>
      <c r="C777" s="105"/>
      <c r="D777" s="105"/>
      <c r="E777" s="99"/>
      <c r="F777" s="99"/>
      <c r="G777" s="99"/>
    </row>
    <row r="778" spans="2:7">
      <c r="B778" s="105"/>
      <c r="C778" s="105"/>
      <c r="D778" s="105"/>
      <c r="E778" s="99"/>
      <c r="F778" s="99"/>
      <c r="G778" s="99"/>
    </row>
    <row r="779" spans="2:7">
      <c r="B779" s="105"/>
      <c r="C779" s="105"/>
      <c r="D779" s="105"/>
      <c r="E779" s="99"/>
      <c r="F779" s="99"/>
      <c r="G779" s="99"/>
    </row>
    <row r="780" spans="2:7">
      <c r="B780" s="105"/>
      <c r="C780" s="105"/>
      <c r="D780" s="105"/>
      <c r="E780" s="99"/>
      <c r="F780" s="99"/>
      <c r="G780" s="99"/>
    </row>
    <row r="781" spans="2:7">
      <c r="B781" s="105"/>
      <c r="C781" s="105"/>
      <c r="D781" s="105"/>
      <c r="E781" s="99"/>
      <c r="F781" s="99"/>
      <c r="G781" s="99"/>
    </row>
    <row r="782" spans="2:7">
      <c r="B782" s="105"/>
      <c r="C782" s="105"/>
      <c r="D782" s="105"/>
      <c r="E782" s="99"/>
      <c r="F782" s="99"/>
      <c r="G782" s="99"/>
    </row>
    <row r="783" spans="2:7">
      <c r="B783" s="105"/>
      <c r="C783" s="105"/>
      <c r="D783" s="105"/>
      <c r="E783" s="99"/>
      <c r="F783" s="99"/>
      <c r="G783" s="99"/>
    </row>
    <row r="784" spans="2:7">
      <c r="B784" s="105"/>
      <c r="C784" s="105"/>
      <c r="D784" s="105"/>
      <c r="E784" s="99"/>
      <c r="F784" s="99"/>
      <c r="G784" s="99"/>
    </row>
    <row r="785" spans="2:7">
      <c r="B785" s="105"/>
      <c r="C785" s="105"/>
      <c r="D785" s="105"/>
      <c r="E785" s="99"/>
      <c r="F785" s="99"/>
      <c r="G785" s="99"/>
    </row>
    <row r="786" spans="2:7">
      <c r="B786" s="105"/>
      <c r="C786" s="105"/>
      <c r="D786" s="105"/>
      <c r="E786" s="99"/>
      <c r="F786" s="99"/>
      <c r="G786" s="99"/>
    </row>
    <row r="787" spans="2:7">
      <c r="B787" s="105"/>
      <c r="C787" s="105"/>
      <c r="D787" s="105"/>
      <c r="E787" s="99"/>
      <c r="F787" s="99"/>
      <c r="G787" s="99"/>
    </row>
    <row r="788" spans="2:7">
      <c r="B788" s="105"/>
      <c r="C788" s="105"/>
      <c r="D788" s="105"/>
      <c r="E788" s="99"/>
      <c r="F788" s="99"/>
      <c r="G788" s="99"/>
    </row>
    <row r="789" spans="2:7">
      <c r="B789" s="105"/>
      <c r="C789" s="105"/>
      <c r="D789" s="105"/>
      <c r="E789" s="99"/>
      <c r="F789" s="99"/>
      <c r="G789" s="99"/>
    </row>
    <row r="790" spans="2:7">
      <c r="B790" s="105"/>
      <c r="C790" s="105"/>
      <c r="D790" s="105"/>
      <c r="E790" s="99"/>
      <c r="F790" s="99"/>
      <c r="G790" s="99"/>
    </row>
    <row r="791" spans="2:7">
      <c r="B791" s="105"/>
      <c r="C791" s="105"/>
      <c r="D791" s="105"/>
      <c r="E791" s="99"/>
      <c r="F791" s="99"/>
      <c r="G791" s="99"/>
    </row>
    <row r="792" spans="2:7">
      <c r="B792" s="105"/>
      <c r="C792" s="105"/>
      <c r="D792" s="105"/>
      <c r="E792" s="99"/>
      <c r="F792" s="99"/>
      <c r="G792" s="99"/>
    </row>
    <row r="793" spans="2:7">
      <c r="B793" s="105"/>
      <c r="C793" s="105"/>
      <c r="D793" s="105"/>
      <c r="E793" s="99"/>
      <c r="F793" s="99"/>
      <c r="G793" s="99"/>
    </row>
    <row r="794" spans="2:7">
      <c r="B794" s="105"/>
      <c r="C794" s="105"/>
      <c r="D794" s="105"/>
      <c r="E794" s="99"/>
      <c r="F794" s="99"/>
      <c r="G794" s="99"/>
    </row>
    <row r="795" spans="2:7">
      <c r="B795" s="105"/>
      <c r="C795" s="105"/>
      <c r="D795" s="105"/>
      <c r="E795" s="99"/>
      <c r="F795" s="99"/>
      <c r="G795" s="99"/>
    </row>
    <row r="796" spans="2:7">
      <c r="B796" s="105"/>
      <c r="C796" s="105"/>
      <c r="D796" s="105"/>
      <c r="E796" s="99"/>
      <c r="F796" s="99"/>
      <c r="G796" s="99"/>
    </row>
    <row r="797" spans="2:7">
      <c r="B797" s="105"/>
      <c r="C797" s="105"/>
      <c r="D797" s="105"/>
      <c r="E797" s="99"/>
      <c r="F797" s="99"/>
      <c r="G797" s="99"/>
    </row>
    <row r="798" spans="2:7">
      <c r="B798" s="105"/>
      <c r="C798" s="105"/>
      <c r="D798" s="105"/>
      <c r="E798" s="99"/>
      <c r="F798" s="99"/>
      <c r="G798" s="99"/>
    </row>
    <row r="799" spans="2:7">
      <c r="B799" s="105"/>
      <c r="C799" s="105"/>
      <c r="D799" s="105"/>
      <c r="E799" s="99"/>
      <c r="F799" s="99"/>
      <c r="G799" s="99"/>
    </row>
    <row r="800" spans="2:7">
      <c r="B800" s="105"/>
      <c r="C800" s="105"/>
      <c r="D800" s="105"/>
      <c r="E800" s="99"/>
      <c r="F800" s="99"/>
      <c r="G800" s="99"/>
    </row>
    <row r="801" spans="2:7">
      <c r="B801" s="105"/>
      <c r="C801" s="105"/>
      <c r="D801" s="105"/>
      <c r="E801" s="99"/>
      <c r="F801" s="99"/>
      <c r="G801" s="99"/>
    </row>
    <row r="802" spans="2:7">
      <c r="B802" s="105"/>
      <c r="C802" s="105"/>
      <c r="D802" s="105"/>
      <c r="E802" s="99"/>
      <c r="F802" s="99"/>
      <c r="G802" s="99"/>
    </row>
    <row r="803" spans="2:7">
      <c r="B803" s="105"/>
      <c r="C803" s="105"/>
      <c r="D803" s="105"/>
      <c r="E803" s="99"/>
      <c r="F803" s="99"/>
      <c r="G803" s="99"/>
    </row>
    <row r="804" spans="2:7">
      <c r="B804" s="105"/>
      <c r="C804" s="105"/>
      <c r="D804" s="105"/>
      <c r="E804" s="99"/>
      <c r="F804" s="99"/>
      <c r="G804" s="99"/>
    </row>
    <row r="805" spans="2:7">
      <c r="B805" s="105"/>
      <c r="C805" s="105"/>
      <c r="D805" s="105"/>
      <c r="E805" s="99"/>
      <c r="F805" s="99"/>
      <c r="G805" s="99"/>
    </row>
    <row r="806" spans="2:7">
      <c r="B806" s="105"/>
      <c r="C806" s="105"/>
      <c r="D806" s="105"/>
      <c r="E806" s="99"/>
      <c r="F806" s="99"/>
      <c r="G806" s="99"/>
    </row>
    <row r="807" spans="2:7">
      <c r="B807" s="105"/>
      <c r="C807" s="105"/>
      <c r="D807" s="105"/>
      <c r="E807" s="99"/>
      <c r="F807" s="99"/>
      <c r="G807" s="99"/>
    </row>
    <row r="808" spans="2:7">
      <c r="B808" s="105"/>
      <c r="C808" s="105"/>
      <c r="D808" s="105"/>
      <c r="E808" s="99"/>
      <c r="F808" s="99"/>
      <c r="G808" s="99"/>
    </row>
    <row r="809" spans="2:7">
      <c r="B809" s="105"/>
      <c r="C809" s="105"/>
      <c r="D809" s="105"/>
      <c r="E809" s="99"/>
      <c r="F809" s="99"/>
      <c r="G809" s="99"/>
    </row>
    <row r="810" spans="2:7">
      <c r="B810" s="105"/>
      <c r="C810" s="105"/>
      <c r="D810" s="105"/>
      <c r="E810" s="99"/>
      <c r="F810" s="99"/>
      <c r="G810" s="99"/>
    </row>
    <row r="811" spans="2:7">
      <c r="B811" s="105"/>
      <c r="C811" s="105"/>
      <c r="D811" s="105"/>
      <c r="E811" s="99"/>
      <c r="F811" s="99"/>
      <c r="G811" s="99"/>
    </row>
    <row r="812" spans="2:7">
      <c r="B812" s="105"/>
      <c r="C812" s="105"/>
      <c r="D812" s="105"/>
      <c r="E812" s="99"/>
      <c r="F812" s="99"/>
      <c r="G812" s="99"/>
    </row>
    <row r="813" spans="2:7">
      <c r="B813" s="105"/>
      <c r="C813" s="105"/>
      <c r="D813" s="105"/>
      <c r="E813" s="99"/>
      <c r="F813" s="99"/>
      <c r="G813" s="99"/>
    </row>
    <row r="814" spans="2:7">
      <c r="B814" s="105"/>
      <c r="C814" s="105"/>
      <c r="D814" s="105"/>
      <c r="E814" s="99"/>
      <c r="F814" s="99"/>
      <c r="G814" s="99"/>
    </row>
    <row r="815" spans="2:7">
      <c r="B815" s="105"/>
      <c r="C815" s="105"/>
      <c r="D815" s="105"/>
      <c r="E815" s="99"/>
      <c r="F815" s="99"/>
      <c r="G815" s="99"/>
    </row>
    <row r="816" spans="2:7">
      <c r="B816" s="105"/>
      <c r="C816" s="105"/>
      <c r="D816" s="105"/>
      <c r="E816" s="99"/>
      <c r="F816" s="99"/>
      <c r="G816" s="99"/>
    </row>
    <row r="817" spans="2:7">
      <c r="B817" s="105"/>
      <c r="C817" s="105"/>
      <c r="D817" s="105"/>
      <c r="E817" s="99"/>
      <c r="F817" s="99"/>
      <c r="G817" s="99"/>
    </row>
    <row r="818" spans="2:7">
      <c r="B818" s="105"/>
      <c r="C818" s="105"/>
      <c r="D818" s="105"/>
      <c r="E818" s="99"/>
      <c r="F818" s="99"/>
      <c r="G818" s="99"/>
    </row>
    <row r="819" spans="2:7">
      <c r="B819" s="105"/>
      <c r="C819" s="105"/>
      <c r="D819" s="105"/>
      <c r="E819" s="99"/>
      <c r="F819" s="99"/>
      <c r="G819" s="99"/>
    </row>
    <row r="820" spans="2:7">
      <c r="B820" s="105"/>
      <c r="C820" s="105"/>
      <c r="D820" s="105"/>
      <c r="E820" s="99"/>
      <c r="F820" s="99"/>
      <c r="G820" s="99"/>
    </row>
    <row r="821" spans="2:7">
      <c r="B821" s="105"/>
      <c r="C821" s="105"/>
      <c r="D821" s="105"/>
      <c r="E821" s="99"/>
      <c r="F821" s="99"/>
      <c r="G821" s="99"/>
    </row>
    <row r="822" spans="2:7">
      <c r="B822" s="105"/>
      <c r="C822" s="105"/>
      <c r="D822" s="105"/>
      <c r="E822" s="99"/>
      <c r="F822" s="99"/>
      <c r="G822" s="99"/>
    </row>
    <row r="823" spans="2:7">
      <c r="B823" s="105"/>
      <c r="C823" s="105"/>
      <c r="D823" s="105"/>
      <c r="E823" s="99"/>
      <c r="F823" s="99"/>
      <c r="G823" s="99"/>
    </row>
    <row r="824" spans="2:7">
      <c r="B824" s="105"/>
      <c r="C824" s="105"/>
      <c r="D824" s="105"/>
      <c r="E824" s="99"/>
      <c r="F824" s="99"/>
      <c r="G824" s="99"/>
    </row>
    <row r="825" spans="2:7">
      <c r="B825" s="105"/>
      <c r="C825" s="105"/>
      <c r="D825" s="105"/>
      <c r="E825" s="99"/>
      <c r="F825" s="99"/>
      <c r="G825" s="99"/>
    </row>
    <row r="826" spans="2:7">
      <c r="B826" s="105"/>
      <c r="C826" s="105"/>
      <c r="D826" s="105"/>
      <c r="E826" s="99"/>
      <c r="F826" s="99"/>
      <c r="G826" s="99"/>
    </row>
    <row r="827" spans="2:7">
      <c r="B827" s="105"/>
      <c r="C827" s="105"/>
      <c r="D827" s="105"/>
      <c r="E827" s="99"/>
      <c r="F827" s="99"/>
      <c r="G827" s="99"/>
    </row>
    <row r="828" spans="2:7">
      <c r="B828" s="105"/>
      <c r="C828" s="105"/>
      <c r="D828" s="105"/>
      <c r="E828" s="99"/>
      <c r="F828" s="99"/>
      <c r="G828" s="99"/>
    </row>
    <row r="829" spans="2:7">
      <c r="B829" s="105"/>
      <c r="C829" s="105"/>
      <c r="D829" s="105"/>
      <c r="E829" s="99"/>
      <c r="F829" s="99"/>
      <c r="G829" s="99"/>
    </row>
    <row r="830" spans="2:7">
      <c r="B830" s="105"/>
      <c r="C830" s="105"/>
      <c r="D830" s="105"/>
      <c r="E830" s="99"/>
      <c r="F830" s="99"/>
      <c r="G830" s="99"/>
    </row>
    <row r="831" spans="2:7">
      <c r="B831" s="105"/>
      <c r="C831" s="105"/>
      <c r="D831" s="105"/>
      <c r="E831" s="99"/>
      <c r="F831" s="99"/>
      <c r="G831" s="99"/>
    </row>
    <row r="832" spans="2:7">
      <c r="B832" s="105"/>
      <c r="C832" s="105"/>
      <c r="D832" s="105"/>
      <c r="E832" s="99"/>
      <c r="F832" s="99"/>
      <c r="G832" s="99"/>
    </row>
    <row r="833" spans="2:7">
      <c r="B833" s="105"/>
      <c r="C833" s="105"/>
      <c r="D833" s="105"/>
      <c r="E833" s="99"/>
      <c r="F833" s="99"/>
      <c r="G833" s="99"/>
    </row>
    <row r="834" spans="2:7">
      <c r="B834" s="105"/>
      <c r="C834" s="105"/>
      <c r="D834" s="105"/>
      <c r="E834" s="99"/>
      <c r="F834" s="99"/>
      <c r="G834" s="99"/>
    </row>
    <row r="835" spans="2:7">
      <c r="B835" s="105"/>
      <c r="C835" s="105"/>
      <c r="D835" s="105"/>
      <c r="E835" s="99"/>
      <c r="F835" s="99"/>
      <c r="G835" s="99"/>
    </row>
    <row r="836" spans="2:7">
      <c r="B836" s="105"/>
      <c r="C836" s="105"/>
      <c r="D836" s="105"/>
      <c r="E836" s="99"/>
      <c r="F836" s="99"/>
      <c r="G836" s="99"/>
    </row>
    <row r="837" spans="2:7">
      <c r="B837" s="105"/>
      <c r="C837" s="105"/>
      <c r="D837" s="105"/>
      <c r="E837" s="99"/>
      <c r="F837" s="99"/>
      <c r="G837" s="99"/>
    </row>
    <row r="838" spans="2:7">
      <c r="B838" s="105"/>
      <c r="C838" s="105"/>
      <c r="D838" s="105"/>
      <c r="E838" s="99"/>
      <c r="F838" s="99"/>
      <c r="G838" s="99"/>
    </row>
    <row r="839" spans="2:7">
      <c r="B839" s="105"/>
      <c r="C839" s="105"/>
      <c r="D839" s="105"/>
      <c r="E839" s="99"/>
      <c r="F839" s="99"/>
      <c r="G839" s="99"/>
    </row>
    <row r="840" spans="2:7">
      <c r="B840" s="105"/>
      <c r="C840" s="105"/>
      <c r="D840" s="105"/>
      <c r="E840" s="99"/>
      <c r="F840" s="99"/>
      <c r="G840" s="99"/>
    </row>
    <row r="841" spans="2:7">
      <c r="B841" s="105"/>
      <c r="C841" s="105"/>
      <c r="D841" s="105"/>
      <c r="E841" s="99"/>
      <c r="F841" s="99"/>
      <c r="G841" s="99"/>
    </row>
    <row r="842" spans="2:7">
      <c r="B842" s="105"/>
      <c r="C842" s="105"/>
      <c r="D842" s="105"/>
      <c r="E842" s="99"/>
      <c r="F842" s="99"/>
      <c r="G842" s="99"/>
    </row>
    <row r="843" spans="2:7">
      <c r="B843" s="105"/>
      <c r="C843" s="105"/>
      <c r="D843" s="105"/>
      <c r="E843" s="99"/>
      <c r="F843" s="99"/>
      <c r="G843" s="99"/>
    </row>
    <row r="844" spans="2:7">
      <c r="B844" s="105"/>
      <c r="C844" s="105"/>
      <c r="D844" s="105"/>
      <c r="E844" s="99"/>
      <c r="F844" s="99"/>
      <c r="G844" s="99"/>
    </row>
    <row r="845" spans="2:7">
      <c r="B845" s="105"/>
      <c r="C845" s="105"/>
      <c r="D845" s="105"/>
      <c r="E845" s="99"/>
      <c r="F845" s="99"/>
      <c r="G845" s="99"/>
    </row>
    <row r="846" spans="2:7">
      <c r="B846" s="105"/>
      <c r="C846" s="105"/>
      <c r="D846" s="105"/>
      <c r="E846" s="99"/>
      <c r="F846" s="99"/>
      <c r="G846" s="99"/>
    </row>
    <row r="847" spans="2:7">
      <c r="B847" s="105"/>
      <c r="C847" s="105"/>
      <c r="D847" s="105"/>
      <c r="E847" s="99"/>
      <c r="F847" s="99"/>
      <c r="G847" s="99"/>
    </row>
    <row r="848" spans="2:7">
      <c r="B848" s="105"/>
      <c r="C848" s="105"/>
      <c r="D848" s="105"/>
      <c r="E848" s="99"/>
      <c r="F848" s="99"/>
      <c r="G848" s="99"/>
    </row>
    <row r="849" spans="2:7">
      <c r="B849" s="105"/>
      <c r="C849" s="105"/>
      <c r="D849" s="105"/>
      <c r="E849" s="99"/>
      <c r="F849" s="99"/>
      <c r="G849" s="99"/>
    </row>
    <row r="850" spans="2:7">
      <c r="B850" s="105"/>
      <c r="C850" s="105"/>
      <c r="D850" s="105"/>
      <c r="E850" s="99"/>
      <c r="F850" s="99"/>
      <c r="G850" s="99"/>
    </row>
    <row r="851" spans="2:7">
      <c r="B851" s="105"/>
      <c r="C851" s="105"/>
      <c r="D851" s="105"/>
      <c r="E851" s="99"/>
      <c r="F851" s="99"/>
      <c r="G851" s="99"/>
    </row>
    <row r="852" spans="2:7">
      <c r="B852" s="105"/>
      <c r="C852" s="105"/>
      <c r="D852" s="105"/>
      <c r="E852" s="99"/>
      <c r="F852" s="99"/>
      <c r="G852" s="99"/>
    </row>
    <row r="853" spans="2:7">
      <c r="B853" s="105"/>
      <c r="C853" s="105"/>
      <c r="D853" s="105"/>
      <c r="E853" s="99"/>
      <c r="F853" s="99"/>
      <c r="G853" s="99"/>
    </row>
    <row r="854" spans="2:7">
      <c r="B854" s="105"/>
      <c r="C854" s="105"/>
      <c r="D854" s="105"/>
      <c r="E854" s="99"/>
      <c r="F854" s="99"/>
      <c r="G854" s="99"/>
    </row>
    <row r="855" spans="2:7">
      <c r="B855" s="105"/>
      <c r="C855" s="105"/>
      <c r="D855" s="105"/>
      <c r="E855" s="99"/>
      <c r="F855" s="99"/>
      <c r="G855" s="99"/>
    </row>
    <row r="856" spans="2:7">
      <c r="B856" s="105"/>
      <c r="C856" s="105"/>
      <c r="D856" s="105"/>
      <c r="E856" s="99"/>
      <c r="F856" s="99"/>
      <c r="G856" s="99"/>
    </row>
    <row r="857" spans="2:7">
      <c r="B857" s="105"/>
      <c r="C857" s="105"/>
      <c r="D857" s="105"/>
      <c r="E857" s="99"/>
      <c r="F857" s="99"/>
      <c r="G857" s="99"/>
    </row>
    <row r="858" spans="2:7">
      <c r="B858" s="105"/>
      <c r="C858" s="105"/>
      <c r="D858" s="105"/>
      <c r="E858" s="99"/>
      <c r="F858" s="99"/>
      <c r="G858" s="99"/>
    </row>
    <row r="859" spans="2:7">
      <c r="B859" s="105"/>
      <c r="C859" s="105"/>
      <c r="D859" s="105"/>
      <c r="E859" s="99"/>
      <c r="F859" s="99"/>
      <c r="G859" s="99"/>
    </row>
    <row r="860" spans="2:7">
      <c r="B860" s="105"/>
      <c r="C860" s="105"/>
      <c r="D860" s="105"/>
      <c r="E860" s="99"/>
      <c r="F860" s="99"/>
      <c r="G860" s="99"/>
    </row>
    <row r="861" spans="2:7">
      <c r="B861" s="105"/>
      <c r="C861" s="105"/>
      <c r="D861" s="105"/>
      <c r="E861" s="99"/>
      <c r="F861" s="99"/>
      <c r="G861" s="99"/>
    </row>
    <row r="862" spans="2:7">
      <c r="B862" s="105"/>
      <c r="C862" s="105"/>
      <c r="D862" s="105"/>
      <c r="E862" s="99"/>
      <c r="F862" s="99"/>
      <c r="G862" s="99"/>
    </row>
    <row r="863" spans="2:7">
      <c r="B863" s="105"/>
      <c r="C863" s="105"/>
      <c r="D863" s="105"/>
      <c r="E863" s="99"/>
      <c r="F863" s="99"/>
      <c r="G863" s="99"/>
    </row>
    <row r="864" spans="2:7">
      <c r="B864" s="105"/>
      <c r="C864" s="105"/>
      <c r="D864" s="105"/>
      <c r="E864" s="99"/>
      <c r="F864" s="99"/>
      <c r="G864" s="99"/>
    </row>
    <row r="865" spans="2:7">
      <c r="B865" s="105"/>
      <c r="C865" s="105"/>
      <c r="D865" s="105"/>
      <c r="E865" s="99"/>
      <c r="F865" s="99"/>
      <c r="G865" s="99"/>
    </row>
    <row r="866" spans="2:7">
      <c r="B866" s="105"/>
      <c r="C866" s="105"/>
      <c r="D866" s="105"/>
      <c r="E866" s="99"/>
      <c r="F866" s="99"/>
      <c r="G866" s="99"/>
    </row>
    <row r="867" spans="2:7">
      <c r="B867" s="105"/>
      <c r="C867" s="105"/>
      <c r="D867" s="105"/>
      <c r="E867" s="99"/>
      <c r="F867" s="99"/>
      <c r="G867" s="99"/>
    </row>
    <row r="868" spans="2:7">
      <c r="B868" s="105"/>
      <c r="C868" s="105"/>
      <c r="D868" s="105"/>
      <c r="E868" s="99"/>
      <c r="F868" s="99"/>
      <c r="G868" s="99"/>
    </row>
    <row r="869" spans="2:7">
      <c r="B869" s="105"/>
      <c r="C869" s="105"/>
      <c r="D869" s="105"/>
      <c r="E869" s="99"/>
      <c r="F869" s="99"/>
      <c r="G869" s="99"/>
    </row>
    <row r="870" spans="2:7">
      <c r="B870" s="105"/>
      <c r="C870" s="105"/>
      <c r="D870" s="105"/>
      <c r="E870" s="99"/>
      <c r="F870" s="99"/>
      <c r="G870" s="99"/>
    </row>
    <row r="871" spans="2:7">
      <c r="B871" s="105"/>
      <c r="C871" s="105"/>
      <c r="D871" s="105"/>
      <c r="E871" s="99"/>
      <c r="F871" s="99"/>
      <c r="G871" s="99"/>
    </row>
    <row r="872" spans="2:7">
      <c r="B872" s="105"/>
      <c r="C872" s="105"/>
      <c r="D872" s="105"/>
      <c r="E872" s="99"/>
      <c r="F872" s="99"/>
      <c r="G872" s="99"/>
    </row>
    <row r="873" spans="2:7">
      <c r="B873" s="105"/>
      <c r="C873" s="105"/>
      <c r="D873" s="105"/>
      <c r="E873" s="99"/>
      <c r="F873" s="99"/>
      <c r="G873" s="99"/>
    </row>
    <row r="874" spans="2:7">
      <c r="B874" s="105"/>
      <c r="C874" s="105"/>
      <c r="D874" s="105"/>
      <c r="E874" s="99"/>
      <c r="F874" s="99"/>
      <c r="G874" s="99"/>
    </row>
    <row r="875" spans="2:7">
      <c r="B875" s="105"/>
      <c r="C875" s="105"/>
      <c r="D875" s="105"/>
      <c r="E875" s="99"/>
      <c r="F875" s="99"/>
      <c r="G875" s="99"/>
    </row>
    <row r="876" spans="2:7">
      <c r="B876" s="105"/>
      <c r="C876" s="105"/>
      <c r="D876" s="105"/>
      <c r="E876" s="99"/>
      <c r="F876" s="99"/>
      <c r="G876" s="99"/>
    </row>
    <row r="877" spans="2:7">
      <c r="B877" s="105"/>
      <c r="C877" s="105"/>
      <c r="D877" s="105"/>
      <c r="E877" s="99"/>
      <c r="F877" s="99"/>
      <c r="G877" s="99"/>
    </row>
    <row r="878" spans="2:7">
      <c r="B878" s="105"/>
      <c r="C878" s="105"/>
      <c r="D878" s="105"/>
      <c r="E878" s="99"/>
      <c r="F878" s="99"/>
      <c r="G878" s="99"/>
    </row>
    <row r="879" spans="2:7">
      <c r="B879" s="105"/>
      <c r="C879" s="105"/>
      <c r="D879" s="105"/>
      <c r="E879" s="99"/>
      <c r="F879" s="99"/>
      <c r="G879" s="99"/>
    </row>
    <row r="880" spans="2:7">
      <c r="B880" s="105"/>
      <c r="C880" s="105"/>
      <c r="D880" s="105"/>
      <c r="E880" s="99"/>
      <c r="F880" s="99"/>
      <c r="G880" s="99"/>
    </row>
    <row r="881" spans="2:7">
      <c r="B881" s="105"/>
      <c r="C881" s="105"/>
      <c r="D881" s="105"/>
      <c r="E881" s="99"/>
      <c r="F881" s="99"/>
      <c r="G881" s="99"/>
    </row>
    <row r="882" spans="2:7">
      <c r="B882" s="105"/>
      <c r="C882" s="105"/>
      <c r="D882" s="105"/>
      <c r="E882" s="99"/>
      <c r="F882" s="99"/>
      <c r="G882" s="99"/>
    </row>
    <row r="883" spans="2:7">
      <c r="B883" s="105"/>
      <c r="C883" s="105"/>
      <c r="D883" s="105"/>
      <c r="E883" s="99"/>
      <c r="F883" s="99"/>
      <c r="G883" s="99"/>
    </row>
    <row r="884" spans="2:7">
      <c r="B884" s="105"/>
      <c r="C884" s="105"/>
      <c r="D884" s="105"/>
      <c r="E884" s="99"/>
      <c r="F884" s="99"/>
      <c r="G884" s="99"/>
    </row>
    <row r="885" spans="2:7">
      <c r="B885" s="105"/>
      <c r="C885" s="105"/>
      <c r="D885" s="105"/>
      <c r="E885" s="99"/>
      <c r="F885" s="99"/>
      <c r="G885" s="99"/>
    </row>
    <row r="886" spans="2:7">
      <c r="B886" s="105"/>
      <c r="C886" s="105"/>
      <c r="D886" s="105"/>
      <c r="E886" s="99"/>
      <c r="F886" s="99"/>
      <c r="G886" s="99"/>
    </row>
    <row r="887" spans="2:7">
      <c r="B887" s="105"/>
      <c r="C887" s="105"/>
      <c r="D887" s="105"/>
      <c r="E887" s="99"/>
      <c r="F887" s="99"/>
      <c r="G887" s="99"/>
    </row>
    <row r="888" spans="2:7">
      <c r="B888" s="105"/>
      <c r="C888" s="105"/>
      <c r="D888" s="105"/>
      <c r="E888" s="99"/>
      <c r="F888" s="99"/>
      <c r="G888" s="99"/>
    </row>
    <row r="889" spans="2:7">
      <c r="B889" s="105"/>
      <c r="C889" s="105"/>
      <c r="D889" s="105"/>
      <c r="E889" s="99"/>
      <c r="F889" s="99"/>
      <c r="G889" s="99"/>
    </row>
    <row r="890" spans="2:7">
      <c r="B890" s="105"/>
      <c r="C890" s="105"/>
      <c r="D890" s="105"/>
      <c r="E890" s="99"/>
      <c r="F890" s="99"/>
      <c r="G890" s="99"/>
    </row>
    <row r="891" spans="2:7">
      <c r="B891" s="105"/>
      <c r="C891" s="105"/>
      <c r="D891" s="105"/>
      <c r="E891" s="99"/>
      <c r="F891" s="99"/>
      <c r="G891" s="99"/>
    </row>
    <row r="892" spans="2:7">
      <c r="B892" s="105"/>
      <c r="C892" s="105"/>
      <c r="D892" s="105"/>
      <c r="E892" s="99"/>
      <c r="F892" s="99"/>
      <c r="G892" s="99"/>
    </row>
    <row r="893" spans="2:7">
      <c r="B893" s="105"/>
      <c r="C893" s="105"/>
      <c r="D893" s="105"/>
      <c r="E893" s="99"/>
      <c r="F893" s="99"/>
      <c r="G893" s="99"/>
    </row>
    <row r="894" spans="2:7">
      <c r="B894" s="105"/>
      <c r="C894" s="105"/>
      <c r="D894" s="105"/>
      <c r="E894" s="99"/>
      <c r="F894" s="99"/>
      <c r="G894" s="99"/>
    </row>
    <row r="895" spans="2:7">
      <c r="B895" s="105"/>
      <c r="C895" s="105"/>
      <c r="D895" s="105"/>
      <c r="E895" s="99"/>
      <c r="F895" s="99"/>
      <c r="G895" s="99"/>
    </row>
    <row r="896" spans="2:7">
      <c r="B896" s="105"/>
      <c r="C896" s="105"/>
      <c r="D896" s="105"/>
      <c r="E896" s="99"/>
      <c r="F896" s="99"/>
      <c r="G896" s="99"/>
    </row>
    <row r="897" spans="2:7">
      <c r="B897" s="105"/>
      <c r="C897" s="105"/>
      <c r="D897" s="105"/>
      <c r="E897" s="99"/>
      <c r="F897" s="99"/>
      <c r="G897" s="99"/>
    </row>
    <row r="898" spans="2:7">
      <c r="B898" s="105"/>
      <c r="C898" s="105"/>
      <c r="D898" s="105"/>
      <c r="E898" s="99"/>
      <c r="F898" s="99"/>
      <c r="G898" s="99"/>
    </row>
    <row r="899" spans="2:7">
      <c r="B899" s="105"/>
      <c r="C899" s="105"/>
      <c r="D899" s="105"/>
      <c r="E899" s="99"/>
      <c r="F899" s="99"/>
      <c r="G899" s="99"/>
    </row>
    <row r="900" spans="2:7">
      <c r="B900" s="105"/>
      <c r="C900" s="105"/>
      <c r="D900" s="105"/>
      <c r="E900" s="99"/>
      <c r="F900" s="99"/>
      <c r="G900" s="99"/>
    </row>
    <row r="901" spans="2:7">
      <c r="B901" s="105"/>
      <c r="C901" s="105"/>
      <c r="D901" s="105"/>
      <c r="E901" s="99"/>
      <c r="F901" s="99"/>
      <c r="G901" s="99"/>
    </row>
    <row r="902" spans="2:7">
      <c r="B902" s="105"/>
      <c r="C902" s="105"/>
      <c r="D902" s="105"/>
      <c r="E902" s="99"/>
      <c r="F902" s="99"/>
      <c r="G902" s="99"/>
    </row>
    <row r="903" spans="2:7">
      <c r="B903" s="105"/>
      <c r="C903" s="105"/>
      <c r="D903" s="105"/>
      <c r="E903" s="99"/>
      <c r="F903" s="99"/>
      <c r="G903" s="99"/>
    </row>
    <row r="904" spans="2:7">
      <c r="B904" s="105"/>
      <c r="C904" s="105"/>
      <c r="D904" s="105"/>
      <c r="E904" s="99"/>
      <c r="F904" s="99"/>
      <c r="G904" s="99"/>
    </row>
    <row r="905" spans="2:7">
      <c r="B905" s="105"/>
      <c r="C905" s="105"/>
      <c r="D905" s="105"/>
      <c r="E905" s="99"/>
      <c r="F905" s="99"/>
      <c r="G905" s="99"/>
    </row>
    <row r="906" spans="2:7">
      <c r="B906" s="105"/>
      <c r="C906" s="105"/>
      <c r="D906" s="105"/>
      <c r="E906" s="99"/>
      <c r="F906" s="99"/>
      <c r="G906" s="99"/>
    </row>
    <row r="907" spans="2:7">
      <c r="B907" s="105"/>
      <c r="C907" s="105"/>
      <c r="D907" s="105"/>
      <c r="E907" s="99"/>
      <c r="F907" s="99"/>
      <c r="G907" s="99"/>
    </row>
    <row r="908" spans="2:7">
      <c r="B908" s="105"/>
      <c r="C908" s="105"/>
      <c r="D908" s="105"/>
      <c r="E908" s="99"/>
      <c r="F908" s="99"/>
      <c r="G908" s="99"/>
    </row>
    <row r="909" spans="2:7">
      <c r="B909" s="105"/>
      <c r="C909" s="105"/>
      <c r="D909" s="105"/>
      <c r="E909" s="99"/>
      <c r="F909" s="99"/>
      <c r="G909" s="99"/>
    </row>
    <row r="910" spans="2:7">
      <c r="B910" s="105"/>
      <c r="C910" s="105"/>
      <c r="D910" s="105"/>
      <c r="E910" s="99"/>
      <c r="F910" s="99"/>
      <c r="G910" s="99"/>
    </row>
    <row r="911" spans="2:7">
      <c r="B911" s="105"/>
      <c r="C911" s="105"/>
      <c r="D911" s="105"/>
      <c r="E911" s="99"/>
      <c r="F911" s="99"/>
      <c r="G911" s="99"/>
    </row>
    <row r="912" spans="2:7">
      <c r="B912" s="105"/>
      <c r="C912" s="105"/>
      <c r="D912" s="105"/>
      <c r="E912" s="99"/>
      <c r="F912" s="99"/>
      <c r="G912" s="99"/>
    </row>
    <row r="913" spans="2:7">
      <c r="B913" s="105"/>
      <c r="C913" s="105"/>
      <c r="D913" s="105"/>
      <c r="E913" s="99"/>
      <c r="F913" s="99"/>
      <c r="G913" s="99"/>
    </row>
    <row r="914" spans="2:7">
      <c r="B914" s="105"/>
      <c r="C914" s="105"/>
      <c r="D914" s="105"/>
      <c r="E914" s="99"/>
      <c r="F914" s="99"/>
      <c r="G914" s="99"/>
    </row>
    <row r="915" spans="2:7">
      <c r="B915" s="105"/>
      <c r="C915" s="105"/>
      <c r="D915" s="105"/>
      <c r="E915" s="99"/>
      <c r="F915" s="99"/>
      <c r="G915" s="99"/>
    </row>
    <row r="916" spans="2:7">
      <c r="B916" s="105"/>
      <c r="C916" s="105"/>
      <c r="D916" s="105"/>
      <c r="E916" s="99"/>
      <c r="F916" s="99"/>
      <c r="G916" s="99"/>
    </row>
    <row r="917" spans="2:7">
      <c r="B917" s="105"/>
      <c r="C917" s="105"/>
      <c r="D917" s="105"/>
      <c r="E917" s="99"/>
      <c r="F917" s="99"/>
      <c r="G917" s="99"/>
    </row>
    <row r="918" spans="2:7">
      <c r="B918" s="105"/>
      <c r="C918" s="105"/>
      <c r="D918" s="105"/>
      <c r="E918" s="99"/>
      <c r="F918" s="99"/>
      <c r="G918" s="99"/>
    </row>
    <row r="919" spans="2:7">
      <c r="B919" s="105"/>
      <c r="C919" s="105"/>
      <c r="D919" s="105"/>
      <c r="E919" s="99"/>
      <c r="F919" s="99"/>
      <c r="G919" s="99"/>
    </row>
    <row r="920" spans="2:7">
      <c r="B920" s="105"/>
      <c r="C920" s="105"/>
      <c r="D920" s="105"/>
      <c r="E920" s="99"/>
      <c r="F920" s="99"/>
      <c r="G920" s="99"/>
    </row>
    <row r="921" spans="2:7">
      <c r="B921" s="105"/>
      <c r="C921" s="105"/>
      <c r="D921" s="105"/>
      <c r="E921" s="99"/>
      <c r="F921" s="99"/>
      <c r="G921" s="99"/>
    </row>
    <row r="922" spans="2:7">
      <c r="B922" s="105"/>
      <c r="C922" s="105"/>
      <c r="D922" s="105"/>
      <c r="E922" s="99"/>
      <c r="F922" s="99"/>
      <c r="G922" s="99"/>
    </row>
    <row r="923" spans="2:7">
      <c r="B923" s="105"/>
      <c r="C923" s="105"/>
      <c r="D923" s="105"/>
      <c r="E923" s="99"/>
      <c r="F923" s="99"/>
      <c r="G923" s="99"/>
    </row>
    <row r="924" spans="2:7">
      <c r="B924" s="105"/>
      <c r="C924" s="105"/>
      <c r="D924" s="105"/>
      <c r="E924" s="99"/>
      <c r="F924" s="99"/>
      <c r="G924" s="99"/>
    </row>
    <row r="925" spans="2:7">
      <c r="B925" s="105"/>
      <c r="C925" s="105"/>
      <c r="D925" s="105"/>
      <c r="E925" s="99"/>
      <c r="F925" s="99"/>
      <c r="G925" s="99"/>
    </row>
    <row r="926" spans="2:7">
      <c r="B926" s="105"/>
      <c r="C926" s="105"/>
      <c r="D926" s="105"/>
      <c r="E926" s="99"/>
      <c r="F926" s="99"/>
      <c r="G926" s="99"/>
    </row>
    <row r="927" spans="2:7">
      <c r="B927" s="105"/>
      <c r="C927" s="105"/>
      <c r="D927" s="105"/>
      <c r="E927" s="99"/>
      <c r="F927" s="99"/>
      <c r="G927" s="99"/>
    </row>
    <row r="928" spans="2:7">
      <c r="B928" s="105"/>
      <c r="C928" s="105"/>
      <c r="D928" s="105"/>
      <c r="E928" s="99"/>
      <c r="F928" s="99"/>
      <c r="G928" s="99"/>
    </row>
    <row r="929" spans="2:7">
      <c r="B929" s="105"/>
      <c r="C929" s="105"/>
      <c r="D929" s="105"/>
      <c r="E929" s="99"/>
      <c r="F929" s="99"/>
      <c r="G929" s="99"/>
    </row>
    <row r="930" spans="2:7">
      <c r="B930" s="105"/>
      <c r="C930" s="105"/>
      <c r="D930" s="105"/>
      <c r="E930" s="99"/>
      <c r="F930" s="99"/>
      <c r="G930" s="99"/>
    </row>
    <row r="931" spans="2:7">
      <c r="B931" s="105"/>
      <c r="C931" s="105"/>
      <c r="D931" s="105"/>
      <c r="E931" s="99"/>
      <c r="F931" s="99"/>
      <c r="G931" s="99"/>
    </row>
    <row r="932" spans="2:7">
      <c r="B932" s="105"/>
      <c r="C932" s="105"/>
      <c r="D932" s="105"/>
      <c r="E932" s="99"/>
      <c r="F932" s="99"/>
      <c r="G932" s="99"/>
    </row>
    <row r="933" spans="2:7">
      <c r="B933" s="105"/>
      <c r="C933" s="105"/>
      <c r="D933" s="105"/>
      <c r="E933" s="99"/>
      <c r="F933" s="99"/>
      <c r="G933" s="99"/>
    </row>
    <row r="934" spans="2:7">
      <c r="B934" s="105"/>
      <c r="C934" s="105"/>
      <c r="D934" s="105"/>
      <c r="E934" s="99"/>
      <c r="F934" s="99"/>
      <c r="G934" s="99"/>
    </row>
    <row r="935" spans="2:7">
      <c r="B935" s="105"/>
      <c r="C935" s="105"/>
      <c r="D935" s="105"/>
      <c r="E935" s="99"/>
      <c r="F935" s="99"/>
      <c r="G935" s="99"/>
    </row>
    <row r="936" spans="2:7">
      <c r="B936" s="105"/>
      <c r="C936" s="105"/>
      <c r="D936" s="105"/>
      <c r="E936" s="99"/>
      <c r="F936" s="99"/>
      <c r="G936" s="99"/>
    </row>
    <row r="937" spans="2:7">
      <c r="B937" s="105"/>
      <c r="C937" s="105"/>
      <c r="D937" s="105"/>
      <c r="E937" s="99"/>
      <c r="F937" s="99"/>
      <c r="G937" s="99"/>
    </row>
    <row r="938" spans="2:7">
      <c r="B938" s="105"/>
      <c r="C938" s="105"/>
      <c r="D938" s="105"/>
      <c r="E938" s="99"/>
      <c r="F938" s="99"/>
      <c r="G938" s="99"/>
    </row>
    <row r="939" spans="2:7">
      <c r="B939" s="105"/>
      <c r="C939" s="105"/>
      <c r="D939" s="105"/>
      <c r="E939" s="99"/>
      <c r="F939" s="99"/>
      <c r="G939" s="99"/>
    </row>
    <row r="940" spans="2:7">
      <c r="B940" s="105"/>
      <c r="C940" s="105"/>
      <c r="D940" s="105"/>
      <c r="E940" s="99"/>
      <c r="F940" s="99"/>
      <c r="G940" s="99"/>
    </row>
    <row r="941" spans="2:7">
      <c r="B941" s="105"/>
      <c r="C941" s="105"/>
      <c r="D941" s="105"/>
      <c r="E941" s="99"/>
      <c r="F941" s="99"/>
      <c r="G941" s="99"/>
    </row>
    <row r="942" spans="2:7">
      <c r="B942" s="105"/>
      <c r="C942" s="105"/>
      <c r="D942" s="105"/>
      <c r="E942" s="99"/>
      <c r="F942" s="99"/>
      <c r="G942" s="99"/>
    </row>
    <row r="943" spans="2:7">
      <c r="B943" s="105"/>
      <c r="C943" s="105"/>
      <c r="D943" s="105"/>
      <c r="E943" s="99"/>
      <c r="F943" s="99"/>
      <c r="G943" s="99"/>
    </row>
    <row r="944" spans="2:7">
      <c r="B944" s="105"/>
      <c r="C944" s="105"/>
      <c r="D944" s="105"/>
      <c r="E944" s="99"/>
      <c r="F944" s="99"/>
      <c r="G944" s="99"/>
    </row>
    <row r="945" spans="2:7">
      <c r="B945" s="105"/>
      <c r="C945" s="105"/>
      <c r="D945" s="105"/>
      <c r="E945" s="99"/>
      <c r="F945" s="99"/>
      <c r="G945" s="99"/>
    </row>
    <row r="946" spans="2:7">
      <c r="B946" s="105"/>
      <c r="C946" s="105"/>
      <c r="D946" s="105"/>
      <c r="E946" s="99"/>
      <c r="F946" s="99"/>
      <c r="G946" s="99"/>
    </row>
    <row r="947" spans="2:7">
      <c r="B947" s="105"/>
      <c r="C947" s="105"/>
      <c r="D947" s="105"/>
      <c r="E947" s="99"/>
      <c r="F947" s="99"/>
      <c r="G947" s="99"/>
    </row>
    <row r="948" spans="2:7">
      <c r="B948" s="105"/>
      <c r="C948" s="105"/>
      <c r="D948" s="105"/>
      <c r="E948" s="99"/>
      <c r="F948" s="99"/>
      <c r="G948" s="99"/>
    </row>
    <row r="949" spans="2:7">
      <c r="B949" s="105"/>
      <c r="C949" s="105"/>
      <c r="D949" s="105"/>
      <c r="E949" s="99"/>
      <c r="F949" s="99"/>
      <c r="G949" s="99"/>
    </row>
    <row r="950" spans="2:7">
      <c r="B950" s="105"/>
      <c r="C950" s="105"/>
      <c r="D950" s="105"/>
      <c r="E950" s="99"/>
      <c r="F950" s="99"/>
      <c r="G950" s="99"/>
    </row>
    <row r="951" spans="2:7">
      <c r="B951" s="105"/>
      <c r="C951" s="105"/>
      <c r="D951" s="105"/>
      <c r="E951" s="99"/>
      <c r="F951" s="99"/>
      <c r="G951" s="99"/>
    </row>
    <row r="952" spans="2:7">
      <c r="B952" s="105"/>
      <c r="C952" s="105"/>
      <c r="D952" s="105"/>
      <c r="E952" s="99"/>
      <c r="F952" s="99"/>
      <c r="G952" s="99"/>
    </row>
    <row r="953" spans="2:7">
      <c r="B953" s="105"/>
      <c r="C953" s="105"/>
      <c r="D953" s="105"/>
      <c r="E953" s="99"/>
      <c r="F953" s="99"/>
      <c r="G953" s="99"/>
    </row>
    <row r="954" spans="2:7">
      <c r="B954" s="105"/>
      <c r="C954" s="105"/>
      <c r="D954" s="105"/>
      <c r="E954" s="99"/>
      <c r="F954" s="99"/>
      <c r="G954" s="99"/>
    </row>
    <row r="955" spans="2:7">
      <c r="B955" s="105"/>
      <c r="C955" s="105"/>
      <c r="D955" s="105"/>
      <c r="E955" s="99"/>
      <c r="F955" s="99"/>
      <c r="G955" s="99"/>
    </row>
    <row r="956" spans="2:7">
      <c r="B956" s="105"/>
      <c r="C956" s="105"/>
      <c r="D956" s="105"/>
      <c r="E956" s="99"/>
      <c r="F956" s="99"/>
      <c r="G956" s="99"/>
    </row>
    <row r="957" spans="2:7">
      <c r="B957" s="105"/>
      <c r="C957" s="105"/>
      <c r="D957" s="105"/>
      <c r="E957" s="99"/>
      <c r="F957" s="99"/>
      <c r="G957" s="99"/>
    </row>
    <row r="958" spans="2:7">
      <c r="B958" s="105"/>
      <c r="C958" s="105"/>
      <c r="D958" s="105"/>
      <c r="E958" s="99"/>
      <c r="F958" s="99"/>
      <c r="G958" s="99"/>
    </row>
    <row r="959" spans="2:7">
      <c r="B959" s="105"/>
      <c r="C959" s="105"/>
      <c r="D959" s="105"/>
      <c r="E959" s="99"/>
      <c r="F959" s="99"/>
      <c r="G959" s="99"/>
    </row>
    <row r="960" spans="2:7">
      <c r="B960" s="105"/>
      <c r="C960" s="105"/>
      <c r="D960" s="105"/>
      <c r="E960" s="99"/>
      <c r="F960" s="99"/>
      <c r="G960" s="99"/>
    </row>
    <row r="961" spans="2:7">
      <c r="B961" s="105"/>
      <c r="C961" s="105"/>
      <c r="D961" s="105"/>
      <c r="E961" s="99"/>
      <c r="F961" s="99"/>
      <c r="G961" s="99"/>
    </row>
    <row r="962" spans="2:7">
      <c r="B962" s="105"/>
      <c r="C962" s="105"/>
      <c r="D962" s="105"/>
      <c r="E962" s="99"/>
      <c r="F962" s="99"/>
      <c r="G962" s="99"/>
    </row>
    <row r="963" spans="2:7">
      <c r="B963" s="105"/>
      <c r="C963" s="105"/>
      <c r="D963" s="105"/>
      <c r="E963" s="99"/>
      <c r="F963" s="99"/>
      <c r="G963" s="99"/>
    </row>
    <row r="964" spans="2:7">
      <c r="B964" s="105"/>
      <c r="C964" s="105"/>
      <c r="D964" s="105"/>
      <c r="E964" s="99"/>
      <c r="F964" s="99"/>
      <c r="G964" s="99"/>
    </row>
    <row r="965" spans="2:7">
      <c r="B965" s="105"/>
      <c r="C965" s="105"/>
      <c r="D965" s="105"/>
      <c r="E965" s="99"/>
      <c r="F965" s="99"/>
      <c r="G965" s="99"/>
    </row>
    <row r="966" spans="2:7">
      <c r="B966" s="105"/>
      <c r="C966" s="105"/>
      <c r="D966" s="105"/>
      <c r="E966" s="99"/>
      <c r="F966" s="99"/>
      <c r="G966" s="99"/>
    </row>
    <row r="967" spans="2:7">
      <c r="B967" s="105"/>
      <c r="C967" s="105"/>
      <c r="D967" s="105"/>
      <c r="E967" s="99"/>
      <c r="F967" s="99"/>
      <c r="G967" s="99"/>
    </row>
    <row r="968" spans="2:7">
      <c r="B968" s="105"/>
      <c r="C968" s="105"/>
      <c r="D968" s="105"/>
      <c r="E968" s="99"/>
      <c r="F968" s="99"/>
      <c r="G968" s="99"/>
    </row>
    <row r="969" spans="2:7">
      <c r="B969" s="105"/>
      <c r="C969" s="105"/>
      <c r="D969" s="105"/>
      <c r="E969" s="99"/>
      <c r="F969" s="99"/>
      <c r="G969" s="99"/>
    </row>
    <row r="970" spans="2:7">
      <c r="B970" s="105"/>
      <c r="C970" s="105"/>
      <c r="D970" s="105"/>
      <c r="E970" s="99"/>
      <c r="F970" s="99"/>
      <c r="G970" s="99"/>
    </row>
    <row r="971" spans="2:7">
      <c r="B971" s="105"/>
      <c r="C971" s="105"/>
      <c r="D971" s="105"/>
      <c r="E971" s="99"/>
      <c r="F971" s="99"/>
      <c r="G971" s="99"/>
    </row>
    <row r="972" spans="2:7">
      <c r="B972" s="105"/>
      <c r="C972" s="105"/>
      <c r="D972" s="105"/>
      <c r="E972" s="99"/>
      <c r="F972" s="99"/>
      <c r="G972" s="99"/>
    </row>
    <row r="973" spans="2:7">
      <c r="B973" s="105"/>
      <c r="C973" s="105"/>
      <c r="D973" s="105"/>
      <c r="E973" s="99"/>
      <c r="F973" s="99"/>
      <c r="G973" s="99"/>
    </row>
    <row r="974" spans="2:7">
      <c r="B974" s="105"/>
      <c r="C974" s="105"/>
      <c r="D974" s="105"/>
      <c r="E974" s="99"/>
      <c r="F974" s="99"/>
      <c r="G974" s="99"/>
    </row>
    <row r="975" spans="2:7">
      <c r="B975" s="105"/>
      <c r="C975" s="105"/>
      <c r="D975" s="105"/>
      <c r="E975" s="99"/>
      <c r="F975" s="99"/>
      <c r="G975" s="99"/>
    </row>
    <row r="976" spans="2:7">
      <c r="B976" s="105"/>
      <c r="C976" s="105"/>
      <c r="D976" s="105"/>
      <c r="E976" s="99"/>
      <c r="F976" s="99"/>
      <c r="G976" s="99"/>
    </row>
    <row r="977" spans="2:7">
      <c r="B977" s="105"/>
      <c r="C977" s="105"/>
      <c r="D977" s="105"/>
      <c r="E977" s="99"/>
      <c r="F977" s="99"/>
      <c r="G977" s="99"/>
    </row>
    <row r="978" spans="2:7">
      <c r="B978" s="105"/>
      <c r="C978" s="105"/>
      <c r="D978" s="105"/>
      <c r="E978" s="99"/>
      <c r="F978" s="99"/>
      <c r="G978" s="99"/>
    </row>
    <row r="979" spans="2:7">
      <c r="B979" s="105"/>
      <c r="C979" s="105"/>
      <c r="D979" s="105"/>
      <c r="E979" s="99"/>
      <c r="F979" s="99"/>
      <c r="G979" s="99"/>
    </row>
    <row r="980" spans="2:7">
      <c r="B980" s="105"/>
      <c r="C980" s="105"/>
      <c r="D980" s="105"/>
      <c r="E980" s="99"/>
      <c r="F980" s="99"/>
      <c r="G980" s="99"/>
    </row>
    <row r="981" spans="2:7">
      <c r="B981" s="105"/>
      <c r="C981" s="105"/>
      <c r="D981" s="105"/>
      <c r="E981" s="99"/>
      <c r="F981" s="99"/>
      <c r="G981" s="99"/>
    </row>
    <row r="982" spans="2:7">
      <c r="B982" s="105"/>
      <c r="C982" s="105"/>
      <c r="D982" s="105"/>
      <c r="E982" s="99"/>
      <c r="F982" s="99"/>
      <c r="G982" s="99"/>
    </row>
    <row r="983" spans="2:7">
      <c r="B983" s="105"/>
      <c r="C983" s="105"/>
      <c r="D983" s="105"/>
      <c r="E983" s="99"/>
      <c r="F983" s="99"/>
      <c r="G983" s="99"/>
    </row>
    <row r="984" spans="2:7">
      <c r="B984" s="105"/>
      <c r="C984" s="105"/>
      <c r="D984" s="105"/>
      <c r="E984" s="99"/>
      <c r="F984" s="99"/>
      <c r="G984" s="99"/>
    </row>
    <row r="985" spans="2:7">
      <c r="B985" s="105"/>
      <c r="C985" s="105"/>
      <c r="D985" s="105"/>
      <c r="E985" s="99"/>
      <c r="F985" s="99"/>
      <c r="G985" s="99"/>
    </row>
    <row r="986" spans="2:7">
      <c r="B986" s="105"/>
      <c r="C986" s="105"/>
      <c r="D986" s="105"/>
      <c r="E986" s="99"/>
      <c r="F986" s="99"/>
      <c r="G986" s="99"/>
    </row>
    <row r="987" spans="2:7">
      <c r="B987" s="105"/>
      <c r="C987" s="105"/>
      <c r="D987" s="105"/>
      <c r="E987" s="99"/>
      <c r="F987" s="99"/>
      <c r="G987" s="99"/>
    </row>
    <row r="988" spans="2:7">
      <c r="B988" s="105"/>
      <c r="C988" s="105"/>
      <c r="D988" s="105"/>
      <c r="E988" s="99"/>
      <c r="F988" s="99"/>
      <c r="G988" s="99"/>
    </row>
    <row r="989" spans="2:7">
      <c r="B989" s="105"/>
      <c r="C989" s="105"/>
      <c r="D989" s="105"/>
      <c r="E989" s="99"/>
      <c r="F989" s="99"/>
      <c r="G989" s="99"/>
    </row>
    <row r="990" spans="2:7">
      <c r="B990" s="105"/>
      <c r="C990" s="105"/>
      <c r="D990" s="105"/>
      <c r="E990" s="99"/>
      <c r="F990" s="99"/>
      <c r="G990" s="99"/>
    </row>
    <row r="991" spans="2:7">
      <c r="B991" s="105"/>
      <c r="C991" s="105"/>
      <c r="D991" s="105"/>
      <c r="E991" s="99"/>
      <c r="F991" s="99"/>
      <c r="G991" s="99"/>
    </row>
    <row r="992" spans="2:7">
      <c r="B992" s="105"/>
      <c r="C992" s="105"/>
      <c r="D992" s="105"/>
      <c r="E992" s="99"/>
      <c r="F992" s="99"/>
      <c r="G992" s="99"/>
    </row>
    <row r="993" spans="2:7">
      <c r="B993" s="105"/>
      <c r="C993" s="105"/>
      <c r="D993" s="105"/>
      <c r="E993" s="99"/>
      <c r="F993" s="99"/>
      <c r="G993" s="99"/>
    </row>
    <row r="994" spans="2:7">
      <c r="B994" s="105"/>
      <c r="C994" s="105"/>
      <c r="D994" s="105"/>
      <c r="E994" s="99"/>
      <c r="F994" s="99"/>
      <c r="G994" s="99"/>
    </row>
    <row r="995" spans="2:7">
      <c r="B995" s="105"/>
      <c r="C995" s="105"/>
      <c r="D995" s="105"/>
      <c r="E995" s="99"/>
      <c r="F995" s="99"/>
      <c r="G995" s="99"/>
    </row>
    <row r="996" spans="2:7">
      <c r="B996" s="105"/>
      <c r="C996" s="105"/>
      <c r="D996" s="105"/>
      <c r="E996" s="99"/>
      <c r="F996" s="99"/>
      <c r="G996" s="99"/>
    </row>
    <row r="997" spans="2:7">
      <c r="B997" s="105"/>
      <c r="C997" s="105"/>
      <c r="D997" s="105"/>
      <c r="E997" s="99"/>
      <c r="F997" s="99"/>
      <c r="G997" s="99"/>
    </row>
    <row r="998" spans="2:7">
      <c r="B998" s="105"/>
      <c r="C998" s="105"/>
      <c r="D998" s="105"/>
      <c r="E998" s="99"/>
      <c r="F998" s="99"/>
      <c r="G998" s="99"/>
    </row>
    <row r="999" spans="2:7">
      <c r="B999" s="105"/>
      <c r="C999" s="105"/>
      <c r="D999" s="105"/>
      <c r="E999" s="99"/>
      <c r="F999" s="99"/>
      <c r="G999" s="99"/>
    </row>
    <row r="1000" spans="2:7">
      <c r="B1000" s="105"/>
      <c r="C1000" s="105"/>
      <c r="D1000" s="105"/>
      <c r="E1000" s="99"/>
      <c r="F1000" s="99"/>
      <c r="G1000" s="99"/>
    </row>
    <row r="1001" spans="2:7">
      <c r="B1001" s="105"/>
      <c r="C1001" s="105"/>
      <c r="D1001" s="105"/>
      <c r="E1001" s="99"/>
      <c r="F1001" s="99"/>
      <c r="G1001" s="99"/>
    </row>
    <row r="1002" spans="2:7">
      <c r="B1002" s="105"/>
      <c r="C1002" s="105"/>
      <c r="D1002" s="105"/>
      <c r="E1002" s="99"/>
      <c r="F1002" s="99"/>
      <c r="G1002" s="99"/>
    </row>
    <row r="1003" spans="2:7">
      <c r="B1003" s="105"/>
      <c r="C1003" s="105"/>
      <c r="D1003" s="105"/>
      <c r="E1003" s="99"/>
      <c r="F1003" s="99"/>
      <c r="G1003" s="99"/>
    </row>
    <row r="1004" spans="2:7">
      <c r="B1004" s="105"/>
      <c r="C1004" s="105"/>
      <c r="D1004" s="105"/>
      <c r="E1004" s="99"/>
      <c r="F1004" s="99"/>
      <c r="G1004" s="99"/>
    </row>
    <row r="1005" spans="2:7">
      <c r="B1005" s="105"/>
      <c r="C1005" s="105"/>
      <c r="D1005" s="105"/>
      <c r="E1005" s="99"/>
      <c r="F1005" s="99"/>
      <c r="G1005" s="99"/>
    </row>
    <row r="1006" spans="2:7">
      <c r="B1006" s="105"/>
      <c r="C1006" s="105"/>
      <c r="D1006" s="105"/>
      <c r="E1006" s="99"/>
      <c r="F1006" s="99"/>
      <c r="G1006" s="99"/>
    </row>
    <row r="1007" spans="2:7">
      <c r="B1007" s="105"/>
      <c r="C1007" s="105"/>
      <c r="D1007" s="105"/>
      <c r="E1007" s="99"/>
      <c r="F1007" s="99"/>
      <c r="G1007" s="99"/>
    </row>
    <row r="1008" spans="2:7">
      <c r="B1008" s="105"/>
      <c r="C1008" s="105"/>
      <c r="D1008" s="105"/>
      <c r="E1008" s="99"/>
      <c r="F1008" s="99"/>
      <c r="G1008" s="99"/>
    </row>
    <row r="1009" spans="2:7">
      <c r="B1009" s="105"/>
      <c r="C1009" s="105"/>
      <c r="D1009" s="105"/>
      <c r="E1009" s="99"/>
      <c r="F1009" s="99"/>
      <c r="G1009" s="99"/>
    </row>
    <row r="1010" spans="2:7">
      <c r="B1010" s="105"/>
      <c r="C1010" s="105"/>
      <c r="D1010" s="105"/>
      <c r="E1010" s="99"/>
      <c r="F1010" s="99"/>
      <c r="G1010" s="99"/>
    </row>
    <row r="1011" spans="2:7">
      <c r="B1011" s="105"/>
      <c r="C1011" s="105"/>
      <c r="D1011" s="105"/>
      <c r="E1011" s="99"/>
      <c r="F1011" s="99"/>
      <c r="G1011" s="99"/>
    </row>
    <row r="1012" spans="2:7">
      <c r="B1012" s="105"/>
      <c r="C1012" s="105"/>
      <c r="D1012" s="105"/>
      <c r="E1012" s="99"/>
      <c r="F1012" s="99"/>
      <c r="G1012" s="99"/>
    </row>
    <row r="1013" spans="2:7">
      <c r="B1013" s="105"/>
      <c r="C1013" s="105"/>
      <c r="D1013" s="105"/>
      <c r="E1013" s="99"/>
      <c r="F1013" s="99"/>
      <c r="G1013" s="99"/>
    </row>
    <row r="1014" spans="2:7">
      <c r="B1014" s="105"/>
      <c r="C1014" s="105"/>
      <c r="D1014" s="105"/>
      <c r="E1014" s="99"/>
      <c r="F1014" s="99"/>
      <c r="G1014" s="99"/>
    </row>
    <row r="1015" spans="2:7">
      <c r="B1015" s="105"/>
      <c r="C1015" s="105"/>
      <c r="D1015" s="105"/>
      <c r="E1015" s="99"/>
      <c r="F1015" s="99"/>
      <c r="G1015" s="99"/>
    </row>
    <row r="1016" spans="2:7">
      <c r="B1016" s="105"/>
      <c r="C1016" s="105"/>
      <c r="D1016" s="105"/>
      <c r="E1016" s="99"/>
      <c r="F1016" s="99"/>
      <c r="G1016" s="99"/>
    </row>
    <row r="1017" spans="2:7">
      <c r="B1017" s="105"/>
      <c r="C1017" s="105"/>
      <c r="D1017" s="105"/>
      <c r="E1017" s="99"/>
      <c r="F1017" s="99"/>
      <c r="G1017" s="99"/>
    </row>
    <row r="1018" spans="2:7">
      <c r="B1018" s="105"/>
      <c r="C1018" s="105"/>
      <c r="D1018" s="105"/>
      <c r="E1018" s="99"/>
      <c r="F1018" s="99"/>
      <c r="G1018" s="99"/>
    </row>
    <row r="1019" spans="2:7">
      <c r="B1019" s="105"/>
      <c r="C1019" s="105"/>
      <c r="D1019" s="105"/>
      <c r="E1019" s="99"/>
      <c r="F1019" s="99"/>
      <c r="G1019" s="99"/>
    </row>
    <row r="1020" spans="2:7">
      <c r="B1020" s="105"/>
      <c r="C1020" s="105"/>
      <c r="D1020" s="105"/>
      <c r="E1020" s="99"/>
      <c r="F1020" s="99"/>
      <c r="G1020" s="99"/>
    </row>
    <row r="1021" spans="2:7">
      <c r="B1021" s="105"/>
      <c r="C1021" s="105"/>
      <c r="D1021" s="105"/>
      <c r="E1021" s="99"/>
      <c r="F1021" s="99"/>
      <c r="G1021" s="99"/>
    </row>
    <row r="1022" spans="2:7">
      <c r="B1022" s="105"/>
      <c r="C1022" s="105"/>
      <c r="D1022" s="105"/>
      <c r="E1022" s="99"/>
      <c r="F1022" s="99"/>
      <c r="G1022" s="99"/>
    </row>
    <row r="1023" spans="2:7">
      <c r="B1023" s="105"/>
      <c r="C1023" s="105"/>
      <c r="D1023" s="105"/>
      <c r="E1023" s="99"/>
      <c r="F1023" s="99"/>
      <c r="G1023" s="99"/>
    </row>
    <row r="1024" spans="2:7">
      <c r="B1024" s="105"/>
      <c r="C1024" s="105"/>
      <c r="D1024" s="105"/>
      <c r="E1024" s="99"/>
      <c r="F1024" s="99"/>
      <c r="G1024" s="99"/>
    </row>
    <row r="1025" spans="2:7">
      <c r="B1025" s="105"/>
      <c r="C1025" s="105"/>
      <c r="D1025" s="105"/>
      <c r="E1025" s="99"/>
      <c r="F1025" s="99"/>
      <c r="G1025" s="99"/>
    </row>
    <row r="1026" spans="2:7">
      <c r="B1026" s="105"/>
      <c r="C1026" s="105"/>
      <c r="D1026" s="105"/>
      <c r="E1026" s="99"/>
      <c r="F1026" s="99"/>
      <c r="G1026" s="99"/>
    </row>
    <row r="1027" spans="2:7">
      <c r="B1027" s="105"/>
      <c r="C1027" s="105"/>
      <c r="D1027" s="105"/>
      <c r="E1027" s="99"/>
      <c r="F1027" s="99"/>
      <c r="G1027" s="99"/>
    </row>
    <row r="1028" spans="2:7">
      <c r="B1028" s="105"/>
      <c r="C1028" s="105"/>
      <c r="D1028" s="105"/>
      <c r="E1028" s="99"/>
      <c r="F1028" s="99"/>
      <c r="G1028" s="99"/>
    </row>
    <row r="1029" spans="2:7">
      <c r="B1029" s="105"/>
      <c r="C1029" s="105"/>
      <c r="D1029" s="105"/>
      <c r="E1029" s="99"/>
      <c r="F1029" s="99"/>
      <c r="G1029" s="99"/>
    </row>
    <row r="1030" spans="2:7">
      <c r="B1030" s="105"/>
      <c r="C1030" s="105"/>
      <c r="D1030" s="105"/>
      <c r="E1030" s="99"/>
      <c r="F1030" s="99"/>
      <c r="G1030" s="99"/>
    </row>
    <row r="1031" spans="2:7">
      <c r="B1031" s="105"/>
      <c r="C1031" s="105"/>
      <c r="D1031" s="105"/>
      <c r="E1031" s="99"/>
      <c r="F1031" s="99"/>
      <c r="G1031" s="99"/>
    </row>
    <row r="1032" spans="2:7">
      <c r="B1032" s="105"/>
      <c r="C1032" s="105"/>
      <c r="D1032" s="105"/>
      <c r="E1032" s="99"/>
      <c r="F1032" s="99"/>
      <c r="G1032" s="99"/>
    </row>
    <row r="1033" spans="2:7">
      <c r="B1033" s="105"/>
      <c r="C1033" s="105"/>
      <c r="D1033" s="105"/>
      <c r="E1033" s="99"/>
      <c r="F1033" s="99"/>
      <c r="G1033" s="99"/>
    </row>
    <row r="1034" spans="2:7">
      <c r="B1034" s="105"/>
      <c r="C1034" s="105"/>
      <c r="D1034" s="105"/>
      <c r="E1034" s="99"/>
      <c r="F1034" s="99"/>
      <c r="G1034" s="99"/>
    </row>
    <row r="1035" spans="2:7">
      <c r="B1035" s="105"/>
      <c r="C1035" s="105"/>
      <c r="D1035" s="105"/>
      <c r="E1035" s="99"/>
      <c r="F1035" s="99"/>
      <c r="G1035" s="99"/>
    </row>
    <row r="1036" spans="2:7">
      <c r="B1036" s="105"/>
      <c r="C1036" s="105"/>
      <c r="D1036" s="105"/>
      <c r="E1036" s="99"/>
      <c r="F1036" s="99"/>
      <c r="G1036" s="99"/>
    </row>
    <row r="1037" spans="2:7">
      <c r="B1037" s="105"/>
      <c r="C1037" s="105"/>
      <c r="D1037" s="105"/>
      <c r="E1037" s="99"/>
      <c r="F1037" s="99"/>
      <c r="G1037" s="99"/>
    </row>
    <row r="1038" spans="2:7">
      <c r="B1038" s="105"/>
      <c r="C1038" s="105"/>
      <c r="D1038" s="105"/>
      <c r="E1038" s="99"/>
      <c r="F1038" s="99"/>
      <c r="G1038" s="99"/>
    </row>
    <row r="1039" spans="2:7">
      <c r="B1039" s="105"/>
      <c r="C1039" s="105"/>
      <c r="D1039" s="105"/>
      <c r="E1039" s="99"/>
      <c r="F1039" s="99"/>
      <c r="G1039" s="99"/>
    </row>
    <row r="1040" spans="2:7">
      <c r="B1040" s="105"/>
      <c r="C1040" s="105"/>
      <c r="D1040" s="105"/>
      <c r="E1040" s="99"/>
      <c r="F1040" s="99"/>
      <c r="G1040" s="99"/>
    </row>
    <row r="1041" spans="2:7">
      <c r="B1041" s="105"/>
      <c r="C1041" s="105"/>
      <c r="D1041" s="105"/>
      <c r="E1041" s="99"/>
      <c r="F1041" s="99"/>
      <c r="G1041" s="99"/>
    </row>
    <row r="1042" spans="2:7">
      <c r="B1042" s="105"/>
      <c r="C1042" s="105"/>
      <c r="D1042" s="105"/>
      <c r="E1042" s="99"/>
      <c r="F1042" s="99"/>
      <c r="G1042" s="99"/>
    </row>
    <row r="1043" spans="2:7">
      <c r="B1043" s="105"/>
      <c r="C1043" s="105"/>
      <c r="D1043" s="105"/>
      <c r="E1043" s="99"/>
      <c r="F1043" s="99"/>
      <c r="G1043" s="99"/>
    </row>
    <row r="1044" spans="2:7">
      <c r="B1044" s="105"/>
      <c r="C1044" s="105"/>
      <c r="D1044" s="105"/>
      <c r="E1044" s="99"/>
      <c r="F1044" s="99"/>
      <c r="G1044" s="99"/>
    </row>
    <row r="1045" spans="2:7">
      <c r="B1045" s="105"/>
      <c r="C1045" s="105"/>
      <c r="D1045" s="105"/>
      <c r="E1045" s="99"/>
      <c r="F1045" s="99"/>
      <c r="G1045" s="99"/>
    </row>
    <row r="1046" spans="2:7">
      <c r="B1046" s="105"/>
      <c r="C1046" s="105"/>
      <c r="D1046" s="105"/>
      <c r="E1046" s="99"/>
      <c r="F1046" s="99"/>
      <c r="G1046" s="99"/>
    </row>
    <row r="1047" spans="2:7">
      <c r="B1047" s="105"/>
      <c r="C1047" s="105"/>
      <c r="D1047" s="105"/>
      <c r="E1047" s="99"/>
      <c r="F1047" s="99"/>
      <c r="G1047" s="99"/>
    </row>
    <row r="1048" spans="2:7">
      <c r="B1048" s="105"/>
      <c r="C1048" s="105"/>
      <c r="D1048" s="105"/>
      <c r="E1048" s="99"/>
      <c r="F1048" s="99"/>
      <c r="G1048" s="99"/>
    </row>
    <row r="1049" spans="2:7">
      <c r="B1049" s="105"/>
      <c r="C1049" s="105"/>
      <c r="D1049" s="105"/>
      <c r="E1049" s="99"/>
      <c r="F1049" s="99"/>
      <c r="G1049" s="99"/>
    </row>
    <row r="1050" spans="2:7">
      <c r="B1050" s="105"/>
      <c r="C1050" s="105"/>
      <c r="D1050" s="105"/>
      <c r="E1050" s="99"/>
      <c r="F1050" s="99"/>
      <c r="G1050" s="99"/>
    </row>
    <row r="1051" spans="2:7">
      <c r="B1051" s="105"/>
      <c r="C1051" s="105"/>
      <c r="D1051" s="105"/>
      <c r="E1051" s="99"/>
      <c r="F1051" s="99"/>
      <c r="G1051" s="99"/>
    </row>
    <row r="1052" spans="2:7">
      <c r="B1052" s="105"/>
      <c r="C1052" s="105"/>
      <c r="D1052" s="105"/>
      <c r="E1052" s="99"/>
      <c r="F1052" s="99"/>
      <c r="G1052" s="99"/>
    </row>
    <row r="1053" spans="2:7">
      <c r="B1053" s="105"/>
      <c r="C1053" s="105"/>
      <c r="D1053" s="105"/>
      <c r="E1053" s="99"/>
      <c r="F1053" s="99"/>
      <c r="G1053" s="99"/>
    </row>
    <row r="1054" spans="2:7">
      <c r="B1054" s="105"/>
      <c r="C1054" s="105"/>
      <c r="D1054" s="105"/>
      <c r="E1054" s="99"/>
      <c r="F1054" s="99"/>
      <c r="G1054" s="99"/>
    </row>
    <row r="1055" spans="2:7">
      <c r="B1055" s="105"/>
      <c r="C1055" s="105"/>
      <c r="D1055" s="105"/>
      <c r="E1055" s="99"/>
      <c r="F1055" s="99"/>
      <c r="G1055" s="99"/>
    </row>
    <row r="1056" spans="2:7">
      <c r="B1056" s="105"/>
      <c r="C1056" s="105"/>
      <c r="D1056" s="105"/>
      <c r="E1056" s="99"/>
      <c r="F1056" s="99"/>
      <c r="G1056" s="99"/>
    </row>
    <row r="1057" spans="2:7">
      <c r="B1057" s="105"/>
      <c r="C1057" s="105"/>
      <c r="D1057" s="105"/>
      <c r="E1057" s="99"/>
      <c r="F1057" s="99"/>
      <c r="G1057" s="99"/>
    </row>
    <row r="1058" spans="2:7">
      <c r="B1058" s="105"/>
      <c r="C1058" s="105"/>
      <c r="D1058" s="105"/>
      <c r="E1058" s="99"/>
      <c r="F1058" s="99"/>
      <c r="G1058" s="99"/>
    </row>
    <row r="1059" spans="2:7">
      <c r="B1059" s="105"/>
      <c r="C1059" s="105"/>
      <c r="D1059" s="105"/>
      <c r="E1059" s="99"/>
      <c r="F1059" s="99"/>
      <c r="G1059" s="99"/>
    </row>
    <row r="1060" spans="2:7">
      <c r="B1060" s="105"/>
      <c r="C1060" s="105"/>
      <c r="D1060" s="105"/>
      <c r="E1060" s="99"/>
      <c r="F1060" s="99"/>
      <c r="G1060" s="99"/>
    </row>
    <row r="1061" spans="2:7">
      <c r="B1061" s="105"/>
      <c r="C1061" s="105"/>
      <c r="D1061" s="105"/>
      <c r="E1061" s="99"/>
      <c r="F1061" s="99"/>
      <c r="G1061" s="99"/>
    </row>
    <row r="1062" spans="2:7">
      <c r="B1062" s="105"/>
      <c r="C1062" s="105"/>
      <c r="D1062" s="105"/>
      <c r="E1062" s="99"/>
      <c r="F1062" s="99"/>
      <c r="G1062" s="99"/>
    </row>
    <row r="1063" spans="2:7">
      <c r="B1063" s="105"/>
      <c r="C1063" s="105"/>
      <c r="D1063" s="105"/>
      <c r="E1063" s="99"/>
      <c r="F1063" s="99"/>
      <c r="G1063" s="99"/>
    </row>
    <row r="1064" spans="2:7">
      <c r="B1064" s="105"/>
      <c r="C1064" s="105"/>
      <c r="D1064" s="105"/>
      <c r="E1064" s="99"/>
      <c r="F1064" s="99"/>
      <c r="G1064" s="99"/>
    </row>
    <row r="1065" spans="2:7">
      <c r="B1065" s="105"/>
      <c r="C1065" s="105"/>
      <c r="D1065" s="105"/>
      <c r="E1065" s="99"/>
      <c r="F1065" s="99"/>
      <c r="G1065" s="99"/>
    </row>
    <row r="1066" spans="2:7">
      <c r="B1066" s="105"/>
      <c r="C1066" s="105"/>
      <c r="D1066" s="105"/>
      <c r="E1066" s="99"/>
      <c r="F1066" s="99"/>
      <c r="G1066" s="99"/>
    </row>
    <row r="1067" spans="2:7">
      <c r="B1067" s="105"/>
      <c r="C1067" s="105"/>
      <c r="D1067" s="105"/>
      <c r="E1067" s="99"/>
      <c r="F1067" s="99"/>
      <c r="G1067" s="99"/>
    </row>
    <row r="1068" spans="2:7">
      <c r="B1068" s="105"/>
      <c r="C1068" s="105"/>
      <c r="D1068" s="105"/>
      <c r="E1068" s="99"/>
      <c r="F1068" s="99"/>
      <c r="G1068" s="99"/>
    </row>
    <row r="1069" spans="2:7">
      <c r="B1069" s="105"/>
      <c r="C1069" s="105"/>
      <c r="D1069" s="105"/>
      <c r="E1069" s="99"/>
      <c r="F1069" s="99"/>
      <c r="G1069" s="99"/>
    </row>
    <row r="1070" spans="2:7">
      <c r="B1070" s="105"/>
      <c r="C1070" s="105"/>
      <c r="D1070" s="105"/>
      <c r="E1070" s="99"/>
      <c r="F1070" s="99"/>
      <c r="G1070" s="99"/>
    </row>
    <row r="1071" spans="2:7">
      <c r="B1071" s="105"/>
      <c r="C1071" s="105"/>
      <c r="D1071" s="105"/>
      <c r="E1071" s="99"/>
      <c r="F1071" s="99"/>
      <c r="G1071" s="99"/>
    </row>
    <row r="1072" spans="2:7">
      <c r="B1072" s="105"/>
      <c r="C1072" s="105"/>
      <c r="D1072" s="105"/>
      <c r="E1072" s="99"/>
      <c r="F1072" s="99"/>
      <c r="G1072" s="99"/>
    </row>
    <row r="1073" spans="2:7">
      <c r="B1073" s="105"/>
      <c r="C1073" s="105"/>
      <c r="D1073" s="105"/>
      <c r="E1073" s="99"/>
      <c r="F1073" s="99"/>
      <c r="G1073" s="99"/>
    </row>
    <row r="1074" spans="2:7">
      <c r="B1074" s="105"/>
      <c r="C1074" s="105"/>
      <c r="D1074" s="105"/>
      <c r="E1074" s="99"/>
      <c r="F1074" s="99"/>
      <c r="G1074" s="99"/>
    </row>
    <row r="1075" spans="2:7">
      <c r="B1075" s="105"/>
      <c r="C1075" s="105"/>
      <c r="D1075" s="105"/>
      <c r="E1075" s="99"/>
      <c r="F1075" s="99"/>
      <c r="G1075" s="99"/>
    </row>
    <row r="1076" spans="2:7">
      <c r="B1076" s="105"/>
      <c r="C1076" s="105"/>
      <c r="D1076" s="105"/>
      <c r="E1076" s="99"/>
      <c r="F1076" s="99"/>
      <c r="G1076" s="99"/>
    </row>
    <row r="1077" spans="2:7">
      <c r="B1077" s="105"/>
      <c r="C1077" s="105"/>
      <c r="D1077" s="105"/>
      <c r="E1077" s="99"/>
      <c r="F1077" s="99"/>
      <c r="G1077" s="99"/>
    </row>
    <row r="1078" spans="2:7">
      <c r="B1078" s="105"/>
      <c r="C1078" s="105"/>
      <c r="D1078" s="105"/>
      <c r="E1078" s="99"/>
      <c r="F1078" s="99"/>
      <c r="G1078" s="99"/>
    </row>
    <row r="1079" spans="2:7">
      <c r="B1079" s="105"/>
      <c r="C1079" s="105"/>
      <c r="D1079" s="105"/>
      <c r="E1079" s="99"/>
      <c r="F1079" s="99"/>
      <c r="G1079" s="99"/>
    </row>
    <row r="1080" spans="2:7">
      <c r="B1080" s="105"/>
      <c r="C1080" s="105"/>
      <c r="D1080" s="105"/>
      <c r="E1080" s="99"/>
      <c r="F1080" s="99"/>
      <c r="G1080" s="99"/>
    </row>
    <row r="1081" spans="2:7">
      <c r="B1081" s="105"/>
      <c r="C1081" s="105"/>
      <c r="D1081" s="105"/>
      <c r="E1081" s="99"/>
      <c r="F1081" s="99"/>
      <c r="G1081" s="99"/>
    </row>
    <row r="1082" spans="2:7">
      <c r="B1082" s="105"/>
      <c r="C1082" s="105"/>
      <c r="D1082" s="105"/>
      <c r="E1082" s="99"/>
      <c r="F1082" s="99"/>
      <c r="G1082" s="99"/>
    </row>
    <row r="1083" spans="2:7">
      <c r="B1083" s="105"/>
      <c r="C1083" s="105"/>
      <c r="D1083" s="105"/>
      <c r="E1083" s="99"/>
      <c r="F1083" s="99"/>
      <c r="G1083" s="99"/>
    </row>
    <row r="1084" spans="2:7">
      <c r="B1084" s="105"/>
      <c r="C1084" s="105"/>
      <c r="D1084" s="105"/>
      <c r="E1084" s="99"/>
      <c r="F1084" s="99"/>
      <c r="G1084" s="99"/>
    </row>
    <row r="1085" spans="2:7">
      <c r="B1085" s="105"/>
      <c r="C1085" s="105"/>
      <c r="D1085" s="105"/>
      <c r="E1085" s="99"/>
      <c r="F1085" s="99"/>
      <c r="G1085" s="99"/>
    </row>
    <row r="1086" spans="2:7">
      <c r="B1086" s="105"/>
      <c r="C1086" s="105"/>
      <c r="D1086" s="105"/>
      <c r="E1086" s="99"/>
      <c r="F1086" s="99"/>
      <c r="G1086" s="99"/>
    </row>
    <row r="1087" spans="2:7">
      <c r="B1087" s="105"/>
      <c r="C1087" s="105"/>
      <c r="D1087" s="105"/>
      <c r="E1087" s="99"/>
      <c r="F1087" s="99"/>
      <c r="G1087" s="99"/>
    </row>
    <row r="1088" spans="2:7">
      <c r="B1088" s="105"/>
      <c r="C1088" s="105"/>
      <c r="D1088" s="105"/>
      <c r="E1088" s="99"/>
      <c r="F1088" s="99"/>
      <c r="G1088" s="99"/>
    </row>
    <row r="1089" spans="2:7">
      <c r="B1089" s="105"/>
      <c r="C1089" s="105"/>
      <c r="D1089" s="105"/>
      <c r="E1089" s="99"/>
      <c r="F1089" s="99"/>
      <c r="G1089" s="99"/>
    </row>
    <row r="1090" spans="2:7">
      <c r="B1090" s="105"/>
      <c r="C1090" s="105"/>
      <c r="D1090" s="105"/>
      <c r="E1090" s="99"/>
      <c r="F1090" s="99"/>
      <c r="G1090" s="99"/>
    </row>
    <row r="1091" spans="2:7">
      <c r="B1091" s="105"/>
      <c r="C1091" s="105"/>
      <c r="D1091" s="105"/>
      <c r="E1091" s="99"/>
      <c r="F1091" s="99"/>
      <c r="G1091" s="99"/>
    </row>
    <row r="1092" spans="2:7">
      <c r="B1092" s="105"/>
      <c r="C1092" s="105"/>
      <c r="D1092" s="105"/>
      <c r="E1092" s="99"/>
      <c r="F1092" s="99"/>
      <c r="G1092" s="99"/>
    </row>
    <row r="1093" spans="2:7">
      <c r="B1093" s="105"/>
      <c r="C1093" s="105"/>
      <c r="D1093" s="105"/>
      <c r="E1093" s="99"/>
      <c r="F1093" s="99"/>
      <c r="G1093" s="99"/>
    </row>
    <row r="1094" spans="2:7">
      <c r="B1094" s="105"/>
      <c r="C1094" s="105"/>
      <c r="D1094" s="105"/>
      <c r="E1094" s="99"/>
      <c r="F1094" s="99"/>
      <c r="G1094" s="99"/>
    </row>
    <row r="1095" spans="2:7">
      <c r="B1095" s="105"/>
      <c r="C1095" s="105"/>
      <c r="D1095" s="105"/>
      <c r="E1095" s="99"/>
      <c r="F1095" s="99"/>
      <c r="G1095" s="99"/>
    </row>
    <row r="1096" spans="2:7">
      <c r="B1096" s="105"/>
      <c r="C1096" s="105"/>
      <c r="D1096" s="105"/>
      <c r="E1096" s="99"/>
      <c r="F1096" s="99"/>
      <c r="G1096" s="99"/>
    </row>
    <row r="1097" spans="2:7">
      <c r="B1097" s="105"/>
      <c r="C1097" s="105"/>
      <c r="D1097" s="105"/>
      <c r="E1097" s="99"/>
      <c r="F1097" s="99"/>
      <c r="G1097" s="99"/>
    </row>
    <row r="1098" spans="2:7">
      <c r="B1098" s="105"/>
      <c r="C1098" s="105"/>
      <c r="D1098" s="105"/>
      <c r="E1098" s="99"/>
      <c r="F1098" s="99"/>
      <c r="G1098" s="99"/>
    </row>
    <row r="1099" spans="2:7">
      <c r="B1099" s="105"/>
      <c r="C1099" s="105"/>
      <c r="D1099" s="105"/>
      <c r="E1099" s="99"/>
      <c r="F1099" s="99"/>
      <c r="G1099" s="99"/>
    </row>
    <row r="1100" spans="2:7">
      <c r="B1100" s="105"/>
      <c r="C1100" s="105"/>
      <c r="D1100" s="105"/>
      <c r="E1100" s="99"/>
      <c r="F1100" s="99"/>
      <c r="G1100" s="99"/>
    </row>
    <row r="1101" spans="2:7">
      <c r="B1101" s="105"/>
      <c r="C1101" s="105"/>
      <c r="D1101" s="105"/>
      <c r="E1101" s="99"/>
      <c r="F1101" s="99"/>
      <c r="G1101" s="99"/>
    </row>
    <row r="1102" spans="2:7">
      <c r="B1102" s="105"/>
      <c r="C1102" s="105"/>
      <c r="D1102" s="105"/>
      <c r="E1102" s="99"/>
      <c r="F1102" s="99"/>
      <c r="G1102" s="99"/>
    </row>
    <row r="1103" spans="2:7">
      <c r="B1103" s="105"/>
      <c r="C1103" s="105"/>
      <c r="D1103" s="105"/>
      <c r="E1103" s="99"/>
      <c r="F1103" s="99"/>
      <c r="G1103" s="99"/>
    </row>
    <row r="1104" spans="2:7">
      <c r="B1104" s="105"/>
      <c r="C1104" s="105"/>
      <c r="D1104" s="105"/>
      <c r="E1104" s="99"/>
      <c r="F1104" s="99"/>
      <c r="G1104" s="99"/>
    </row>
    <row r="1105" spans="2:7">
      <c r="B1105" s="105"/>
      <c r="C1105" s="105"/>
      <c r="D1105" s="105"/>
      <c r="E1105" s="99"/>
      <c r="F1105" s="99"/>
      <c r="G1105" s="99"/>
    </row>
    <row r="1106" spans="2:7">
      <c r="B1106" s="105"/>
      <c r="C1106" s="105"/>
      <c r="D1106" s="105"/>
      <c r="E1106" s="99"/>
      <c r="F1106" s="99"/>
      <c r="G1106" s="99"/>
    </row>
    <row r="1107" spans="2:7">
      <c r="B1107" s="105"/>
      <c r="C1107" s="105"/>
      <c r="D1107" s="105"/>
      <c r="E1107" s="99"/>
      <c r="F1107" s="99"/>
      <c r="G1107" s="99"/>
    </row>
    <row r="1108" spans="2:7">
      <c r="B1108" s="105"/>
      <c r="C1108" s="105"/>
      <c r="D1108" s="105"/>
      <c r="E1108" s="99"/>
      <c r="F1108" s="99"/>
      <c r="G1108" s="99"/>
    </row>
    <row r="1109" spans="2:7">
      <c r="B1109" s="105"/>
      <c r="C1109" s="105"/>
      <c r="D1109" s="105"/>
      <c r="E1109" s="99"/>
      <c r="F1109" s="99"/>
      <c r="G1109" s="99"/>
    </row>
    <row r="1110" spans="2:7">
      <c r="B1110" s="105"/>
      <c r="C1110" s="105"/>
      <c r="D1110" s="105"/>
      <c r="E1110" s="99"/>
      <c r="F1110" s="99"/>
      <c r="G1110" s="99"/>
    </row>
    <row r="1111" spans="2:7">
      <c r="B1111" s="105"/>
      <c r="C1111" s="105"/>
      <c r="D1111" s="105"/>
      <c r="E1111" s="99"/>
      <c r="F1111" s="99"/>
      <c r="G1111" s="99"/>
    </row>
    <row r="1112" spans="2:7">
      <c r="B1112" s="105"/>
      <c r="C1112" s="105"/>
      <c r="D1112" s="105"/>
      <c r="E1112" s="99"/>
      <c r="F1112" s="99"/>
      <c r="G1112" s="99"/>
    </row>
    <row r="1113" spans="2:7">
      <c r="B1113" s="105"/>
      <c r="C1113" s="105"/>
      <c r="D1113" s="105"/>
      <c r="E1113" s="99"/>
      <c r="F1113" s="99"/>
      <c r="G1113" s="99"/>
    </row>
    <row r="1114" spans="2:7">
      <c r="B1114" s="105"/>
      <c r="C1114" s="105"/>
      <c r="D1114" s="105"/>
      <c r="E1114" s="99"/>
      <c r="F1114" s="99"/>
      <c r="G1114" s="99"/>
    </row>
    <row r="1115" spans="2:7">
      <c r="B1115" s="105"/>
      <c r="C1115" s="105"/>
      <c r="D1115" s="105"/>
      <c r="E1115" s="99"/>
      <c r="F1115" s="99"/>
      <c r="G1115" s="99"/>
    </row>
    <row r="1116" spans="2:7">
      <c r="B1116" s="105"/>
      <c r="C1116" s="105"/>
      <c r="D1116" s="105"/>
      <c r="E1116" s="99"/>
      <c r="F1116" s="99"/>
      <c r="G1116" s="99"/>
    </row>
    <row r="1117" spans="2:7">
      <c r="B1117" s="105"/>
      <c r="C1117" s="105"/>
      <c r="D1117" s="105"/>
      <c r="E1117" s="99"/>
      <c r="F1117" s="99"/>
      <c r="G1117" s="99"/>
    </row>
    <row r="1118" spans="2:7">
      <c r="B1118" s="105"/>
      <c r="C1118" s="105"/>
      <c r="D1118" s="105"/>
      <c r="E1118" s="99"/>
      <c r="F1118" s="99"/>
      <c r="G1118" s="99"/>
    </row>
    <row r="1119" spans="2:7">
      <c r="B1119" s="105"/>
      <c r="C1119" s="105"/>
      <c r="D1119" s="105"/>
      <c r="E1119" s="99"/>
      <c r="F1119" s="99"/>
      <c r="G1119" s="99"/>
    </row>
    <row r="1120" spans="2:7">
      <c r="B1120" s="105"/>
      <c r="C1120" s="105"/>
      <c r="D1120" s="105"/>
      <c r="E1120" s="99"/>
      <c r="F1120" s="99"/>
      <c r="G1120" s="99"/>
    </row>
    <row r="1121" spans="2:7">
      <c r="B1121" s="105"/>
      <c r="C1121" s="105"/>
      <c r="D1121" s="105"/>
      <c r="E1121" s="99"/>
      <c r="F1121" s="99"/>
      <c r="G1121" s="99"/>
    </row>
    <row r="1122" spans="2:7">
      <c r="B1122" s="105"/>
      <c r="C1122" s="105"/>
      <c r="D1122" s="105"/>
      <c r="E1122" s="99"/>
      <c r="F1122" s="99"/>
      <c r="G1122" s="99"/>
    </row>
    <row r="1123" spans="2:7">
      <c r="B1123" s="105"/>
      <c r="C1123" s="105"/>
      <c r="D1123" s="105"/>
      <c r="E1123" s="99"/>
      <c r="F1123" s="99"/>
      <c r="G1123" s="99"/>
    </row>
    <row r="1124" spans="2:7">
      <c r="B1124" s="105"/>
      <c r="C1124" s="105"/>
      <c r="D1124" s="105"/>
      <c r="E1124" s="99"/>
      <c r="F1124" s="99"/>
      <c r="G1124" s="99"/>
    </row>
    <row r="1125" spans="2:7">
      <c r="B1125" s="105"/>
      <c r="C1125" s="105"/>
      <c r="D1125" s="105"/>
      <c r="E1125" s="99"/>
      <c r="F1125" s="99"/>
      <c r="G1125" s="99"/>
    </row>
    <row r="1126" spans="2:7">
      <c r="B1126" s="105"/>
      <c r="C1126" s="105"/>
      <c r="D1126" s="105"/>
      <c r="E1126" s="99"/>
      <c r="F1126" s="99"/>
      <c r="G1126" s="99"/>
    </row>
    <row r="1127" spans="2:7">
      <c r="B1127" s="105"/>
      <c r="C1127" s="105"/>
      <c r="D1127" s="105"/>
      <c r="E1127" s="99"/>
      <c r="F1127" s="99"/>
      <c r="G1127" s="99"/>
    </row>
    <row r="1128" spans="2:7">
      <c r="B1128" s="105"/>
      <c r="C1128" s="105"/>
      <c r="D1128" s="105"/>
      <c r="E1128" s="99"/>
      <c r="F1128" s="99"/>
      <c r="G1128" s="99"/>
    </row>
    <row r="1129" spans="2:7">
      <c r="B1129" s="105"/>
      <c r="C1129" s="105"/>
      <c r="D1129" s="105"/>
      <c r="E1129" s="99"/>
      <c r="F1129" s="99"/>
      <c r="G1129" s="99"/>
    </row>
    <row r="1130" spans="2:7">
      <c r="B1130" s="105"/>
      <c r="C1130" s="105"/>
      <c r="D1130" s="105"/>
      <c r="E1130" s="99"/>
      <c r="F1130" s="99"/>
      <c r="G1130" s="99"/>
    </row>
    <row r="1131" spans="2:7">
      <c r="B1131" s="105"/>
      <c r="C1131" s="105"/>
      <c r="D1131" s="105"/>
      <c r="E1131" s="99"/>
      <c r="F1131" s="99"/>
      <c r="G1131" s="99"/>
    </row>
    <row r="1132" spans="2:7">
      <c r="B1132" s="105"/>
      <c r="C1132" s="105"/>
      <c r="D1132" s="105"/>
      <c r="E1132" s="99"/>
      <c r="F1132" s="99"/>
      <c r="G1132" s="99"/>
    </row>
    <row r="1133" spans="2:7">
      <c r="B1133" s="105"/>
      <c r="C1133" s="105"/>
      <c r="D1133" s="105"/>
      <c r="E1133" s="99"/>
      <c r="F1133" s="99"/>
      <c r="G1133" s="99"/>
    </row>
    <row r="1134" spans="2:7">
      <c r="B1134" s="105"/>
      <c r="C1134" s="105"/>
      <c r="D1134" s="105"/>
      <c r="E1134" s="99"/>
      <c r="F1134" s="99"/>
      <c r="G1134" s="99"/>
    </row>
    <row r="1135" spans="2:7">
      <c r="B1135" s="105"/>
      <c r="C1135" s="105"/>
      <c r="D1135" s="105"/>
      <c r="E1135" s="99"/>
      <c r="F1135" s="99"/>
      <c r="G1135" s="99"/>
    </row>
    <row r="1136" spans="2:7">
      <c r="B1136" s="105"/>
      <c r="C1136" s="105"/>
      <c r="D1136" s="105"/>
      <c r="E1136" s="99"/>
      <c r="F1136" s="99"/>
      <c r="G1136" s="99"/>
    </row>
    <row r="1137" spans="2:7">
      <c r="B1137" s="105"/>
      <c r="C1137" s="105"/>
      <c r="D1137" s="105"/>
      <c r="E1137" s="99"/>
      <c r="F1137" s="99"/>
      <c r="G1137" s="99"/>
    </row>
    <row r="1138" spans="2:7">
      <c r="B1138" s="105"/>
      <c r="C1138" s="105"/>
      <c r="D1138" s="105"/>
      <c r="E1138" s="99"/>
      <c r="F1138" s="99"/>
      <c r="G1138" s="99"/>
    </row>
    <row r="1139" spans="2:7">
      <c r="B1139" s="105"/>
      <c r="C1139" s="105"/>
      <c r="D1139" s="105"/>
      <c r="E1139" s="99"/>
      <c r="F1139" s="99"/>
      <c r="G1139" s="99"/>
    </row>
    <row r="1140" spans="2:7">
      <c r="B1140" s="105"/>
      <c r="C1140" s="105"/>
      <c r="D1140" s="105"/>
      <c r="E1140" s="99"/>
      <c r="F1140" s="99"/>
      <c r="G1140" s="99"/>
    </row>
    <row r="1141" spans="2:7">
      <c r="B1141" s="105"/>
      <c r="C1141" s="105"/>
      <c r="D1141" s="105"/>
      <c r="E1141" s="99"/>
      <c r="F1141" s="99"/>
      <c r="G1141" s="99"/>
    </row>
    <row r="1142" spans="2:7">
      <c r="B1142" s="105"/>
      <c r="C1142" s="105"/>
      <c r="D1142" s="105"/>
      <c r="E1142" s="99"/>
      <c r="F1142" s="99"/>
      <c r="G1142" s="99"/>
    </row>
    <row r="1143" spans="2:7">
      <c r="B1143" s="105"/>
      <c r="C1143" s="105"/>
      <c r="D1143" s="105"/>
      <c r="E1143" s="99"/>
      <c r="F1143" s="99"/>
      <c r="G1143" s="99"/>
    </row>
    <row r="1144" spans="2:7">
      <c r="B1144" s="105"/>
      <c r="C1144" s="105"/>
      <c r="D1144" s="105"/>
      <c r="E1144" s="99"/>
      <c r="F1144" s="99"/>
      <c r="G1144" s="99"/>
    </row>
    <row r="1145" spans="2:7">
      <c r="B1145" s="105"/>
      <c r="C1145" s="105"/>
      <c r="D1145" s="105"/>
      <c r="E1145" s="99"/>
      <c r="F1145" s="99"/>
      <c r="G1145" s="99"/>
    </row>
    <row r="1146" spans="2:7">
      <c r="B1146" s="105"/>
      <c r="C1146" s="105"/>
      <c r="D1146" s="105"/>
      <c r="E1146" s="99"/>
      <c r="F1146" s="99"/>
      <c r="G1146" s="99"/>
    </row>
    <row r="1147" spans="2:7">
      <c r="B1147" s="105"/>
      <c r="C1147" s="105"/>
      <c r="D1147" s="105"/>
      <c r="E1147" s="99"/>
      <c r="F1147" s="99"/>
      <c r="G1147" s="99"/>
    </row>
    <row r="1148" spans="2:7">
      <c r="B1148" s="105"/>
      <c r="C1148" s="105"/>
      <c r="D1148" s="105"/>
      <c r="E1148" s="99"/>
      <c r="F1148" s="99"/>
      <c r="G1148" s="99"/>
    </row>
    <row r="1149" spans="2:7">
      <c r="B1149" s="105"/>
      <c r="C1149" s="105"/>
      <c r="D1149" s="105"/>
      <c r="E1149" s="99"/>
      <c r="F1149" s="99"/>
      <c r="G1149" s="99"/>
    </row>
    <row r="1150" spans="2:7">
      <c r="B1150" s="105"/>
      <c r="C1150" s="105"/>
      <c r="D1150" s="105"/>
      <c r="E1150" s="99"/>
      <c r="F1150" s="99"/>
      <c r="G1150" s="99"/>
    </row>
    <row r="1151" spans="2:7">
      <c r="B1151" s="105"/>
      <c r="C1151" s="105"/>
      <c r="D1151" s="105"/>
      <c r="E1151" s="99"/>
      <c r="F1151" s="99"/>
      <c r="G1151" s="99"/>
    </row>
    <row r="1152" spans="2:7">
      <c r="B1152" s="105"/>
      <c r="C1152" s="105"/>
      <c r="D1152" s="105"/>
      <c r="E1152" s="99"/>
      <c r="F1152" s="99"/>
      <c r="G1152" s="99"/>
    </row>
    <row r="1153" spans="2:7">
      <c r="B1153" s="105"/>
      <c r="C1153" s="105"/>
      <c r="D1153" s="105"/>
      <c r="E1153" s="99"/>
      <c r="F1153" s="99"/>
      <c r="G1153" s="99"/>
    </row>
    <row r="1154" spans="2:7">
      <c r="B1154" s="105"/>
      <c r="C1154" s="105"/>
      <c r="D1154" s="105"/>
      <c r="E1154" s="99"/>
      <c r="F1154" s="99"/>
      <c r="G1154" s="99"/>
    </row>
    <row r="1155" spans="2:7">
      <c r="B1155" s="105"/>
      <c r="C1155" s="105"/>
      <c r="D1155" s="105"/>
      <c r="E1155" s="99"/>
      <c r="F1155" s="99"/>
      <c r="G1155" s="99"/>
    </row>
    <row r="1156" spans="2:7">
      <c r="B1156" s="105"/>
      <c r="C1156" s="105"/>
      <c r="D1156" s="105"/>
      <c r="E1156" s="99"/>
      <c r="F1156" s="99"/>
      <c r="G1156" s="99"/>
    </row>
    <row r="1157" spans="2:7">
      <c r="B1157" s="105"/>
      <c r="C1157" s="105"/>
      <c r="D1157" s="105"/>
      <c r="E1157" s="99"/>
      <c r="F1157" s="99"/>
      <c r="G1157" s="99"/>
    </row>
    <row r="1158" spans="2:7">
      <c r="B1158" s="105"/>
      <c r="C1158" s="105"/>
      <c r="D1158" s="105"/>
      <c r="E1158" s="99"/>
      <c r="F1158" s="99"/>
      <c r="G1158" s="99"/>
    </row>
    <row r="1159" spans="2:7">
      <c r="B1159" s="105"/>
      <c r="C1159" s="105"/>
      <c r="D1159" s="105"/>
      <c r="E1159" s="99"/>
      <c r="F1159" s="99"/>
      <c r="G1159" s="99"/>
    </row>
    <row r="1160" spans="2:7">
      <c r="B1160" s="105"/>
      <c r="C1160" s="105"/>
      <c r="D1160" s="105"/>
      <c r="E1160" s="99"/>
      <c r="F1160" s="99"/>
      <c r="G1160" s="99"/>
    </row>
    <row r="1161" spans="2:7">
      <c r="B1161" s="105"/>
      <c r="C1161" s="105"/>
      <c r="D1161" s="105"/>
      <c r="E1161" s="99"/>
      <c r="F1161" s="99"/>
      <c r="G1161" s="99"/>
    </row>
    <row r="1162" spans="2:7">
      <c r="B1162" s="105"/>
      <c r="C1162" s="105"/>
      <c r="D1162" s="105"/>
      <c r="E1162" s="99"/>
      <c r="F1162" s="99"/>
      <c r="G1162" s="99"/>
    </row>
    <row r="1163" spans="2:7">
      <c r="B1163" s="105"/>
      <c r="C1163" s="105"/>
      <c r="D1163" s="105"/>
      <c r="E1163" s="99"/>
      <c r="F1163" s="99"/>
      <c r="G1163" s="99"/>
    </row>
    <row r="1164" spans="2:7">
      <c r="B1164" s="105"/>
      <c r="C1164" s="105"/>
      <c r="D1164" s="105"/>
      <c r="E1164" s="99"/>
      <c r="F1164" s="99"/>
      <c r="G1164" s="99"/>
    </row>
    <row r="1165" spans="2:7">
      <c r="B1165" s="105"/>
      <c r="C1165" s="105"/>
      <c r="D1165" s="105"/>
      <c r="E1165" s="99"/>
      <c r="F1165" s="99"/>
      <c r="G1165" s="99"/>
    </row>
    <row r="1166" spans="2:7">
      <c r="B1166" s="105"/>
      <c r="C1166" s="105"/>
      <c r="D1166" s="105"/>
      <c r="E1166" s="99"/>
      <c r="F1166" s="99"/>
      <c r="G1166" s="99"/>
    </row>
    <row r="1167" spans="2:7">
      <c r="B1167" s="105"/>
      <c r="C1167" s="105"/>
      <c r="D1167" s="105"/>
      <c r="E1167" s="99"/>
      <c r="F1167" s="99"/>
      <c r="G1167" s="99"/>
    </row>
    <row r="1168" spans="2:7">
      <c r="B1168" s="105"/>
      <c r="C1168" s="105"/>
      <c r="D1168" s="105"/>
      <c r="E1168" s="99"/>
      <c r="F1168" s="99"/>
      <c r="G1168" s="99"/>
    </row>
    <row r="1169" spans="2:7">
      <c r="B1169" s="105"/>
      <c r="C1169" s="105"/>
      <c r="D1169" s="105"/>
      <c r="E1169" s="99"/>
      <c r="F1169" s="99"/>
      <c r="G1169" s="99"/>
    </row>
    <row r="1170" spans="2:7">
      <c r="B1170" s="105"/>
      <c r="C1170" s="105"/>
      <c r="D1170" s="105"/>
      <c r="E1170" s="99"/>
      <c r="F1170" s="99"/>
      <c r="G1170" s="99"/>
    </row>
    <row r="1171" spans="2:7">
      <c r="B1171" s="105"/>
      <c r="C1171" s="105"/>
      <c r="D1171" s="105"/>
      <c r="E1171" s="99"/>
      <c r="F1171" s="99"/>
      <c r="G1171" s="99"/>
    </row>
    <row r="1172" spans="2:7">
      <c r="B1172" s="105"/>
      <c r="C1172" s="105"/>
      <c r="D1172" s="105"/>
      <c r="E1172" s="99"/>
      <c r="F1172" s="99"/>
      <c r="G1172" s="99"/>
    </row>
    <row r="1173" spans="2:7">
      <c r="B1173" s="105"/>
      <c r="C1173" s="105"/>
      <c r="D1173" s="105"/>
      <c r="E1173" s="99"/>
      <c r="F1173" s="99"/>
      <c r="G1173" s="99"/>
    </row>
    <row r="1174" spans="2:7">
      <c r="B1174" s="105"/>
      <c r="C1174" s="105"/>
      <c r="D1174" s="105"/>
      <c r="E1174" s="99"/>
      <c r="F1174" s="99"/>
      <c r="G1174" s="99"/>
    </row>
    <row r="1175" spans="2:7">
      <c r="B1175" s="105"/>
      <c r="C1175" s="105"/>
      <c r="D1175" s="105"/>
      <c r="E1175" s="99"/>
      <c r="F1175" s="99"/>
      <c r="G1175" s="99"/>
    </row>
    <row r="1176" spans="2:7">
      <c r="B1176" s="105"/>
      <c r="C1176" s="105"/>
      <c r="D1176" s="105"/>
      <c r="E1176" s="99"/>
      <c r="F1176" s="99"/>
      <c r="G1176" s="99"/>
    </row>
    <row r="1177" spans="2:7">
      <c r="B1177" s="105"/>
      <c r="C1177" s="105"/>
      <c r="D1177" s="105"/>
      <c r="E1177" s="99"/>
      <c r="F1177" s="99"/>
      <c r="G1177" s="99"/>
    </row>
    <row r="1178" spans="2:7">
      <c r="B1178" s="105"/>
      <c r="C1178" s="105"/>
      <c r="D1178" s="105"/>
      <c r="E1178" s="99"/>
      <c r="F1178" s="99"/>
      <c r="G1178" s="99"/>
    </row>
    <row r="1179" spans="2:7">
      <c r="B1179" s="105"/>
      <c r="C1179" s="105"/>
      <c r="D1179" s="105"/>
      <c r="E1179" s="99"/>
      <c r="F1179" s="99"/>
      <c r="G1179" s="99"/>
    </row>
    <row r="1180" spans="2:7">
      <c r="B1180" s="105"/>
      <c r="C1180" s="105"/>
      <c r="D1180" s="105"/>
      <c r="E1180" s="99"/>
      <c r="F1180" s="99"/>
      <c r="G1180" s="99"/>
    </row>
    <row r="1181" spans="2:7">
      <c r="B1181" s="105"/>
      <c r="C1181" s="105"/>
      <c r="D1181" s="105"/>
      <c r="E1181" s="99"/>
      <c r="F1181" s="99"/>
      <c r="G1181" s="99"/>
    </row>
    <row r="1182" spans="2:7">
      <c r="B1182" s="105"/>
      <c r="C1182" s="105"/>
      <c r="D1182" s="105"/>
      <c r="E1182" s="99"/>
      <c r="F1182" s="99"/>
      <c r="G1182" s="99"/>
    </row>
    <row r="1183" spans="2:7">
      <c r="B1183" s="105"/>
      <c r="C1183" s="105"/>
      <c r="D1183" s="105"/>
      <c r="E1183" s="99"/>
      <c r="F1183" s="99"/>
      <c r="G1183" s="99"/>
    </row>
    <row r="1184" spans="2:7">
      <c r="B1184" s="105"/>
      <c r="C1184" s="105"/>
      <c r="D1184" s="105"/>
      <c r="E1184" s="99"/>
      <c r="F1184" s="99"/>
      <c r="G1184" s="99"/>
    </row>
    <row r="1185" spans="2:7">
      <c r="B1185" s="105"/>
      <c r="C1185" s="105"/>
      <c r="D1185" s="105"/>
      <c r="E1185" s="99"/>
      <c r="F1185" s="99"/>
      <c r="G1185" s="99"/>
    </row>
    <row r="1186" spans="2:7">
      <c r="B1186" s="105"/>
      <c r="C1186" s="105"/>
      <c r="D1186" s="105"/>
      <c r="E1186" s="99"/>
      <c r="F1186" s="99"/>
      <c r="G1186" s="99"/>
    </row>
    <row r="1187" spans="2:7">
      <c r="B1187" s="105"/>
      <c r="C1187" s="105"/>
      <c r="D1187" s="105"/>
      <c r="E1187" s="99"/>
      <c r="F1187" s="99"/>
      <c r="G1187" s="99"/>
    </row>
    <row r="1188" spans="2:7">
      <c r="B1188" s="105"/>
      <c r="C1188" s="105"/>
      <c r="D1188" s="105"/>
      <c r="E1188" s="99"/>
      <c r="F1188" s="99"/>
      <c r="G1188" s="99"/>
    </row>
    <row r="1189" spans="2:7">
      <c r="B1189" s="105"/>
      <c r="C1189" s="105"/>
      <c r="D1189" s="105"/>
      <c r="E1189" s="99"/>
      <c r="F1189" s="99"/>
      <c r="G1189" s="99"/>
    </row>
    <row r="1190" spans="2:7">
      <c r="B1190" s="105"/>
      <c r="C1190" s="105"/>
      <c r="D1190" s="105"/>
      <c r="E1190" s="99"/>
      <c r="F1190" s="99"/>
      <c r="G1190" s="99"/>
    </row>
    <row r="1191" spans="2:7">
      <c r="B1191" s="105"/>
      <c r="C1191" s="105"/>
      <c r="D1191" s="105"/>
      <c r="E1191" s="99"/>
      <c r="F1191" s="99"/>
      <c r="G1191" s="99"/>
    </row>
    <row r="1192" spans="2:7">
      <c r="B1192" s="105"/>
      <c r="C1192" s="105"/>
      <c r="D1192" s="105"/>
      <c r="E1192" s="99"/>
      <c r="F1192" s="99"/>
      <c r="G1192" s="99"/>
    </row>
    <row r="1193" spans="2:7">
      <c r="B1193" s="105"/>
      <c r="C1193" s="105"/>
      <c r="D1193" s="105"/>
      <c r="E1193" s="99"/>
      <c r="F1193" s="99"/>
      <c r="G1193" s="99"/>
    </row>
    <row r="1194" spans="2:7">
      <c r="B1194" s="105"/>
      <c r="C1194" s="105"/>
      <c r="D1194" s="105"/>
      <c r="E1194" s="99"/>
      <c r="F1194" s="99"/>
      <c r="G1194" s="99"/>
    </row>
    <row r="1195" spans="2:7">
      <c r="B1195" s="105"/>
      <c r="C1195" s="105"/>
      <c r="D1195" s="105"/>
      <c r="E1195" s="99"/>
      <c r="F1195" s="99"/>
      <c r="G1195" s="99"/>
    </row>
    <row r="1196" spans="2:7">
      <c r="B1196" s="105"/>
      <c r="C1196" s="105"/>
      <c r="D1196" s="105"/>
      <c r="E1196" s="99"/>
      <c r="F1196" s="99"/>
      <c r="G1196" s="99"/>
    </row>
    <row r="1197" spans="2:7">
      <c r="B1197" s="105"/>
      <c r="C1197" s="105"/>
      <c r="D1197" s="105"/>
      <c r="E1197" s="99"/>
      <c r="F1197" s="99"/>
      <c r="G1197" s="99"/>
    </row>
    <row r="1198" spans="2:7">
      <c r="B1198" s="105"/>
      <c r="C1198" s="105"/>
      <c r="D1198" s="105"/>
      <c r="E1198" s="99"/>
      <c r="F1198" s="99"/>
      <c r="G1198" s="99"/>
    </row>
    <row r="1199" spans="2:7">
      <c r="B1199" s="105"/>
      <c r="C1199" s="105"/>
      <c r="D1199" s="105"/>
      <c r="E1199" s="99"/>
      <c r="F1199" s="99"/>
      <c r="G1199" s="99"/>
    </row>
    <row r="1200" spans="2:7">
      <c r="B1200" s="105"/>
      <c r="C1200" s="105"/>
      <c r="D1200" s="105"/>
      <c r="E1200" s="99"/>
      <c r="F1200" s="99"/>
      <c r="G1200" s="99"/>
    </row>
    <row r="1201" spans="2:7">
      <c r="B1201" s="105"/>
      <c r="C1201" s="105"/>
      <c r="D1201" s="105"/>
      <c r="E1201" s="99"/>
      <c r="F1201" s="99"/>
      <c r="G1201" s="99"/>
    </row>
    <row r="1202" spans="2:7">
      <c r="B1202" s="105"/>
      <c r="C1202" s="105"/>
      <c r="D1202" s="105"/>
      <c r="E1202" s="99"/>
      <c r="F1202" s="99"/>
      <c r="G1202" s="99"/>
    </row>
    <row r="1203" spans="2:7">
      <c r="B1203" s="105"/>
      <c r="C1203" s="105"/>
      <c r="D1203" s="105"/>
      <c r="E1203" s="99"/>
      <c r="F1203" s="99"/>
      <c r="G1203" s="99"/>
    </row>
    <row r="1204" spans="2:7">
      <c r="B1204" s="105"/>
      <c r="C1204" s="105"/>
      <c r="D1204" s="105"/>
      <c r="E1204" s="99"/>
      <c r="F1204" s="99"/>
      <c r="G1204" s="99"/>
    </row>
    <row r="1205" spans="2:7">
      <c r="B1205" s="105"/>
      <c r="C1205" s="105"/>
      <c r="D1205" s="105"/>
      <c r="E1205" s="99"/>
      <c r="F1205" s="99"/>
      <c r="G1205" s="99"/>
    </row>
    <row r="1206" spans="2:7">
      <c r="B1206" s="105"/>
      <c r="C1206" s="105"/>
      <c r="D1206" s="105"/>
      <c r="E1206" s="99"/>
      <c r="F1206" s="99"/>
      <c r="G1206" s="99"/>
    </row>
    <row r="1207" spans="2:7">
      <c r="B1207" s="105"/>
      <c r="C1207" s="105"/>
      <c r="D1207" s="105"/>
      <c r="E1207" s="99"/>
      <c r="F1207" s="99"/>
      <c r="G1207" s="99"/>
    </row>
    <row r="1208" spans="2:7">
      <c r="B1208" s="105"/>
      <c r="C1208" s="105"/>
      <c r="D1208" s="105"/>
      <c r="E1208" s="99"/>
      <c r="F1208" s="99"/>
      <c r="G1208" s="99"/>
    </row>
    <row r="1209" spans="2:7">
      <c r="B1209" s="105"/>
      <c r="C1209" s="105"/>
      <c r="D1209" s="105"/>
      <c r="E1209" s="99"/>
      <c r="F1209" s="99"/>
      <c r="G1209" s="99"/>
    </row>
    <row r="1210" spans="2:7">
      <c r="B1210" s="105"/>
      <c r="C1210" s="105"/>
      <c r="D1210" s="105"/>
      <c r="E1210" s="99"/>
      <c r="F1210" s="99"/>
      <c r="G1210" s="99"/>
    </row>
    <row r="1211" spans="2:7">
      <c r="B1211" s="105"/>
      <c r="C1211" s="105"/>
      <c r="D1211" s="105"/>
      <c r="E1211" s="99"/>
      <c r="F1211" s="99"/>
      <c r="G1211" s="99"/>
    </row>
    <row r="1212" spans="2:7">
      <c r="B1212" s="105"/>
      <c r="C1212" s="105"/>
      <c r="D1212" s="105"/>
      <c r="E1212" s="99"/>
      <c r="F1212" s="99"/>
      <c r="G1212" s="99"/>
    </row>
    <row r="1213" spans="2:7">
      <c r="B1213" s="105"/>
      <c r="C1213" s="105"/>
      <c r="D1213" s="105"/>
      <c r="E1213" s="99"/>
      <c r="F1213" s="99"/>
      <c r="G1213" s="99"/>
    </row>
    <row r="1214" spans="2:7">
      <c r="B1214" s="105"/>
      <c r="C1214" s="105"/>
      <c r="D1214" s="105"/>
      <c r="E1214" s="99"/>
      <c r="F1214" s="99"/>
      <c r="G1214" s="99"/>
    </row>
    <row r="1215" spans="2:7">
      <c r="B1215" s="105"/>
      <c r="C1215" s="105"/>
      <c r="D1215" s="105"/>
      <c r="E1215" s="99"/>
      <c r="F1215" s="99"/>
      <c r="G1215" s="99"/>
    </row>
    <row r="1216" spans="2:7">
      <c r="B1216" s="105"/>
      <c r="C1216" s="105"/>
      <c r="D1216" s="105"/>
      <c r="E1216" s="99"/>
      <c r="F1216" s="99"/>
      <c r="G1216" s="99"/>
    </row>
    <row r="1217" spans="2:7">
      <c r="B1217" s="105"/>
      <c r="C1217" s="105"/>
      <c r="D1217" s="105"/>
      <c r="E1217" s="99"/>
      <c r="F1217" s="99"/>
      <c r="G1217" s="99"/>
    </row>
    <row r="1218" spans="2:7">
      <c r="B1218" s="105"/>
      <c r="C1218" s="105"/>
      <c r="D1218" s="105"/>
      <c r="E1218" s="99"/>
      <c r="F1218" s="99"/>
      <c r="G1218" s="99"/>
    </row>
    <row r="1219" spans="2:7">
      <c r="B1219" s="105"/>
      <c r="C1219" s="105"/>
      <c r="D1219" s="105"/>
      <c r="E1219" s="99"/>
      <c r="F1219" s="99"/>
      <c r="G1219" s="99"/>
    </row>
    <row r="1220" spans="2:7">
      <c r="B1220" s="105"/>
      <c r="C1220" s="105"/>
      <c r="D1220" s="105"/>
      <c r="E1220" s="99"/>
      <c r="F1220" s="99"/>
      <c r="G1220" s="99"/>
    </row>
    <row r="1221" spans="2:7">
      <c r="B1221" s="105"/>
      <c r="C1221" s="105"/>
      <c r="D1221" s="105"/>
      <c r="E1221" s="99"/>
      <c r="F1221" s="99"/>
      <c r="G1221" s="99"/>
    </row>
    <row r="1222" spans="2:7">
      <c r="B1222" s="105"/>
      <c r="C1222" s="105"/>
      <c r="D1222" s="105"/>
      <c r="E1222" s="99"/>
      <c r="F1222" s="99"/>
      <c r="G1222" s="99"/>
    </row>
    <row r="1223" spans="2:7">
      <c r="B1223" s="105"/>
      <c r="C1223" s="105"/>
      <c r="D1223" s="105"/>
      <c r="E1223" s="99"/>
      <c r="F1223" s="99"/>
      <c r="G1223" s="99"/>
    </row>
    <row r="1224" spans="2:7">
      <c r="B1224" s="105"/>
      <c r="C1224" s="105"/>
      <c r="D1224" s="105"/>
      <c r="E1224" s="99"/>
      <c r="F1224" s="99"/>
      <c r="G1224" s="99"/>
    </row>
    <row r="1225" spans="2:7">
      <c r="B1225" s="105"/>
      <c r="C1225" s="105"/>
      <c r="D1225" s="105"/>
      <c r="E1225" s="99"/>
      <c r="F1225" s="99"/>
      <c r="G1225" s="99"/>
    </row>
    <row r="1226" spans="2:7">
      <c r="B1226" s="105"/>
      <c r="C1226" s="105"/>
      <c r="D1226" s="105"/>
      <c r="E1226" s="99"/>
      <c r="F1226" s="99"/>
      <c r="G1226" s="99"/>
    </row>
    <row r="1227" spans="2:7">
      <c r="B1227" s="105"/>
      <c r="C1227" s="105"/>
      <c r="D1227" s="105"/>
      <c r="E1227" s="99"/>
      <c r="F1227" s="99"/>
      <c r="G1227" s="99"/>
    </row>
    <row r="1228" spans="2:7">
      <c r="B1228" s="105"/>
      <c r="C1228" s="105"/>
      <c r="D1228" s="105"/>
      <c r="E1228" s="99"/>
      <c r="F1228" s="99"/>
      <c r="G1228" s="99"/>
    </row>
    <row r="1229" spans="2:7">
      <c r="B1229" s="105"/>
      <c r="C1229" s="105"/>
      <c r="D1229" s="105"/>
      <c r="E1229" s="99"/>
      <c r="F1229" s="99"/>
      <c r="G1229" s="99"/>
    </row>
    <row r="1230" spans="2:7">
      <c r="B1230" s="105"/>
      <c r="C1230" s="105"/>
      <c r="D1230" s="105"/>
      <c r="E1230" s="99"/>
      <c r="F1230" s="99"/>
      <c r="G1230" s="99"/>
    </row>
    <row r="1231" spans="2:7">
      <c r="B1231" s="105"/>
      <c r="C1231" s="105"/>
      <c r="D1231" s="105"/>
      <c r="E1231" s="99"/>
      <c r="F1231" s="99"/>
      <c r="G1231" s="99"/>
    </row>
    <row r="1232" spans="2:7">
      <c r="B1232" s="105"/>
      <c r="C1232" s="105"/>
      <c r="D1232" s="105"/>
      <c r="E1232" s="99"/>
      <c r="F1232" s="99"/>
      <c r="G1232" s="99"/>
    </row>
    <row r="1233" spans="2:7">
      <c r="B1233" s="105"/>
      <c r="C1233" s="105"/>
      <c r="D1233" s="105"/>
      <c r="E1233" s="99"/>
      <c r="F1233" s="99"/>
      <c r="G1233" s="99"/>
    </row>
    <row r="1234" spans="2:7">
      <c r="B1234" s="105"/>
      <c r="C1234" s="105"/>
      <c r="D1234" s="105"/>
      <c r="E1234" s="99"/>
      <c r="F1234" s="99"/>
      <c r="G1234" s="99"/>
    </row>
    <row r="1235" spans="2:7">
      <c r="B1235" s="105"/>
      <c r="C1235" s="105"/>
      <c r="D1235" s="105"/>
      <c r="E1235" s="99"/>
      <c r="F1235" s="99"/>
      <c r="G1235" s="99"/>
    </row>
    <row r="1236" spans="2:7">
      <c r="B1236" s="105"/>
      <c r="C1236" s="105"/>
      <c r="D1236" s="105"/>
      <c r="E1236" s="99"/>
      <c r="F1236" s="99"/>
      <c r="G1236" s="99"/>
    </row>
    <row r="1237" spans="2:7">
      <c r="B1237" s="105"/>
      <c r="C1237" s="105"/>
      <c r="D1237" s="105"/>
      <c r="E1237" s="99"/>
      <c r="F1237" s="99"/>
      <c r="G1237" s="99"/>
    </row>
    <row r="1238" spans="2:7">
      <c r="B1238" s="105"/>
      <c r="C1238" s="105"/>
      <c r="D1238" s="105"/>
      <c r="E1238" s="99"/>
      <c r="F1238" s="99"/>
      <c r="G1238" s="99"/>
    </row>
    <row r="1239" spans="2:7">
      <c r="B1239" s="105"/>
      <c r="C1239" s="105"/>
      <c r="D1239" s="105"/>
      <c r="E1239" s="99"/>
      <c r="F1239" s="99"/>
      <c r="G1239" s="99"/>
    </row>
    <row r="1240" spans="2:7">
      <c r="B1240" s="105"/>
      <c r="C1240" s="105"/>
      <c r="D1240" s="105"/>
      <c r="E1240" s="99"/>
      <c r="F1240" s="99"/>
      <c r="G1240" s="99"/>
    </row>
    <row r="1241" spans="2:7">
      <c r="B1241" s="105"/>
      <c r="C1241" s="105"/>
      <c r="D1241" s="105"/>
      <c r="E1241" s="99"/>
      <c r="F1241" s="99"/>
      <c r="G1241" s="99"/>
    </row>
    <row r="1242" spans="2:7">
      <c r="B1242" s="105"/>
      <c r="C1242" s="105"/>
      <c r="D1242" s="105"/>
      <c r="E1242" s="99"/>
      <c r="F1242" s="99"/>
      <c r="G1242" s="99"/>
    </row>
    <row r="1243" spans="2:7">
      <c r="B1243" s="105"/>
      <c r="C1243" s="105"/>
      <c r="D1243" s="105"/>
      <c r="E1243" s="99"/>
      <c r="F1243" s="99"/>
      <c r="G1243" s="99"/>
    </row>
    <row r="1244" spans="2:7">
      <c r="B1244" s="105"/>
      <c r="C1244" s="105"/>
      <c r="D1244" s="105"/>
      <c r="E1244" s="99"/>
      <c r="F1244" s="99"/>
      <c r="G1244" s="99"/>
    </row>
    <row r="1245" spans="2:7">
      <c r="B1245" s="105"/>
      <c r="C1245" s="105"/>
      <c r="D1245" s="105"/>
      <c r="E1245" s="99"/>
      <c r="F1245" s="99"/>
      <c r="G1245" s="99"/>
    </row>
    <row r="1246" spans="2:7">
      <c r="B1246" s="105"/>
      <c r="C1246" s="105"/>
      <c r="D1246" s="105"/>
      <c r="E1246" s="99"/>
      <c r="F1246" s="99"/>
      <c r="G1246" s="99"/>
    </row>
    <row r="1247" spans="2:7">
      <c r="B1247" s="105"/>
      <c r="C1247" s="105"/>
      <c r="D1247" s="105"/>
      <c r="E1247" s="99"/>
      <c r="F1247" s="99"/>
      <c r="G1247" s="99"/>
    </row>
    <row r="1248" spans="2:7">
      <c r="B1248" s="105"/>
      <c r="C1248" s="105"/>
      <c r="D1248" s="105"/>
      <c r="E1248" s="99"/>
      <c r="F1248" s="99"/>
      <c r="G1248" s="99"/>
    </row>
    <row r="1249" spans="2:7">
      <c r="B1249" s="105"/>
      <c r="C1249" s="105"/>
      <c r="D1249" s="105"/>
      <c r="E1249" s="99"/>
      <c r="F1249" s="99"/>
      <c r="G1249" s="99"/>
    </row>
    <row r="1250" spans="2:7">
      <c r="B1250" s="105"/>
      <c r="C1250" s="105"/>
      <c r="D1250" s="105"/>
      <c r="E1250" s="99"/>
      <c r="F1250" s="99"/>
      <c r="G1250" s="99"/>
    </row>
    <row r="1251" spans="2:7">
      <c r="B1251" s="105"/>
      <c r="C1251" s="105"/>
      <c r="D1251" s="105"/>
      <c r="E1251" s="99"/>
      <c r="F1251" s="99"/>
      <c r="G1251" s="99"/>
    </row>
    <row r="1252" spans="2:7">
      <c r="B1252" s="105"/>
      <c r="C1252" s="105"/>
      <c r="D1252" s="105"/>
      <c r="E1252" s="99"/>
      <c r="F1252" s="99"/>
      <c r="G1252" s="99"/>
    </row>
    <row r="1253" spans="2:7">
      <c r="B1253" s="105"/>
      <c r="C1253" s="105"/>
      <c r="D1253" s="105"/>
      <c r="E1253" s="99"/>
      <c r="F1253" s="99"/>
      <c r="G1253" s="99"/>
    </row>
    <row r="1254" spans="2:7">
      <c r="B1254" s="105"/>
      <c r="C1254" s="105"/>
      <c r="D1254" s="105"/>
      <c r="E1254" s="99"/>
      <c r="F1254" s="99"/>
      <c r="G1254" s="99"/>
    </row>
    <row r="1255" spans="2:7">
      <c r="B1255" s="105"/>
      <c r="C1255" s="105"/>
      <c r="D1255" s="105"/>
      <c r="E1255" s="99"/>
      <c r="F1255" s="99"/>
      <c r="G1255" s="99"/>
    </row>
    <row r="1256" spans="2:7">
      <c r="B1256" s="105"/>
      <c r="C1256" s="105"/>
      <c r="D1256" s="105"/>
      <c r="E1256" s="99"/>
      <c r="F1256" s="99"/>
      <c r="G1256" s="99"/>
    </row>
    <row r="1257" spans="2:7">
      <c r="B1257" s="105"/>
      <c r="C1257" s="105"/>
      <c r="D1257" s="105"/>
      <c r="E1257" s="99"/>
      <c r="F1257" s="99"/>
      <c r="G1257" s="99"/>
    </row>
    <row r="1258" spans="2:7">
      <c r="B1258" s="105"/>
      <c r="C1258" s="105"/>
      <c r="D1258" s="105"/>
      <c r="E1258" s="99"/>
      <c r="F1258" s="99"/>
      <c r="G1258" s="99"/>
    </row>
    <row r="1259" spans="2:7">
      <c r="B1259" s="105"/>
      <c r="C1259" s="105"/>
      <c r="D1259" s="105"/>
      <c r="E1259" s="99"/>
      <c r="F1259" s="99"/>
      <c r="G1259" s="99"/>
    </row>
    <row r="1260" spans="2:7">
      <c r="B1260" s="105"/>
      <c r="C1260" s="105"/>
      <c r="D1260" s="105"/>
      <c r="E1260" s="99"/>
      <c r="F1260" s="99"/>
      <c r="G1260" s="99"/>
    </row>
    <row r="1261" spans="2:7">
      <c r="B1261" s="105"/>
      <c r="C1261" s="105"/>
      <c r="D1261" s="105"/>
      <c r="E1261" s="99"/>
      <c r="F1261" s="99"/>
      <c r="G1261" s="99"/>
    </row>
    <row r="1262" spans="2:7">
      <c r="B1262" s="105"/>
      <c r="C1262" s="105"/>
      <c r="D1262" s="105"/>
      <c r="E1262" s="99"/>
      <c r="F1262" s="99"/>
      <c r="G1262" s="99"/>
    </row>
    <row r="1263" spans="2:7">
      <c r="B1263" s="105"/>
      <c r="C1263" s="105"/>
      <c r="D1263" s="105"/>
      <c r="E1263" s="99"/>
      <c r="F1263" s="99"/>
      <c r="G1263" s="99"/>
    </row>
    <row r="1264" spans="2:7">
      <c r="B1264" s="105"/>
      <c r="C1264" s="105"/>
      <c r="D1264" s="105"/>
      <c r="E1264" s="99"/>
      <c r="F1264" s="99"/>
      <c r="G1264" s="99"/>
    </row>
    <row r="1265" spans="2:7">
      <c r="B1265" s="105"/>
      <c r="C1265" s="105"/>
      <c r="D1265" s="105"/>
      <c r="E1265" s="99"/>
      <c r="F1265" s="99"/>
      <c r="G1265" s="99"/>
    </row>
    <row r="1266" spans="2:7">
      <c r="B1266" s="105"/>
      <c r="C1266" s="105"/>
      <c r="D1266" s="105"/>
      <c r="E1266" s="99"/>
      <c r="F1266" s="99"/>
      <c r="G1266" s="99"/>
    </row>
    <row r="1267" spans="2:7">
      <c r="B1267" s="105"/>
      <c r="C1267" s="105"/>
      <c r="D1267" s="105"/>
      <c r="E1267" s="99"/>
      <c r="F1267" s="99"/>
      <c r="G1267" s="99"/>
    </row>
    <row r="1268" spans="2:7">
      <c r="B1268" s="105"/>
      <c r="C1268" s="105"/>
      <c r="D1268" s="105"/>
      <c r="E1268" s="99"/>
      <c r="F1268" s="99"/>
      <c r="G1268" s="99"/>
    </row>
    <row r="1269" spans="2:7">
      <c r="B1269" s="105"/>
      <c r="C1269" s="105"/>
      <c r="D1269" s="105"/>
      <c r="E1269" s="99"/>
      <c r="F1269" s="99"/>
      <c r="G1269" s="99"/>
    </row>
    <row r="1270" spans="2:7">
      <c r="B1270" s="105"/>
      <c r="C1270" s="105"/>
      <c r="D1270" s="105"/>
      <c r="E1270" s="99"/>
      <c r="F1270" s="99"/>
      <c r="G1270" s="99"/>
    </row>
    <row r="1271" spans="2:7">
      <c r="B1271" s="105"/>
      <c r="C1271" s="105"/>
      <c r="D1271" s="105"/>
      <c r="E1271" s="99"/>
      <c r="F1271" s="99"/>
      <c r="G1271" s="99"/>
    </row>
    <row r="1272" spans="2:7">
      <c r="B1272" s="105"/>
      <c r="C1272" s="105"/>
      <c r="D1272" s="105"/>
      <c r="E1272" s="99"/>
      <c r="F1272" s="99"/>
      <c r="G1272" s="99"/>
    </row>
    <row r="1273" spans="2:7">
      <c r="B1273" s="105"/>
      <c r="C1273" s="105"/>
      <c r="D1273" s="105"/>
      <c r="E1273" s="99"/>
      <c r="F1273" s="99"/>
      <c r="G1273" s="99"/>
    </row>
    <row r="1274" spans="2:7">
      <c r="B1274" s="105"/>
      <c r="C1274" s="105"/>
      <c r="D1274" s="105"/>
      <c r="E1274" s="99"/>
      <c r="F1274" s="99"/>
      <c r="G1274" s="99"/>
    </row>
    <row r="1275" spans="2:7">
      <c r="B1275" s="105"/>
      <c r="C1275" s="105"/>
      <c r="D1275" s="105"/>
      <c r="E1275" s="99"/>
      <c r="F1275" s="99"/>
      <c r="G1275" s="99"/>
    </row>
    <row r="1276" spans="2:7">
      <c r="B1276" s="105"/>
      <c r="C1276" s="105"/>
      <c r="D1276" s="105"/>
      <c r="E1276" s="99"/>
      <c r="F1276" s="99"/>
      <c r="G1276" s="99"/>
    </row>
    <row r="1277" spans="2:7">
      <c r="B1277" s="105"/>
      <c r="C1277" s="105"/>
      <c r="D1277" s="105"/>
      <c r="E1277" s="99"/>
      <c r="F1277" s="99"/>
      <c r="G1277" s="99"/>
    </row>
    <row r="1278" spans="2:7">
      <c r="B1278" s="105"/>
      <c r="C1278" s="105"/>
      <c r="D1278" s="105"/>
      <c r="E1278" s="99"/>
      <c r="F1278" s="99"/>
      <c r="G1278" s="99"/>
    </row>
    <row r="1279" spans="2:7">
      <c r="B1279" s="105"/>
      <c r="C1279" s="105"/>
      <c r="D1279" s="105"/>
      <c r="E1279" s="99"/>
      <c r="F1279" s="99"/>
      <c r="G1279" s="99"/>
    </row>
    <row r="1280" spans="2:7">
      <c r="B1280" s="105"/>
      <c r="C1280" s="105"/>
      <c r="D1280" s="105"/>
      <c r="E1280" s="99"/>
      <c r="F1280" s="99"/>
      <c r="G1280" s="99"/>
    </row>
    <row r="1281" spans="2:7">
      <c r="B1281" s="105"/>
      <c r="C1281" s="105"/>
      <c r="D1281" s="105"/>
      <c r="E1281" s="99"/>
      <c r="F1281" s="99"/>
      <c r="G1281" s="99"/>
    </row>
    <row r="1282" spans="2:7">
      <c r="B1282" s="105"/>
      <c r="C1282" s="105"/>
      <c r="D1282" s="105"/>
      <c r="E1282" s="99"/>
      <c r="F1282" s="99"/>
      <c r="G1282" s="99"/>
    </row>
    <row r="1283" spans="2:7">
      <c r="B1283" s="105"/>
      <c r="C1283" s="105"/>
      <c r="D1283" s="105"/>
      <c r="E1283" s="99"/>
      <c r="F1283" s="99"/>
      <c r="G1283" s="99"/>
    </row>
    <row r="1284" spans="2:7">
      <c r="B1284" s="105"/>
      <c r="C1284" s="105"/>
      <c r="D1284" s="105"/>
      <c r="E1284" s="99"/>
      <c r="F1284" s="99"/>
      <c r="G1284" s="99"/>
    </row>
    <row r="1285" spans="2:7">
      <c r="B1285" s="105"/>
      <c r="C1285" s="105"/>
      <c r="D1285" s="105"/>
      <c r="E1285" s="99"/>
      <c r="F1285" s="99"/>
      <c r="G1285" s="99"/>
    </row>
    <row r="1286" spans="2:7">
      <c r="B1286" s="105"/>
      <c r="C1286" s="105"/>
      <c r="D1286" s="105"/>
      <c r="E1286" s="99"/>
      <c r="F1286" s="99"/>
      <c r="G1286" s="99"/>
    </row>
    <row r="1287" spans="2:7">
      <c r="B1287" s="105"/>
      <c r="C1287" s="105"/>
      <c r="D1287" s="105"/>
      <c r="E1287" s="99"/>
      <c r="F1287" s="99"/>
      <c r="G1287" s="99"/>
    </row>
    <row r="1288" spans="2:7">
      <c r="B1288" s="105"/>
      <c r="C1288" s="105"/>
      <c r="D1288" s="105"/>
      <c r="E1288" s="99"/>
      <c r="F1288" s="99"/>
      <c r="G1288" s="99"/>
    </row>
    <row r="1289" spans="2:7">
      <c r="B1289" s="105"/>
      <c r="C1289" s="105"/>
      <c r="D1289" s="105"/>
      <c r="E1289" s="99"/>
      <c r="F1289" s="99"/>
      <c r="G1289" s="99"/>
    </row>
    <row r="1290" spans="2:7">
      <c r="B1290" s="105"/>
      <c r="C1290" s="105"/>
      <c r="D1290" s="105"/>
      <c r="E1290" s="99"/>
      <c r="F1290" s="99"/>
      <c r="G1290" s="99"/>
    </row>
    <row r="1291" spans="2:7">
      <c r="B1291" s="105"/>
      <c r="C1291" s="105"/>
      <c r="D1291" s="105"/>
      <c r="E1291" s="99"/>
      <c r="F1291" s="99"/>
      <c r="G1291" s="99"/>
    </row>
    <row r="1292" spans="2:7">
      <c r="B1292" s="105"/>
      <c r="C1292" s="105"/>
      <c r="D1292" s="105"/>
      <c r="E1292" s="99"/>
      <c r="F1292" s="99"/>
      <c r="G1292" s="99"/>
    </row>
    <row r="1293" spans="2:7">
      <c r="B1293" s="105"/>
      <c r="C1293" s="105"/>
      <c r="D1293" s="105"/>
      <c r="E1293" s="99"/>
      <c r="F1293" s="99"/>
      <c r="G1293" s="99"/>
    </row>
    <row r="1294" spans="2:7">
      <c r="B1294" s="105"/>
      <c r="C1294" s="105"/>
      <c r="D1294" s="105"/>
      <c r="E1294" s="99"/>
      <c r="F1294" s="99"/>
      <c r="G1294" s="99"/>
    </row>
    <row r="1295" spans="2:7">
      <c r="B1295" s="105"/>
      <c r="C1295" s="105"/>
      <c r="D1295" s="105"/>
      <c r="E1295" s="99"/>
      <c r="F1295" s="99"/>
      <c r="G1295" s="99"/>
    </row>
    <row r="1296" spans="2:7">
      <c r="B1296" s="105"/>
      <c r="C1296" s="105"/>
      <c r="D1296" s="105"/>
      <c r="E1296" s="99"/>
      <c r="F1296" s="99"/>
      <c r="G1296" s="99"/>
    </row>
    <row r="1297" spans="2:7">
      <c r="B1297" s="105"/>
      <c r="C1297" s="105"/>
      <c r="D1297" s="105"/>
      <c r="E1297" s="99"/>
      <c r="F1297" s="99"/>
      <c r="G1297" s="99"/>
    </row>
    <row r="1298" spans="2:7">
      <c r="B1298" s="105"/>
      <c r="C1298" s="105"/>
      <c r="D1298" s="105"/>
      <c r="E1298" s="99"/>
      <c r="F1298" s="99"/>
      <c r="G1298" s="99"/>
    </row>
    <row r="1299" spans="2:7">
      <c r="B1299" s="105"/>
      <c r="C1299" s="105"/>
      <c r="D1299" s="105"/>
      <c r="E1299" s="99"/>
      <c r="F1299" s="99"/>
      <c r="G1299" s="99"/>
    </row>
    <row r="1300" spans="2:7">
      <c r="B1300" s="105"/>
      <c r="C1300" s="105"/>
      <c r="D1300" s="105"/>
      <c r="E1300" s="99"/>
      <c r="F1300" s="99"/>
      <c r="G1300" s="99"/>
    </row>
    <row r="1301" spans="2:7">
      <c r="B1301" s="105"/>
      <c r="C1301" s="105"/>
      <c r="D1301" s="105"/>
      <c r="E1301" s="99"/>
      <c r="F1301" s="99"/>
      <c r="G1301" s="99"/>
    </row>
    <row r="1302" spans="2:7">
      <c r="B1302" s="105"/>
      <c r="C1302" s="105"/>
      <c r="D1302" s="105"/>
      <c r="E1302" s="99"/>
      <c r="F1302" s="99"/>
      <c r="G1302" s="99"/>
    </row>
    <row r="1303" spans="2:7">
      <c r="B1303" s="105"/>
      <c r="C1303" s="105"/>
      <c r="D1303" s="105"/>
      <c r="E1303" s="99"/>
      <c r="F1303" s="99"/>
      <c r="G1303" s="99"/>
    </row>
    <row r="1304" spans="2:7">
      <c r="B1304" s="105"/>
      <c r="C1304" s="105"/>
      <c r="D1304" s="105"/>
      <c r="E1304" s="99"/>
      <c r="F1304" s="99"/>
      <c r="G1304" s="99"/>
    </row>
    <row r="1305" spans="2:7">
      <c r="B1305" s="105"/>
      <c r="C1305" s="105"/>
      <c r="D1305" s="105"/>
      <c r="E1305" s="99"/>
      <c r="F1305" s="99"/>
      <c r="G1305" s="99"/>
    </row>
    <row r="1306" spans="2:7">
      <c r="B1306" s="105"/>
      <c r="C1306" s="105"/>
      <c r="D1306" s="105"/>
      <c r="E1306" s="99"/>
      <c r="F1306" s="99"/>
      <c r="G1306" s="99"/>
    </row>
    <row r="1307" spans="2:7">
      <c r="B1307" s="105"/>
      <c r="C1307" s="105"/>
      <c r="D1307" s="105"/>
      <c r="E1307" s="99"/>
      <c r="F1307" s="99"/>
      <c r="G1307" s="99"/>
    </row>
    <row r="1308" spans="2:7">
      <c r="B1308" s="105"/>
      <c r="C1308" s="105"/>
      <c r="D1308" s="105"/>
      <c r="E1308" s="99"/>
      <c r="F1308" s="99"/>
      <c r="G1308" s="99"/>
    </row>
    <row r="1309" spans="2:7">
      <c r="B1309" s="105"/>
      <c r="C1309" s="105"/>
      <c r="D1309" s="105"/>
      <c r="E1309" s="99"/>
      <c r="F1309" s="99"/>
      <c r="G1309" s="99"/>
    </row>
    <row r="1310" spans="2:7">
      <c r="B1310" s="105"/>
      <c r="C1310" s="105"/>
      <c r="D1310" s="105"/>
      <c r="E1310" s="99"/>
      <c r="F1310" s="99"/>
      <c r="G1310" s="99"/>
    </row>
    <row r="1311" spans="2:7">
      <c r="B1311" s="105"/>
      <c r="C1311" s="105"/>
      <c r="D1311" s="105"/>
      <c r="E1311" s="99"/>
      <c r="F1311" s="99"/>
      <c r="G1311" s="99"/>
    </row>
    <row r="1312" spans="2:7">
      <c r="B1312" s="105"/>
      <c r="C1312" s="105"/>
      <c r="D1312" s="105"/>
      <c r="E1312" s="99"/>
      <c r="F1312" s="99"/>
      <c r="G1312" s="99"/>
    </row>
    <row r="1313" spans="2:7">
      <c r="B1313" s="105"/>
      <c r="C1313" s="105"/>
      <c r="D1313" s="105"/>
      <c r="E1313" s="99"/>
      <c r="F1313" s="99"/>
      <c r="G1313" s="99"/>
    </row>
    <row r="1314" spans="2:7">
      <c r="B1314" s="105"/>
      <c r="C1314" s="105"/>
      <c r="D1314" s="105"/>
      <c r="E1314" s="99"/>
      <c r="F1314" s="99"/>
      <c r="G1314" s="99"/>
    </row>
    <row r="1315" spans="2:7">
      <c r="B1315" s="105"/>
      <c r="C1315" s="105"/>
      <c r="D1315" s="105"/>
      <c r="E1315" s="99"/>
      <c r="F1315" s="99"/>
      <c r="G1315" s="99"/>
    </row>
    <row r="1316" spans="2:7">
      <c r="B1316" s="105"/>
      <c r="C1316" s="105"/>
      <c r="D1316" s="105"/>
      <c r="E1316" s="99"/>
      <c r="F1316" s="99"/>
      <c r="G1316" s="99"/>
    </row>
    <row r="1317" spans="2:7">
      <c r="B1317" s="105"/>
      <c r="C1317" s="105"/>
      <c r="D1317" s="105"/>
      <c r="E1317" s="99"/>
      <c r="F1317" s="99"/>
      <c r="G1317" s="99"/>
    </row>
    <row r="1318" spans="2:7">
      <c r="B1318" s="105"/>
      <c r="C1318" s="105"/>
      <c r="D1318" s="105"/>
      <c r="E1318" s="99"/>
      <c r="F1318" s="99"/>
      <c r="G1318" s="99"/>
    </row>
    <row r="1319" spans="2:7">
      <c r="B1319" s="105"/>
      <c r="C1319" s="105"/>
      <c r="D1319" s="105"/>
      <c r="E1319" s="99"/>
      <c r="F1319" s="99"/>
      <c r="G1319" s="99"/>
    </row>
    <row r="1320" spans="2:7">
      <c r="B1320" s="105"/>
      <c r="C1320" s="105"/>
      <c r="D1320" s="105"/>
      <c r="E1320" s="99"/>
      <c r="F1320" s="99"/>
      <c r="G1320" s="99"/>
    </row>
    <row r="1321" spans="2:7">
      <c r="B1321" s="105"/>
      <c r="C1321" s="105"/>
      <c r="D1321" s="105"/>
      <c r="E1321" s="99"/>
      <c r="F1321" s="99"/>
      <c r="G1321" s="99"/>
    </row>
    <row r="1322" spans="2:7">
      <c r="B1322" s="105"/>
      <c r="C1322" s="105"/>
      <c r="D1322" s="105"/>
      <c r="E1322" s="99"/>
      <c r="F1322" s="99"/>
      <c r="G1322" s="99"/>
    </row>
    <row r="1323" spans="2:7">
      <c r="B1323" s="105"/>
      <c r="C1323" s="105"/>
      <c r="D1323" s="105"/>
      <c r="E1323" s="99"/>
      <c r="F1323" s="99"/>
      <c r="G1323" s="99"/>
    </row>
    <row r="1324" spans="2:7">
      <c r="B1324" s="105"/>
      <c r="C1324" s="105"/>
      <c r="D1324" s="105"/>
      <c r="E1324" s="99"/>
      <c r="F1324" s="99"/>
      <c r="G1324" s="99"/>
    </row>
    <row r="1325" spans="2:7">
      <c r="B1325" s="105"/>
      <c r="C1325" s="105"/>
      <c r="D1325" s="105"/>
      <c r="E1325" s="99"/>
      <c r="F1325" s="99"/>
      <c r="G1325" s="99"/>
    </row>
    <row r="1326" spans="2:7">
      <c r="B1326" s="105"/>
      <c r="C1326" s="105"/>
      <c r="D1326" s="105"/>
      <c r="E1326" s="99"/>
      <c r="F1326" s="99"/>
      <c r="G1326" s="99"/>
    </row>
    <row r="1327" spans="2:7">
      <c r="B1327" s="105"/>
      <c r="C1327" s="105"/>
      <c r="D1327" s="105"/>
      <c r="E1327" s="99"/>
      <c r="F1327" s="99"/>
      <c r="G1327" s="99"/>
    </row>
    <row r="1328" spans="2:7">
      <c r="B1328" s="105"/>
      <c r="C1328" s="105"/>
      <c r="D1328" s="105"/>
      <c r="E1328" s="99"/>
      <c r="F1328" s="99"/>
      <c r="G1328" s="99"/>
    </row>
    <row r="1329" spans="2:7">
      <c r="B1329" s="105"/>
      <c r="C1329" s="105"/>
      <c r="D1329" s="105"/>
      <c r="E1329" s="99"/>
      <c r="F1329" s="99"/>
      <c r="G1329" s="99"/>
    </row>
    <row r="1330" spans="2:7">
      <c r="B1330" s="105"/>
      <c r="C1330" s="105"/>
      <c r="D1330" s="105"/>
      <c r="E1330" s="99"/>
      <c r="F1330" s="99"/>
      <c r="G1330" s="99"/>
    </row>
    <row r="1331" spans="2:7">
      <c r="B1331" s="105"/>
      <c r="C1331" s="105"/>
      <c r="D1331" s="105"/>
      <c r="E1331" s="99"/>
      <c r="F1331" s="99"/>
      <c r="G1331" s="99"/>
    </row>
    <row r="1332" spans="2:7">
      <c r="B1332" s="105"/>
      <c r="C1332" s="105"/>
      <c r="D1332" s="105"/>
      <c r="E1332" s="99"/>
      <c r="F1332" s="99"/>
      <c r="G1332" s="99"/>
    </row>
    <row r="1333" spans="2:7">
      <c r="B1333" s="105"/>
      <c r="C1333" s="105"/>
      <c r="D1333" s="105"/>
      <c r="E1333" s="99"/>
      <c r="F1333" s="99"/>
      <c r="G1333" s="99"/>
    </row>
    <row r="1334" spans="2:7">
      <c r="B1334" s="105"/>
      <c r="C1334" s="105"/>
      <c r="D1334" s="105"/>
      <c r="E1334" s="99"/>
      <c r="F1334" s="99"/>
      <c r="G1334" s="99"/>
    </row>
    <row r="1335" spans="2:7">
      <c r="B1335" s="105"/>
      <c r="C1335" s="105"/>
      <c r="D1335" s="105"/>
      <c r="E1335" s="99"/>
      <c r="F1335" s="99"/>
      <c r="G1335" s="99"/>
    </row>
    <row r="1336" spans="2:7">
      <c r="B1336" s="105"/>
      <c r="C1336" s="105"/>
      <c r="D1336" s="105"/>
      <c r="E1336" s="99"/>
      <c r="F1336" s="99"/>
      <c r="G1336" s="99"/>
    </row>
    <row r="1337" spans="2:7">
      <c r="B1337" s="105"/>
      <c r="C1337" s="105"/>
      <c r="D1337" s="105"/>
      <c r="E1337" s="99"/>
      <c r="F1337" s="99"/>
      <c r="G1337" s="99"/>
    </row>
    <row r="1338" spans="2:7">
      <c r="B1338" s="105"/>
      <c r="C1338" s="105"/>
      <c r="D1338" s="105"/>
      <c r="E1338" s="99"/>
      <c r="F1338" s="99"/>
      <c r="G1338" s="99"/>
    </row>
    <row r="1339" spans="2:7">
      <c r="B1339" s="105"/>
      <c r="C1339" s="105"/>
      <c r="D1339" s="105"/>
      <c r="E1339" s="99"/>
      <c r="F1339" s="99"/>
      <c r="G1339" s="99"/>
    </row>
    <row r="1340" spans="2:7">
      <c r="B1340" s="105"/>
      <c r="C1340" s="105"/>
      <c r="D1340" s="105"/>
      <c r="E1340" s="99"/>
      <c r="F1340" s="99"/>
      <c r="G1340" s="99"/>
    </row>
    <row r="1341" spans="2:7">
      <c r="B1341" s="105"/>
      <c r="C1341" s="105"/>
      <c r="D1341" s="105"/>
      <c r="E1341" s="99"/>
      <c r="F1341" s="99"/>
      <c r="G1341" s="99"/>
    </row>
    <row r="1342" spans="2:7">
      <c r="B1342" s="105"/>
      <c r="C1342" s="105"/>
      <c r="D1342" s="105"/>
      <c r="E1342" s="99"/>
      <c r="F1342" s="99"/>
      <c r="G1342" s="99"/>
    </row>
    <row r="1343" spans="2:7">
      <c r="B1343" s="105"/>
      <c r="C1343" s="105"/>
      <c r="D1343" s="105"/>
      <c r="E1343" s="99"/>
      <c r="F1343" s="99"/>
      <c r="G1343" s="99"/>
    </row>
    <row r="1344" spans="2:7">
      <c r="B1344" s="105"/>
      <c r="C1344" s="105"/>
      <c r="D1344" s="105"/>
      <c r="E1344" s="99"/>
      <c r="F1344" s="99"/>
      <c r="G1344" s="99"/>
    </row>
    <row r="1345" spans="2:7">
      <c r="B1345" s="105"/>
      <c r="C1345" s="105"/>
      <c r="D1345" s="105"/>
      <c r="E1345" s="99"/>
      <c r="F1345" s="99"/>
      <c r="G1345" s="99"/>
    </row>
    <row r="1346" spans="2:7">
      <c r="B1346" s="105"/>
      <c r="C1346" s="105"/>
      <c r="D1346" s="105"/>
      <c r="E1346" s="99"/>
      <c r="F1346" s="99"/>
      <c r="G1346" s="99"/>
    </row>
    <row r="1347" spans="2:7">
      <c r="B1347" s="105"/>
      <c r="C1347" s="105"/>
      <c r="D1347" s="105"/>
      <c r="E1347" s="99"/>
      <c r="F1347" s="99"/>
      <c r="G1347" s="99"/>
    </row>
    <row r="1348" spans="2:7">
      <c r="B1348" s="105"/>
      <c r="C1348" s="105"/>
      <c r="D1348" s="105"/>
      <c r="E1348" s="99"/>
      <c r="F1348" s="99"/>
      <c r="G1348" s="99"/>
    </row>
    <row r="1349" spans="2:7">
      <c r="B1349" s="105"/>
      <c r="C1349" s="105"/>
      <c r="D1349" s="105"/>
      <c r="E1349" s="99"/>
      <c r="F1349" s="99"/>
      <c r="G1349" s="99"/>
    </row>
    <row r="1350" spans="2:7">
      <c r="B1350" s="105"/>
      <c r="C1350" s="105"/>
      <c r="D1350" s="105"/>
      <c r="E1350" s="99"/>
      <c r="F1350" s="99"/>
      <c r="G1350" s="99"/>
    </row>
    <row r="1351" spans="2:7">
      <c r="B1351" s="105"/>
      <c r="C1351" s="105"/>
      <c r="D1351" s="105"/>
      <c r="E1351" s="99"/>
      <c r="F1351" s="99"/>
      <c r="G1351" s="99"/>
    </row>
    <row r="1352" spans="2:7">
      <c r="B1352" s="105"/>
      <c r="C1352" s="105"/>
      <c r="D1352" s="105"/>
      <c r="E1352" s="99"/>
      <c r="F1352" s="99"/>
      <c r="G1352" s="99"/>
    </row>
    <row r="1353" spans="2:7">
      <c r="B1353" s="105"/>
      <c r="C1353" s="105"/>
      <c r="D1353" s="105"/>
      <c r="E1353" s="99"/>
      <c r="F1353" s="99"/>
      <c r="G1353" s="99"/>
    </row>
    <row r="1354" spans="2:7">
      <c r="B1354" s="105"/>
      <c r="C1354" s="105"/>
      <c r="D1354" s="105"/>
      <c r="E1354" s="99"/>
      <c r="F1354" s="99"/>
      <c r="G1354" s="99"/>
    </row>
    <row r="1355" spans="2:7">
      <c r="B1355" s="105"/>
      <c r="C1355" s="105"/>
      <c r="D1355" s="105"/>
      <c r="E1355" s="99"/>
      <c r="F1355" s="99"/>
      <c r="G1355" s="99"/>
    </row>
    <row r="1356" spans="2:7">
      <c r="B1356" s="105"/>
      <c r="C1356" s="105"/>
      <c r="D1356" s="105"/>
      <c r="E1356" s="99"/>
      <c r="F1356" s="99"/>
      <c r="G1356" s="99"/>
    </row>
    <row r="1357" spans="2:7">
      <c r="B1357" s="105"/>
      <c r="C1357" s="105"/>
      <c r="D1357" s="105"/>
      <c r="E1357" s="99"/>
      <c r="F1357" s="99"/>
      <c r="G1357" s="99"/>
    </row>
    <row r="1358" spans="2:7">
      <c r="B1358" s="105"/>
      <c r="C1358" s="105"/>
      <c r="D1358" s="105"/>
      <c r="E1358" s="99"/>
      <c r="F1358" s="99"/>
      <c r="G1358" s="99"/>
    </row>
    <row r="1359" spans="2:7">
      <c r="B1359" s="105"/>
      <c r="C1359" s="105"/>
      <c r="D1359" s="105"/>
      <c r="E1359" s="99"/>
      <c r="F1359" s="99"/>
      <c r="G1359" s="99"/>
    </row>
    <row r="1360" spans="2:7">
      <c r="B1360" s="105"/>
      <c r="C1360" s="105"/>
      <c r="D1360" s="105"/>
      <c r="E1360" s="99"/>
      <c r="F1360" s="99"/>
      <c r="G1360" s="99"/>
    </row>
    <row r="1361" spans="2:7">
      <c r="B1361" s="105"/>
      <c r="C1361" s="105"/>
      <c r="D1361" s="105"/>
      <c r="E1361" s="99"/>
      <c r="F1361" s="99"/>
      <c r="G1361" s="99"/>
    </row>
    <row r="1362" spans="2:7">
      <c r="B1362" s="105"/>
      <c r="C1362" s="105"/>
      <c r="D1362" s="105"/>
      <c r="E1362" s="99"/>
      <c r="F1362" s="99"/>
      <c r="G1362" s="99"/>
    </row>
    <row r="1363" spans="2:7">
      <c r="B1363" s="105"/>
      <c r="C1363" s="105"/>
      <c r="D1363" s="105"/>
      <c r="E1363" s="99"/>
      <c r="F1363" s="99"/>
      <c r="G1363" s="99"/>
    </row>
    <row r="1364" spans="2:7">
      <c r="B1364" s="105"/>
      <c r="C1364" s="105"/>
      <c r="D1364" s="105"/>
      <c r="E1364" s="99"/>
      <c r="F1364" s="99"/>
      <c r="G1364" s="99"/>
    </row>
    <row r="1365" spans="2:7">
      <c r="B1365" s="105"/>
      <c r="C1365" s="105"/>
      <c r="D1365" s="105"/>
      <c r="E1365" s="99"/>
      <c r="F1365" s="99"/>
      <c r="G1365" s="99"/>
    </row>
    <row r="1366" spans="2:7">
      <c r="B1366" s="105"/>
      <c r="C1366" s="105"/>
      <c r="D1366" s="105"/>
      <c r="E1366" s="99"/>
      <c r="F1366" s="99"/>
      <c r="G1366" s="99"/>
    </row>
    <row r="1367" spans="2:7">
      <c r="B1367" s="105"/>
      <c r="C1367" s="105"/>
      <c r="D1367" s="105"/>
      <c r="E1367" s="99"/>
      <c r="F1367" s="99"/>
      <c r="G1367" s="99"/>
    </row>
    <row r="1368" spans="2:7">
      <c r="B1368" s="105"/>
      <c r="C1368" s="105"/>
      <c r="D1368" s="105"/>
      <c r="E1368" s="99"/>
      <c r="F1368" s="99"/>
      <c r="G1368" s="99"/>
    </row>
    <row r="1369" spans="2:7">
      <c r="B1369" s="105"/>
      <c r="C1369" s="105"/>
      <c r="D1369" s="105"/>
      <c r="E1369" s="99"/>
      <c r="F1369" s="99"/>
      <c r="G1369" s="99"/>
    </row>
    <row r="1370" spans="2:7">
      <c r="B1370" s="105"/>
      <c r="C1370" s="105"/>
      <c r="D1370" s="105"/>
      <c r="E1370" s="99"/>
      <c r="F1370" s="99"/>
      <c r="G1370" s="99"/>
    </row>
    <row r="1371" spans="2:7">
      <c r="B1371" s="105"/>
      <c r="C1371" s="105"/>
      <c r="D1371" s="105"/>
      <c r="E1371" s="99"/>
      <c r="F1371" s="99"/>
      <c r="G1371" s="99"/>
    </row>
    <row r="1372" spans="2:7">
      <c r="B1372" s="105"/>
      <c r="C1372" s="105"/>
      <c r="D1372" s="105"/>
      <c r="E1372" s="99"/>
      <c r="F1372" s="99"/>
      <c r="G1372" s="99"/>
    </row>
    <row r="1373" spans="2:7">
      <c r="B1373" s="105"/>
      <c r="C1373" s="105"/>
      <c r="D1373" s="105"/>
      <c r="E1373" s="99"/>
      <c r="F1373" s="99"/>
      <c r="G1373" s="99"/>
    </row>
    <row r="1374" spans="2:7">
      <c r="B1374" s="105"/>
      <c r="C1374" s="105"/>
      <c r="D1374" s="105"/>
      <c r="E1374" s="99"/>
      <c r="F1374" s="99"/>
      <c r="G1374" s="99"/>
    </row>
    <row r="1375" spans="2:7">
      <c r="B1375" s="105"/>
      <c r="C1375" s="105"/>
      <c r="D1375" s="105"/>
      <c r="E1375" s="99"/>
      <c r="F1375" s="99"/>
      <c r="G1375" s="99"/>
    </row>
    <row r="1376" spans="2:7">
      <c r="B1376" s="105"/>
      <c r="C1376" s="105"/>
      <c r="D1376" s="105"/>
      <c r="E1376" s="99"/>
      <c r="F1376" s="99"/>
      <c r="G1376" s="99"/>
    </row>
    <row r="1377" spans="2:7">
      <c r="B1377" s="105"/>
      <c r="C1377" s="105"/>
      <c r="D1377" s="105"/>
      <c r="E1377" s="99"/>
      <c r="F1377" s="99"/>
      <c r="G1377" s="99"/>
    </row>
    <row r="1378" spans="2:7">
      <c r="B1378" s="105"/>
      <c r="C1378" s="105"/>
      <c r="D1378" s="105"/>
      <c r="E1378" s="99"/>
      <c r="F1378" s="99"/>
      <c r="G1378" s="99"/>
    </row>
    <row r="1379" spans="2:7">
      <c r="B1379" s="105"/>
      <c r="C1379" s="105"/>
      <c r="D1379" s="105"/>
      <c r="E1379" s="99"/>
      <c r="F1379" s="99"/>
      <c r="G1379" s="99"/>
    </row>
    <row r="1380" spans="2:7">
      <c r="B1380" s="105"/>
      <c r="C1380" s="105"/>
      <c r="D1380" s="105"/>
      <c r="E1380" s="99"/>
      <c r="F1380" s="99"/>
      <c r="G1380" s="99"/>
    </row>
    <row r="1381" spans="2:7">
      <c r="B1381" s="105"/>
      <c r="C1381" s="105"/>
      <c r="D1381" s="105"/>
      <c r="E1381" s="99"/>
      <c r="F1381" s="99"/>
      <c r="G1381" s="99"/>
    </row>
    <row r="1382" spans="2:7">
      <c r="B1382" s="105"/>
      <c r="C1382" s="105"/>
      <c r="D1382" s="105"/>
      <c r="E1382" s="99"/>
      <c r="F1382" s="99"/>
      <c r="G1382" s="99"/>
    </row>
    <row r="1383" spans="2:7">
      <c r="B1383" s="105"/>
      <c r="C1383" s="105"/>
      <c r="D1383" s="105"/>
      <c r="E1383" s="99"/>
      <c r="F1383" s="99"/>
      <c r="G1383" s="99"/>
    </row>
    <row r="1384" spans="2:7">
      <c r="B1384" s="105"/>
      <c r="C1384" s="105"/>
      <c r="D1384" s="105"/>
      <c r="E1384" s="99"/>
      <c r="F1384" s="99"/>
      <c r="G1384" s="99"/>
    </row>
    <row r="1385" spans="2:7">
      <c r="B1385" s="105"/>
      <c r="C1385" s="105"/>
      <c r="D1385" s="105"/>
      <c r="E1385" s="99"/>
      <c r="F1385" s="99"/>
      <c r="G1385" s="99"/>
    </row>
    <row r="1386" spans="2:7">
      <c r="B1386" s="105"/>
      <c r="C1386" s="105"/>
      <c r="D1386" s="105"/>
      <c r="E1386" s="99"/>
      <c r="F1386" s="99"/>
      <c r="G1386" s="99"/>
    </row>
    <row r="1387" spans="2:7">
      <c r="B1387" s="105"/>
      <c r="C1387" s="105"/>
      <c r="D1387" s="105"/>
      <c r="E1387" s="99"/>
      <c r="F1387" s="99"/>
      <c r="G1387" s="99"/>
    </row>
    <row r="1388" spans="2:7">
      <c r="B1388" s="105"/>
      <c r="C1388" s="105"/>
      <c r="D1388" s="105"/>
      <c r="E1388" s="99"/>
      <c r="F1388" s="99"/>
      <c r="G1388" s="99"/>
    </row>
    <row r="1389" spans="2:7">
      <c r="B1389" s="105"/>
      <c r="C1389" s="105"/>
      <c r="D1389" s="105"/>
      <c r="E1389" s="99"/>
      <c r="F1389" s="99"/>
      <c r="G1389" s="99"/>
    </row>
    <row r="1390" spans="2:7">
      <c r="B1390" s="105"/>
      <c r="C1390" s="105"/>
      <c r="D1390" s="105"/>
      <c r="E1390" s="99"/>
      <c r="F1390" s="99"/>
      <c r="G1390" s="99"/>
    </row>
    <row r="1391" spans="2:7">
      <c r="B1391" s="105"/>
      <c r="C1391" s="105"/>
      <c r="D1391" s="105"/>
      <c r="E1391" s="99"/>
      <c r="F1391" s="99"/>
      <c r="G1391" s="99"/>
    </row>
    <row r="1392" spans="2:7">
      <c r="B1392" s="105"/>
      <c r="C1392" s="105"/>
      <c r="D1392" s="105"/>
      <c r="E1392" s="99"/>
      <c r="F1392" s="99"/>
      <c r="G1392" s="99"/>
    </row>
    <row r="1393" spans="2:7">
      <c r="B1393" s="105"/>
      <c r="C1393" s="105"/>
      <c r="D1393" s="105"/>
      <c r="E1393" s="99"/>
      <c r="F1393" s="99"/>
      <c r="G1393" s="99"/>
    </row>
    <row r="1394" spans="2:7">
      <c r="B1394" s="105"/>
      <c r="C1394" s="105"/>
      <c r="D1394" s="105"/>
      <c r="E1394" s="99"/>
      <c r="F1394" s="99"/>
      <c r="G1394" s="99"/>
    </row>
    <row r="1395" spans="2:7">
      <c r="B1395" s="105"/>
      <c r="C1395" s="105"/>
      <c r="D1395" s="105"/>
      <c r="E1395" s="99"/>
      <c r="F1395" s="99"/>
      <c r="G1395" s="99"/>
    </row>
    <row r="1396" spans="2:7">
      <c r="B1396" s="105"/>
      <c r="C1396" s="105"/>
      <c r="D1396" s="105"/>
      <c r="E1396" s="99"/>
      <c r="F1396" s="99"/>
      <c r="G1396" s="99"/>
    </row>
    <row r="1397" spans="2:7">
      <c r="B1397" s="105"/>
      <c r="C1397" s="105"/>
      <c r="D1397" s="105"/>
      <c r="E1397" s="99"/>
      <c r="F1397" s="99"/>
      <c r="G1397" s="99"/>
    </row>
    <row r="1398" spans="2:7">
      <c r="B1398" s="105"/>
      <c r="C1398" s="105"/>
      <c r="D1398" s="105"/>
      <c r="E1398" s="99"/>
      <c r="F1398" s="99"/>
      <c r="G1398" s="99"/>
    </row>
    <row r="1399" spans="2:7">
      <c r="B1399" s="105"/>
      <c r="C1399" s="105"/>
      <c r="D1399" s="105"/>
      <c r="E1399" s="99"/>
      <c r="F1399" s="99"/>
      <c r="G1399" s="99"/>
    </row>
    <row r="1400" spans="2:7">
      <c r="B1400" s="105"/>
      <c r="C1400" s="105"/>
      <c r="D1400" s="105"/>
      <c r="E1400" s="99"/>
      <c r="F1400" s="99"/>
      <c r="G1400" s="99"/>
    </row>
    <row r="1401" spans="2:7">
      <c r="B1401" s="105"/>
      <c r="C1401" s="105"/>
      <c r="D1401" s="105"/>
      <c r="E1401" s="99"/>
      <c r="F1401" s="99"/>
      <c r="G1401" s="99"/>
    </row>
    <row r="1402" spans="2:7">
      <c r="B1402" s="105"/>
      <c r="C1402" s="105"/>
      <c r="D1402" s="105"/>
      <c r="E1402" s="99"/>
      <c r="F1402" s="99"/>
      <c r="G1402" s="99"/>
    </row>
    <row r="1403" spans="2:7">
      <c r="B1403" s="105"/>
      <c r="C1403" s="105"/>
      <c r="D1403" s="105"/>
      <c r="E1403" s="99"/>
      <c r="F1403" s="99"/>
      <c r="G1403" s="99"/>
    </row>
    <row r="1404" spans="2:7">
      <c r="B1404" s="105"/>
      <c r="C1404" s="105"/>
      <c r="D1404" s="105"/>
      <c r="E1404" s="99"/>
      <c r="F1404" s="99"/>
      <c r="G1404" s="99"/>
    </row>
    <row r="1405" spans="2:7">
      <c r="B1405" s="105"/>
      <c r="C1405" s="105"/>
      <c r="D1405" s="105"/>
      <c r="E1405" s="99"/>
      <c r="F1405" s="99"/>
      <c r="G1405" s="99"/>
    </row>
    <row r="1406" spans="2:7">
      <c r="B1406" s="105"/>
      <c r="C1406" s="105"/>
      <c r="D1406" s="105"/>
      <c r="E1406" s="99"/>
      <c r="F1406" s="99"/>
      <c r="G1406" s="99"/>
    </row>
    <row r="1407" spans="2:7">
      <c r="B1407" s="105"/>
      <c r="C1407" s="105"/>
      <c r="D1407" s="105"/>
      <c r="E1407" s="99"/>
      <c r="F1407" s="99"/>
      <c r="G1407" s="99"/>
    </row>
    <row r="1408" spans="2:7">
      <c r="B1408" s="105"/>
      <c r="C1408" s="105"/>
      <c r="D1408" s="105"/>
      <c r="E1408" s="99"/>
      <c r="F1408" s="99"/>
      <c r="G1408" s="99"/>
    </row>
    <row r="1409" spans="2:7">
      <c r="B1409" s="105"/>
      <c r="C1409" s="105"/>
      <c r="D1409" s="105"/>
      <c r="E1409" s="99"/>
      <c r="F1409" s="99"/>
      <c r="G1409" s="99"/>
    </row>
    <row r="1410" spans="2:7">
      <c r="B1410" s="105"/>
      <c r="C1410" s="105"/>
      <c r="D1410" s="105"/>
      <c r="E1410" s="99"/>
      <c r="F1410" s="99"/>
      <c r="G1410" s="99"/>
    </row>
    <row r="1411" spans="2:7">
      <c r="B1411" s="105"/>
      <c r="C1411" s="105"/>
      <c r="D1411" s="105"/>
      <c r="E1411" s="99"/>
      <c r="F1411" s="99"/>
      <c r="G1411" s="99"/>
    </row>
    <row r="1412" spans="2:7">
      <c r="B1412" s="105"/>
      <c r="C1412" s="105"/>
      <c r="D1412" s="105"/>
      <c r="E1412" s="99"/>
      <c r="F1412" s="99"/>
      <c r="G1412" s="99"/>
    </row>
    <row r="1413" spans="2:7">
      <c r="B1413" s="105"/>
      <c r="C1413" s="105"/>
      <c r="D1413" s="105"/>
      <c r="E1413" s="99"/>
      <c r="F1413" s="99"/>
      <c r="G1413" s="99"/>
    </row>
    <row r="1414" spans="2:7">
      <c r="B1414" s="105"/>
      <c r="C1414" s="105"/>
      <c r="D1414" s="105"/>
      <c r="E1414" s="99"/>
      <c r="F1414" s="99"/>
      <c r="G1414" s="99"/>
    </row>
    <row r="1415" spans="2:7">
      <c r="B1415" s="105"/>
      <c r="C1415" s="105"/>
      <c r="D1415" s="105"/>
      <c r="E1415" s="99"/>
      <c r="F1415" s="99"/>
      <c r="G1415" s="99"/>
    </row>
    <row r="1416" spans="2:7">
      <c r="B1416" s="105"/>
      <c r="C1416" s="105"/>
      <c r="D1416" s="105"/>
      <c r="E1416" s="99"/>
      <c r="F1416" s="99"/>
      <c r="G1416" s="99"/>
    </row>
    <row r="1417" spans="2:7">
      <c r="B1417" s="105"/>
      <c r="C1417" s="105"/>
      <c r="D1417" s="105"/>
      <c r="E1417" s="99"/>
      <c r="F1417" s="99"/>
      <c r="G1417" s="99"/>
    </row>
    <row r="1418" spans="2:7">
      <c r="B1418" s="105"/>
      <c r="C1418" s="105"/>
      <c r="D1418" s="105"/>
      <c r="E1418" s="99"/>
      <c r="F1418" s="99"/>
      <c r="G1418" s="99"/>
    </row>
    <row r="1419" spans="2:7">
      <c r="B1419" s="105"/>
      <c r="C1419" s="105"/>
      <c r="D1419" s="105"/>
      <c r="E1419" s="99"/>
      <c r="F1419" s="99"/>
      <c r="G1419" s="99"/>
    </row>
    <row r="1420" spans="2:7">
      <c r="B1420" s="105"/>
      <c r="C1420" s="105"/>
      <c r="D1420" s="105"/>
      <c r="E1420" s="99"/>
      <c r="F1420" s="99"/>
      <c r="G1420" s="99"/>
    </row>
    <row r="1421" spans="2:7">
      <c r="B1421" s="105"/>
      <c r="C1421" s="105"/>
      <c r="D1421" s="105"/>
      <c r="E1421" s="99"/>
      <c r="F1421" s="99"/>
      <c r="G1421" s="99"/>
    </row>
    <row r="1422" spans="2:7">
      <c r="B1422" s="105"/>
      <c r="C1422" s="105"/>
      <c r="D1422" s="105"/>
      <c r="E1422" s="99"/>
      <c r="F1422" s="99"/>
      <c r="G1422" s="99"/>
    </row>
    <row r="1423" spans="2:7">
      <c r="B1423" s="105"/>
      <c r="C1423" s="105"/>
      <c r="D1423" s="105"/>
      <c r="E1423" s="99"/>
      <c r="F1423" s="99"/>
      <c r="G1423" s="99"/>
    </row>
    <row r="1424" spans="2:7">
      <c r="B1424" s="105"/>
      <c r="C1424" s="105"/>
      <c r="D1424" s="105"/>
      <c r="E1424" s="99"/>
      <c r="F1424" s="99"/>
      <c r="G1424" s="99"/>
    </row>
    <row r="1425" spans="2:7">
      <c r="B1425" s="105"/>
      <c r="C1425" s="105"/>
      <c r="D1425" s="105"/>
      <c r="E1425" s="99"/>
      <c r="F1425" s="99"/>
      <c r="G1425" s="99"/>
    </row>
    <row r="1426" spans="2:7">
      <c r="B1426" s="105"/>
      <c r="C1426" s="105"/>
      <c r="D1426" s="105"/>
      <c r="E1426" s="99"/>
      <c r="F1426" s="99"/>
      <c r="G1426" s="99"/>
    </row>
    <row r="1427" spans="2:7">
      <c r="B1427" s="105"/>
      <c r="C1427" s="105"/>
      <c r="D1427" s="105"/>
      <c r="E1427" s="99"/>
      <c r="F1427" s="99"/>
      <c r="G1427" s="99"/>
    </row>
    <row r="1428" spans="2:7">
      <c r="B1428" s="105"/>
      <c r="C1428" s="105"/>
      <c r="D1428" s="105"/>
      <c r="E1428" s="99"/>
      <c r="F1428" s="99"/>
      <c r="G1428" s="99"/>
    </row>
    <row r="1429" spans="2:7">
      <c r="B1429" s="105"/>
      <c r="C1429" s="105"/>
      <c r="D1429" s="105"/>
      <c r="E1429" s="99"/>
      <c r="F1429" s="99"/>
      <c r="G1429" s="99"/>
    </row>
    <row r="1430" spans="2:7">
      <c r="B1430" s="105"/>
      <c r="C1430" s="105"/>
      <c r="D1430" s="105"/>
      <c r="E1430" s="99"/>
      <c r="F1430" s="99"/>
      <c r="G1430" s="99"/>
    </row>
    <row r="1431" spans="2:7">
      <c r="B1431" s="105"/>
      <c r="C1431" s="105"/>
      <c r="D1431" s="105"/>
      <c r="E1431" s="99"/>
      <c r="F1431" s="99"/>
      <c r="G1431" s="99"/>
    </row>
    <row r="1432" spans="2:7">
      <c r="B1432" s="105"/>
      <c r="C1432" s="105"/>
      <c r="D1432" s="105"/>
      <c r="E1432" s="99"/>
      <c r="F1432" s="99"/>
      <c r="G1432" s="99"/>
    </row>
    <row r="1433" spans="2:7">
      <c r="B1433" s="105"/>
      <c r="C1433" s="105"/>
      <c r="D1433" s="105"/>
      <c r="E1433" s="99"/>
      <c r="F1433" s="99"/>
      <c r="G1433" s="99"/>
    </row>
    <row r="1434" spans="2:7">
      <c r="B1434" s="105"/>
      <c r="C1434" s="105"/>
      <c r="D1434" s="105"/>
      <c r="E1434" s="99"/>
      <c r="F1434" s="99"/>
      <c r="G1434" s="99"/>
    </row>
    <row r="1435" spans="2:7">
      <c r="B1435" s="105"/>
      <c r="C1435" s="105"/>
      <c r="D1435" s="105"/>
      <c r="E1435" s="99"/>
      <c r="F1435" s="99"/>
      <c r="G1435" s="99"/>
    </row>
    <row r="1436" spans="2:7">
      <c r="B1436" s="105"/>
      <c r="C1436" s="105"/>
      <c r="D1436" s="105"/>
      <c r="E1436" s="99"/>
      <c r="F1436" s="99"/>
      <c r="G1436" s="99"/>
    </row>
    <row r="1437" spans="2:7">
      <c r="B1437" s="105"/>
      <c r="C1437" s="105"/>
      <c r="D1437" s="105"/>
      <c r="E1437" s="99"/>
      <c r="F1437" s="99"/>
      <c r="G1437" s="99"/>
    </row>
    <row r="1438" spans="2:7">
      <c r="B1438" s="105"/>
      <c r="C1438" s="105"/>
      <c r="D1438" s="105"/>
      <c r="E1438" s="99"/>
      <c r="F1438" s="99"/>
      <c r="G1438" s="99"/>
    </row>
    <row r="1439" spans="2:7">
      <c r="B1439" s="105"/>
      <c r="C1439" s="105"/>
      <c r="D1439" s="105"/>
      <c r="E1439" s="99"/>
      <c r="F1439" s="99"/>
      <c r="G1439" s="99"/>
    </row>
    <row r="1440" spans="2:7">
      <c r="B1440" s="105"/>
      <c r="C1440" s="105"/>
      <c r="D1440" s="105"/>
      <c r="E1440" s="99"/>
      <c r="F1440" s="99"/>
      <c r="G1440" s="99"/>
    </row>
    <row r="1441" spans="2:7">
      <c r="B1441" s="105"/>
      <c r="C1441" s="105"/>
      <c r="D1441" s="105"/>
      <c r="E1441" s="99"/>
      <c r="F1441" s="99"/>
      <c r="G1441" s="99"/>
    </row>
    <row r="1442" spans="2:7">
      <c r="B1442" s="105"/>
      <c r="C1442" s="105"/>
      <c r="D1442" s="105"/>
      <c r="E1442" s="99"/>
      <c r="F1442" s="99"/>
      <c r="G1442" s="99"/>
    </row>
    <row r="1443" spans="2:7">
      <c r="B1443" s="105"/>
      <c r="C1443" s="105"/>
      <c r="D1443" s="105"/>
      <c r="E1443" s="99"/>
      <c r="F1443" s="99"/>
      <c r="G1443" s="99"/>
    </row>
    <row r="1444" spans="2:7">
      <c r="B1444" s="105"/>
      <c r="C1444" s="105"/>
      <c r="D1444" s="105"/>
      <c r="E1444" s="99"/>
      <c r="F1444" s="99"/>
      <c r="G1444" s="99"/>
    </row>
    <row r="1445" spans="2:7">
      <c r="B1445" s="105"/>
      <c r="C1445" s="105"/>
      <c r="D1445" s="105"/>
      <c r="E1445" s="99"/>
      <c r="F1445" s="99"/>
      <c r="G1445" s="99"/>
    </row>
    <row r="1446" spans="2:7">
      <c r="B1446" s="105"/>
      <c r="C1446" s="105"/>
      <c r="D1446" s="105"/>
      <c r="E1446" s="99"/>
      <c r="F1446" s="99"/>
      <c r="G1446" s="99"/>
    </row>
    <row r="1447" spans="2:7">
      <c r="B1447" s="105"/>
      <c r="C1447" s="105"/>
      <c r="D1447" s="105"/>
      <c r="E1447" s="99"/>
      <c r="F1447" s="99"/>
      <c r="G1447" s="99"/>
    </row>
    <row r="1448" spans="2:7">
      <c r="B1448" s="105"/>
      <c r="C1448" s="105"/>
      <c r="D1448" s="105"/>
      <c r="E1448" s="99"/>
      <c r="F1448" s="99"/>
      <c r="G1448" s="99"/>
    </row>
    <row r="1449" spans="2:7">
      <c r="B1449" s="105"/>
      <c r="C1449" s="105"/>
      <c r="D1449" s="105"/>
      <c r="E1449" s="99"/>
      <c r="F1449" s="99"/>
      <c r="G1449" s="99"/>
    </row>
    <row r="1450" spans="2:7">
      <c r="B1450" s="105"/>
      <c r="C1450" s="105"/>
      <c r="D1450" s="105"/>
      <c r="E1450" s="99"/>
      <c r="F1450" s="99"/>
      <c r="G1450" s="99"/>
    </row>
    <row r="1451" spans="2:7">
      <c r="B1451" s="105"/>
      <c r="C1451" s="105"/>
      <c r="D1451" s="105"/>
      <c r="E1451" s="99"/>
      <c r="F1451" s="99"/>
      <c r="G1451" s="99"/>
    </row>
    <row r="1452" spans="2:7">
      <c r="B1452" s="105"/>
      <c r="C1452" s="105"/>
      <c r="D1452" s="105"/>
      <c r="E1452" s="99"/>
      <c r="F1452" s="99"/>
      <c r="G1452" s="99"/>
    </row>
    <row r="1453" spans="2:7">
      <c r="B1453" s="105"/>
      <c r="C1453" s="105"/>
      <c r="D1453" s="105"/>
      <c r="E1453" s="99"/>
      <c r="F1453" s="99"/>
      <c r="G1453" s="99"/>
    </row>
    <row r="1454" spans="2:7">
      <c r="B1454" s="105"/>
      <c r="C1454" s="105"/>
      <c r="D1454" s="105"/>
      <c r="E1454" s="99"/>
      <c r="F1454" s="99"/>
      <c r="G1454" s="99"/>
    </row>
    <row r="1455" spans="2:7">
      <c r="B1455" s="105"/>
      <c r="C1455" s="105"/>
      <c r="D1455" s="105"/>
      <c r="E1455" s="99"/>
      <c r="F1455" s="99"/>
      <c r="G1455" s="99"/>
    </row>
    <row r="1456" spans="2:7">
      <c r="B1456" s="105"/>
      <c r="C1456" s="105"/>
      <c r="D1456" s="105"/>
      <c r="E1456" s="99"/>
      <c r="F1456" s="99"/>
      <c r="G1456" s="99"/>
    </row>
    <row r="1457" spans="2:7">
      <c r="B1457" s="105"/>
      <c r="C1457" s="105"/>
      <c r="D1457" s="105"/>
      <c r="E1457" s="99"/>
      <c r="F1457" s="99"/>
      <c r="G1457" s="99"/>
    </row>
    <row r="1458" spans="2:7">
      <c r="B1458" s="105"/>
      <c r="C1458" s="105"/>
      <c r="D1458" s="105"/>
      <c r="E1458" s="99"/>
      <c r="F1458" s="99"/>
      <c r="G1458" s="99"/>
    </row>
    <row r="1459" spans="2:7">
      <c r="B1459" s="105"/>
      <c r="C1459" s="105"/>
      <c r="D1459" s="105"/>
      <c r="E1459" s="99"/>
      <c r="F1459" s="99"/>
      <c r="G1459" s="99"/>
    </row>
    <row r="1460" spans="2:7">
      <c r="B1460" s="105"/>
      <c r="C1460" s="105"/>
      <c r="D1460" s="105"/>
      <c r="E1460" s="99"/>
      <c r="F1460" s="99"/>
      <c r="G1460" s="99"/>
    </row>
    <row r="1461" spans="2:7">
      <c r="B1461" s="105"/>
      <c r="C1461" s="105"/>
      <c r="D1461" s="105"/>
      <c r="E1461" s="99"/>
      <c r="F1461" s="99"/>
      <c r="G1461" s="99"/>
    </row>
    <row r="1462" spans="2:7">
      <c r="B1462" s="105"/>
      <c r="C1462" s="105"/>
      <c r="D1462" s="105"/>
      <c r="E1462" s="99"/>
      <c r="F1462" s="99"/>
      <c r="G1462" s="99"/>
    </row>
    <row r="1463" spans="2:7">
      <c r="B1463" s="105"/>
      <c r="C1463" s="105"/>
      <c r="D1463" s="105"/>
      <c r="E1463" s="99"/>
      <c r="F1463" s="99"/>
      <c r="G1463" s="99"/>
    </row>
    <row r="1464" spans="2:7">
      <c r="B1464" s="105"/>
      <c r="C1464" s="105"/>
      <c r="D1464" s="105"/>
      <c r="E1464" s="99"/>
      <c r="F1464" s="99"/>
      <c r="G1464" s="99"/>
    </row>
    <row r="1465" spans="2:7">
      <c r="B1465" s="105"/>
      <c r="C1465" s="105"/>
      <c r="D1465" s="105"/>
      <c r="E1465" s="99"/>
      <c r="F1465" s="99"/>
      <c r="G1465" s="99"/>
    </row>
    <row r="1466" spans="2:7">
      <c r="B1466" s="105"/>
      <c r="C1466" s="105"/>
      <c r="D1466" s="105"/>
      <c r="E1466" s="99"/>
      <c r="F1466" s="99"/>
      <c r="G1466" s="99"/>
    </row>
    <row r="1467" spans="2:7">
      <c r="B1467" s="105"/>
      <c r="C1467" s="105"/>
      <c r="D1467" s="105"/>
      <c r="E1467" s="99"/>
      <c r="F1467" s="99"/>
      <c r="G1467" s="99"/>
    </row>
    <row r="1468" spans="2:7">
      <c r="B1468" s="105"/>
      <c r="C1468" s="105"/>
      <c r="D1468" s="105"/>
      <c r="E1468" s="99"/>
      <c r="F1468" s="99"/>
      <c r="G1468" s="99"/>
    </row>
    <row r="1469" spans="2:7">
      <c r="B1469" s="105"/>
      <c r="C1469" s="105"/>
      <c r="D1469" s="105"/>
      <c r="E1469" s="99"/>
      <c r="F1469" s="99"/>
      <c r="G1469" s="99"/>
    </row>
    <row r="1470" spans="2:7">
      <c r="B1470" s="105"/>
      <c r="C1470" s="105"/>
      <c r="D1470" s="105"/>
      <c r="E1470" s="99"/>
      <c r="F1470" s="99"/>
      <c r="G1470" s="99"/>
    </row>
    <row r="1471" spans="2:7">
      <c r="B1471" s="105"/>
      <c r="C1471" s="105"/>
      <c r="D1471" s="105"/>
      <c r="E1471" s="99"/>
      <c r="F1471" s="99"/>
      <c r="G1471" s="99"/>
    </row>
    <row r="1472" spans="2:7">
      <c r="B1472" s="105"/>
      <c r="C1472" s="105"/>
      <c r="D1472" s="105"/>
      <c r="E1472" s="99"/>
      <c r="F1472" s="99"/>
      <c r="G1472" s="99"/>
    </row>
    <row r="1473" spans="2:7">
      <c r="B1473" s="105"/>
      <c r="C1473" s="105"/>
      <c r="D1473" s="105"/>
      <c r="E1473" s="99"/>
      <c r="F1473" s="99"/>
      <c r="G1473" s="99"/>
    </row>
    <row r="1474" spans="2:7">
      <c r="B1474" s="105"/>
      <c r="C1474" s="105"/>
      <c r="D1474" s="105"/>
      <c r="E1474" s="99"/>
      <c r="F1474" s="99"/>
      <c r="G1474" s="99"/>
    </row>
    <row r="1475" spans="2:7">
      <c r="B1475" s="105"/>
      <c r="C1475" s="105"/>
      <c r="D1475" s="105"/>
      <c r="E1475" s="99"/>
      <c r="F1475" s="99"/>
      <c r="G1475" s="99"/>
    </row>
    <row r="1476" spans="2:7">
      <c r="B1476" s="105"/>
      <c r="C1476" s="105"/>
      <c r="D1476" s="105"/>
      <c r="E1476" s="99"/>
      <c r="F1476" s="99"/>
      <c r="G1476" s="99"/>
    </row>
    <row r="1477" spans="2:7">
      <c r="B1477" s="105"/>
      <c r="C1477" s="105"/>
      <c r="D1477" s="105"/>
      <c r="E1477" s="99"/>
      <c r="F1477" s="99"/>
      <c r="G1477" s="99"/>
    </row>
    <row r="1478" spans="2:7">
      <c r="B1478" s="105"/>
      <c r="C1478" s="105"/>
      <c r="D1478" s="105"/>
      <c r="E1478" s="99"/>
      <c r="F1478" s="99"/>
      <c r="G1478" s="99"/>
    </row>
    <row r="1479" spans="2:7">
      <c r="B1479" s="105"/>
      <c r="C1479" s="105"/>
      <c r="D1479" s="105"/>
      <c r="E1479" s="99"/>
      <c r="F1479" s="99"/>
      <c r="G1479" s="99"/>
    </row>
    <row r="1480" spans="2:7">
      <c r="B1480" s="105"/>
      <c r="C1480" s="105"/>
      <c r="D1480" s="105"/>
      <c r="E1480" s="99"/>
      <c r="F1480" s="99"/>
      <c r="G1480" s="99"/>
    </row>
    <row r="1481" spans="2:7">
      <c r="B1481" s="105"/>
      <c r="C1481" s="105"/>
      <c r="D1481" s="105"/>
      <c r="E1481" s="99"/>
      <c r="F1481" s="99"/>
      <c r="G1481" s="99"/>
    </row>
    <row r="1482" spans="2:7">
      <c r="B1482" s="105"/>
      <c r="C1482" s="105"/>
      <c r="D1482" s="105"/>
      <c r="E1482" s="99"/>
      <c r="F1482" s="99"/>
      <c r="G1482" s="99"/>
    </row>
    <row r="1483" spans="2:7">
      <c r="B1483" s="105"/>
      <c r="C1483" s="105"/>
      <c r="D1483" s="105"/>
      <c r="E1483" s="99"/>
      <c r="F1483" s="99"/>
      <c r="G1483" s="99"/>
    </row>
    <row r="1484" spans="2:7">
      <c r="B1484" s="105"/>
      <c r="C1484" s="105"/>
      <c r="D1484" s="105"/>
      <c r="E1484" s="99"/>
      <c r="F1484" s="99"/>
      <c r="G1484" s="99"/>
    </row>
    <row r="1485" spans="2:7">
      <c r="B1485" s="105"/>
      <c r="C1485" s="105"/>
      <c r="D1485" s="105"/>
      <c r="E1485" s="99"/>
      <c r="F1485" s="99"/>
      <c r="G1485" s="99"/>
    </row>
    <row r="1486" spans="2:7">
      <c r="B1486" s="105"/>
      <c r="C1486" s="105"/>
      <c r="D1486" s="105"/>
      <c r="E1486" s="99"/>
      <c r="F1486" s="99"/>
      <c r="G1486" s="99"/>
    </row>
    <row r="1487" spans="2:7">
      <c r="B1487" s="105"/>
      <c r="C1487" s="105"/>
      <c r="D1487" s="105"/>
      <c r="E1487" s="99"/>
      <c r="F1487" s="99"/>
      <c r="G1487" s="99"/>
    </row>
    <row r="1488" spans="2:7">
      <c r="B1488" s="105"/>
      <c r="C1488" s="105"/>
      <c r="D1488" s="105"/>
      <c r="E1488" s="99"/>
      <c r="F1488" s="99"/>
      <c r="G1488" s="99"/>
    </row>
    <row r="1489" spans="2:7">
      <c r="B1489" s="105"/>
      <c r="C1489" s="105"/>
      <c r="D1489" s="105"/>
      <c r="E1489" s="99"/>
      <c r="F1489" s="99"/>
      <c r="G1489" s="99"/>
    </row>
    <row r="1490" spans="2:7">
      <c r="B1490" s="105"/>
      <c r="C1490" s="105"/>
      <c r="D1490" s="105"/>
      <c r="E1490" s="99"/>
      <c r="F1490" s="99"/>
      <c r="G1490" s="99"/>
    </row>
    <row r="1491" spans="2:7">
      <c r="B1491" s="105"/>
      <c r="C1491" s="105"/>
      <c r="D1491" s="105"/>
      <c r="E1491" s="99"/>
      <c r="F1491" s="99"/>
      <c r="G1491" s="99"/>
    </row>
    <row r="1492" spans="2:7">
      <c r="B1492" s="105"/>
      <c r="C1492" s="105"/>
      <c r="D1492" s="105"/>
      <c r="E1492" s="99"/>
      <c r="F1492" s="99"/>
      <c r="G1492" s="99"/>
    </row>
    <row r="1493" spans="2:7">
      <c r="B1493" s="105"/>
      <c r="C1493" s="105"/>
      <c r="D1493" s="105"/>
      <c r="E1493" s="99"/>
      <c r="F1493" s="99"/>
      <c r="G1493" s="99"/>
    </row>
    <row r="1494" spans="2:7">
      <c r="B1494" s="105"/>
      <c r="C1494" s="105"/>
      <c r="D1494" s="105"/>
      <c r="E1494" s="99"/>
      <c r="F1494" s="99"/>
      <c r="G1494" s="99"/>
    </row>
    <row r="1495" spans="2:7">
      <c r="B1495" s="105"/>
      <c r="C1495" s="105"/>
      <c r="D1495" s="105"/>
      <c r="E1495" s="99"/>
      <c r="F1495" s="99"/>
      <c r="G1495" s="99"/>
    </row>
    <row r="1496" spans="2:7">
      <c r="B1496" s="105"/>
      <c r="C1496" s="105"/>
      <c r="D1496" s="105"/>
      <c r="E1496" s="99"/>
      <c r="F1496" s="99"/>
      <c r="G1496" s="99"/>
    </row>
    <row r="1497" spans="2:7">
      <c r="B1497" s="105"/>
      <c r="C1497" s="105"/>
      <c r="D1497" s="105"/>
      <c r="E1497" s="99"/>
      <c r="F1497" s="99"/>
      <c r="G1497" s="99"/>
    </row>
    <row r="1498" spans="2:7">
      <c r="B1498" s="105"/>
      <c r="C1498" s="105"/>
      <c r="D1498" s="105"/>
      <c r="E1498" s="99"/>
      <c r="F1498" s="99"/>
      <c r="G1498" s="99"/>
    </row>
    <row r="1499" spans="2:7">
      <c r="B1499" s="105"/>
      <c r="C1499" s="105"/>
      <c r="D1499" s="105"/>
      <c r="E1499" s="99"/>
      <c r="F1499" s="99"/>
      <c r="G1499" s="99"/>
    </row>
    <row r="1500" spans="2:7">
      <c r="B1500" s="105"/>
      <c r="C1500" s="105"/>
      <c r="D1500" s="105"/>
      <c r="E1500" s="99"/>
      <c r="F1500" s="99"/>
      <c r="G1500" s="99"/>
    </row>
    <row r="1501" spans="2:7">
      <c r="B1501" s="105"/>
      <c r="C1501" s="105"/>
      <c r="D1501" s="105"/>
      <c r="E1501" s="99"/>
      <c r="F1501" s="99"/>
      <c r="G1501" s="99"/>
    </row>
    <row r="1502" spans="2:7">
      <c r="B1502" s="105"/>
      <c r="C1502" s="105"/>
      <c r="D1502" s="105"/>
      <c r="E1502" s="99"/>
      <c r="F1502" s="99"/>
      <c r="G1502" s="99"/>
    </row>
    <row r="1503" spans="2:7">
      <c r="B1503" s="105"/>
      <c r="C1503" s="105"/>
      <c r="D1503" s="105"/>
      <c r="E1503" s="99"/>
      <c r="F1503" s="99"/>
      <c r="G1503" s="99"/>
    </row>
    <row r="1504" spans="2:7">
      <c r="B1504" s="105"/>
      <c r="C1504" s="105"/>
      <c r="D1504" s="105"/>
      <c r="E1504" s="99"/>
      <c r="F1504" s="99"/>
      <c r="G1504" s="99"/>
    </row>
    <row r="1505" spans="2:7">
      <c r="B1505" s="105"/>
      <c r="C1505" s="105"/>
      <c r="D1505" s="105"/>
      <c r="E1505" s="99"/>
      <c r="F1505" s="99"/>
      <c r="G1505" s="99"/>
    </row>
    <row r="1506" spans="2:7">
      <c r="B1506" s="105"/>
      <c r="C1506" s="105"/>
      <c r="D1506" s="105"/>
      <c r="E1506" s="99"/>
      <c r="F1506" s="99"/>
      <c r="G1506" s="99"/>
    </row>
    <row r="1507" spans="2:7">
      <c r="B1507" s="105"/>
      <c r="C1507" s="105"/>
      <c r="D1507" s="105"/>
      <c r="E1507" s="99"/>
      <c r="F1507" s="99"/>
      <c r="G1507" s="99"/>
    </row>
    <row r="1508" spans="2:7">
      <c r="B1508" s="105"/>
      <c r="C1508" s="105"/>
      <c r="D1508" s="105"/>
      <c r="E1508" s="99"/>
      <c r="F1508" s="99"/>
      <c r="G1508" s="99"/>
    </row>
    <row r="1509" spans="2:7">
      <c r="B1509" s="105"/>
      <c r="C1509" s="105"/>
      <c r="D1509" s="105"/>
      <c r="E1509" s="99"/>
      <c r="F1509" s="99"/>
      <c r="G1509" s="99"/>
    </row>
    <row r="1510" spans="2:7">
      <c r="B1510" s="105"/>
      <c r="C1510" s="105"/>
      <c r="D1510" s="105"/>
      <c r="E1510" s="99"/>
      <c r="F1510" s="99"/>
      <c r="G1510" s="99"/>
    </row>
    <row r="1511" spans="2:7">
      <c r="B1511" s="105"/>
      <c r="C1511" s="105"/>
      <c r="D1511" s="105"/>
      <c r="E1511" s="99"/>
      <c r="F1511" s="99"/>
      <c r="G1511" s="99"/>
    </row>
    <row r="1512" spans="2:7">
      <c r="B1512" s="105"/>
      <c r="C1512" s="105"/>
      <c r="D1512" s="105"/>
      <c r="E1512" s="99"/>
      <c r="F1512" s="99"/>
      <c r="G1512" s="99"/>
    </row>
    <row r="1513" spans="2:7">
      <c r="B1513" s="105"/>
      <c r="C1513" s="105"/>
      <c r="D1513" s="105"/>
      <c r="E1513" s="99"/>
      <c r="F1513" s="99"/>
      <c r="G1513" s="99"/>
    </row>
    <row r="1514" spans="2:7">
      <c r="B1514" s="105"/>
      <c r="C1514" s="105"/>
      <c r="D1514" s="105"/>
      <c r="E1514" s="99"/>
      <c r="F1514" s="99"/>
      <c r="G1514" s="99"/>
    </row>
    <row r="1515" spans="2:7">
      <c r="B1515" s="105"/>
      <c r="C1515" s="105"/>
      <c r="D1515" s="105"/>
      <c r="E1515" s="99"/>
      <c r="F1515" s="99"/>
      <c r="G1515" s="99"/>
    </row>
    <row r="1516" spans="2:7">
      <c r="B1516" s="105"/>
      <c r="C1516" s="105"/>
      <c r="D1516" s="105"/>
      <c r="E1516" s="99"/>
      <c r="F1516" s="99"/>
      <c r="G1516" s="99"/>
    </row>
    <row r="1517" spans="2:7">
      <c r="B1517" s="105"/>
      <c r="C1517" s="105"/>
      <c r="D1517" s="105"/>
      <c r="E1517" s="99"/>
      <c r="F1517" s="99"/>
      <c r="G1517" s="99"/>
    </row>
    <row r="1518" spans="2:7">
      <c r="B1518" s="105"/>
      <c r="C1518" s="105"/>
      <c r="D1518" s="105"/>
      <c r="E1518" s="99"/>
      <c r="F1518" s="99"/>
      <c r="G1518" s="99"/>
    </row>
    <row r="1519" spans="2:7">
      <c r="B1519" s="105"/>
      <c r="C1519" s="105"/>
      <c r="D1519" s="105"/>
      <c r="E1519" s="99"/>
      <c r="F1519" s="99"/>
      <c r="G1519" s="99"/>
    </row>
    <row r="1520" spans="2:7">
      <c r="B1520" s="105"/>
      <c r="C1520" s="105"/>
      <c r="D1520" s="105"/>
      <c r="E1520" s="99"/>
      <c r="F1520" s="99"/>
      <c r="G1520" s="99"/>
    </row>
    <row r="1521" spans="2:7">
      <c r="B1521" s="105"/>
      <c r="C1521" s="105"/>
      <c r="D1521" s="105"/>
      <c r="E1521" s="99"/>
      <c r="F1521" s="99"/>
      <c r="G1521" s="99"/>
    </row>
    <row r="1522" spans="2:7">
      <c r="B1522" s="105"/>
      <c r="C1522" s="105"/>
      <c r="D1522" s="105"/>
      <c r="E1522" s="99"/>
      <c r="F1522" s="99"/>
      <c r="G1522" s="99"/>
    </row>
    <row r="1523" spans="2:7">
      <c r="B1523" s="105"/>
      <c r="C1523" s="105"/>
      <c r="D1523" s="105"/>
      <c r="E1523" s="99"/>
      <c r="F1523" s="99"/>
      <c r="G1523" s="99"/>
    </row>
    <row r="1524" spans="2:7">
      <c r="B1524" s="105"/>
      <c r="C1524" s="105"/>
      <c r="D1524" s="105"/>
      <c r="E1524" s="99"/>
      <c r="F1524" s="99"/>
      <c r="G1524" s="99"/>
    </row>
    <row r="1525" spans="2:7">
      <c r="B1525" s="105"/>
      <c r="C1525" s="105"/>
      <c r="D1525" s="105"/>
      <c r="E1525" s="99"/>
      <c r="F1525" s="99"/>
      <c r="G1525" s="99"/>
    </row>
    <row r="1526" spans="2:7">
      <c r="B1526" s="105"/>
      <c r="C1526" s="105"/>
      <c r="D1526" s="105"/>
      <c r="E1526" s="99"/>
      <c r="F1526" s="99"/>
      <c r="G1526" s="99"/>
    </row>
    <row r="1527" spans="2:7">
      <c r="B1527" s="105"/>
      <c r="C1527" s="105"/>
      <c r="D1527" s="105"/>
      <c r="E1527" s="99"/>
      <c r="F1527" s="99"/>
      <c r="G1527" s="99"/>
    </row>
    <row r="1528" spans="2:7">
      <c r="B1528" s="105"/>
      <c r="C1528" s="105"/>
      <c r="D1528" s="105"/>
      <c r="E1528" s="99"/>
      <c r="F1528" s="99"/>
      <c r="G1528" s="99"/>
    </row>
    <row r="1529" spans="2:7">
      <c r="B1529" s="105"/>
      <c r="C1529" s="105"/>
      <c r="D1529" s="105"/>
      <c r="E1529" s="99"/>
      <c r="F1529" s="99"/>
      <c r="G1529" s="99"/>
    </row>
    <row r="1530" spans="2:7">
      <c r="B1530" s="105"/>
      <c r="C1530" s="105"/>
      <c r="D1530" s="105"/>
      <c r="E1530" s="99"/>
      <c r="F1530" s="99"/>
      <c r="G1530" s="99"/>
    </row>
    <row r="1531" spans="2:7">
      <c r="B1531" s="105"/>
      <c r="C1531" s="105"/>
      <c r="D1531" s="105"/>
      <c r="E1531" s="99"/>
      <c r="F1531" s="99"/>
      <c r="G1531" s="99"/>
    </row>
    <row r="1532" spans="2:7">
      <c r="B1532" s="105"/>
      <c r="C1532" s="105"/>
      <c r="D1532" s="105"/>
      <c r="E1532" s="99"/>
      <c r="F1532" s="99"/>
      <c r="G1532" s="99"/>
    </row>
    <row r="1533" spans="2:7">
      <c r="B1533" s="105"/>
      <c r="C1533" s="105"/>
      <c r="D1533" s="105"/>
      <c r="E1533" s="99"/>
      <c r="F1533" s="99"/>
      <c r="G1533" s="99"/>
    </row>
    <row r="1534" spans="2:7">
      <c r="B1534" s="105"/>
      <c r="C1534" s="105"/>
      <c r="D1534" s="105"/>
      <c r="E1534" s="99"/>
      <c r="F1534" s="99"/>
      <c r="G1534" s="99"/>
    </row>
    <row r="1535" spans="2:7">
      <c r="B1535" s="105"/>
      <c r="C1535" s="105"/>
      <c r="D1535" s="105"/>
      <c r="E1535" s="99"/>
      <c r="F1535" s="99"/>
      <c r="G1535" s="99"/>
    </row>
    <row r="1536" spans="2:7">
      <c r="B1536" s="105"/>
      <c r="C1536" s="105"/>
      <c r="D1536" s="105"/>
      <c r="E1536" s="99"/>
      <c r="F1536" s="99"/>
      <c r="G1536" s="99"/>
    </row>
    <row r="1537" spans="2:7">
      <c r="B1537" s="105"/>
      <c r="C1537" s="105"/>
      <c r="D1537" s="105"/>
      <c r="E1537" s="99"/>
      <c r="F1537" s="99"/>
      <c r="G1537" s="99"/>
    </row>
    <row r="1538" spans="2:7">
      <c r="B1538" s="105"/>
      <c r="C1538" s="105"/>
      <c r="D1538" s="105"/>
      <c r="E1538" s="99"/>
      <c r="F1538" s="99"/>
      <c r="G1538" s="99"/>
    </row>
    <row r="1539" spans="2:7">
      <c r="B1539" s="105"/>
      <c r="C1539" s="105"/>
      <c r="D1539" s="105"/>
      <c r="E1539" s="99"/>
      <c r="F1539" s="99"/>
      <c r="G1539" s="99"/>
    </row>
    <row r="1540" spans="2:7">
      <c r="B1540" s="105"/>
      <c r="C1540" s="105"/>
      <c r="D1540" s="105"/>
      <c r="E1540" s="99"/>
      <c r="F1540" s="99"/>
      <c r="G1540" s="99"/>
    </row>
    <row r="1541" spans="2:7">
      <c r="B1541" s="105"/>
      <c r="C1541" s="105"/>
      <c r="D1541" s="105"/>
      <c r="E1541" s="99"/>
      <c r="F1541" s="99"/>
      <c r="G1541" s="99"/>
    </row>
    <row r="1542" spans="2:7">
      <c r="B1542" s="105"/>
      <c r="C1542" s="105"/>
      <c r="D1542" s="105"/>
      <c r="E1542" s="99"/>
      <c r="F1542" s="99"/>
      <c r="G1542" s="99"/>
    </row>
    <row r="1543" spans="2:7">
      <c r="B1543" s="105"/>
      <c r="C1543" s="105"/>
      <c r="D1543" s="105"/>
      <c r="E1543" s="99"/>
      <c r="F1543" s="99"/>
      <c r="G1543" s="99"/>
    </row>
    <row r="1544" spans="2:7">
      <c r="B1544" s="105"/>
      <c r="C1544" s="105"/>
      <c r="D1544" s="105"/>
      <c r="E1544" s="99"/>
      <c r="F1544" s="99"/>
      <c r="G1544" s="99"/>
    </row>
    <row r="1545" spans="2:7">
      <c r="B1545" s="105"/>
      <c r="C1545" s="105"/>
      <c r="D1545" s="105"/>
      <c r="E1545" s="99"/>
      <c r="F1545" s="99"/>
      <c r="G1545" s="99"/>
    </row>
    <row r="1546" spans="2:7">
      <c r="B1546" s="105"/>
      <c r="C1546" s="105"/>
      <c r="D1546" s="105"/>
      <c r="E1546" s="99"/>
      <c r="F1546" s="99"/>
      <c r="G1546" s="99"/>
    </row>
    <row r="1547" spans="2:7">
      <c r="B1547" s="105"/>
      <c r="C1547" s="105"/>
      <c r="D1547" s="105"/>
      <c r="E1547" s="99"/>
      <c r="F1547" s="99"/>
      <c r="G1547" s="99"/>
    </row>
    <row r="1548" spans="2:7">
      <c r="B1548" s="105"/>
      <c r="C1548" s="105"/>
      <c r="D1548" s="105"/>
      <c r="E1548" s="99"/>
      <c r="F1548" s="99"/>
      <c r="G1548" s="99"/>
    </row>
    <row r="1549" spans="2:7">
      <c r="B1549" s="105"/>
      <c r="C1549" s="105"/>
      <c r="D1549" s="105"/>
      <c r="E1549" s="99"/>
      <c r="F1549" s="99"/>
      <c r="G1549" s="99"/>
    </row>
    <row r="1550" spans="2:7">
      <c r="B1550" s="105"/>
      <c r="C1550" s="105"/>
      <c r="D1550" s="105"/>
      <c r="E1550" s="99"/>
      <c r="F1550" s="99"/>
      <c r="G1550" s="99"/>
    </row>
    <row r="1551" spans="2:7">
      <c r="B1551" s="105"/>
      <c r="C1551" s="105"/>
      <c r="D1551" s="105"/>
      <c r="E1551" s="99"/>
      <c r="F1551" s="99"/>
      <c r="G1551" s="99"/>
    </row>
    <row r="1552" spans="2:7">
      <c r="B1552" s="105"/>
      <c r="C1552" s="105"/>
      <c r="D1552" s="105"/>
      <c r="E1552" s="99"/>
      <c r="F1552" s="99"/>
      <c r="G1552" s="99"/>
    </row>
    <row r="1553" spans="2:7">
      <c r="B1553" s="105"/>
      <c r="C1553" s="105"/>
      <c r="D1553" s="105"/>
      <c r="E1553" s="99"/>
      <c r="F1553" s="99"/>
      <c r="G1553" s="99"/>
    </row>
    <row r="1554" spans="2:7">
      <c r="B1554" s="105"/>
      <c r="C1554" s="105"/>
      <c r="D1554" s="105"/>
      <c r="E1554" s="99"/>
      <c r="F1554" s="99"/>
      <c r="G1554" s="99"/>
    </row>
    <row r="1555" spans="2:7">
      <c r="B1555" s="105"/>
      <c r="C1555" s="105"/>
      <c r="D1555" s="105"/>
      <c r="E1555" s="99"/>
      <c r="F1555" s="99"/>
      <c r="G1555" s="99"/>
    </row>
    <row r="1556" spans="2:7">
      <c r="B1556" s="105"/>
      <c r="C1556" s="105"/>
      <c r="D1556" s="105"/>
      <c r="E1556" s="99"/>
      <c r="F1556" s="99"/>
      <c r="G1556" s="99"/>
    </row>
    <row r="1557" spans="2:7">
      <c r="B1557" s="105"/>
      <c r="C1557" s="105"/>
      <c r="D1557" s="105"/>
      <c r="E1557" s="99"/>
      <c r="F1557" s="99"/>
      <c r="G1557" s="99"/>
    </row>
    <row r="1558" spans="2:7">
      <c r="B1558" s="105"/>
      <c r="C1558" s="105"/>
      <c r="D1558" s="105"/>
      <c r="E1558" s="99"/>
      <c r="F1558" s="99"/>
      <c r="G1558" s="99"/>
    </row>
    <row r="1559" spans="2:7">
      <c r="B1559" s="105"/>
      <c r="C1559" s="105"/>
      <c r="D1559" s="105"/>
      <c r="E1559" s="99"/>
      <c r="F1559" s="99"/>
      <c r="G1559" s="99"/>
    </row>
    <row r="1560" spans="2:7">
      <c r="B1560" s="105"/>
      <c r="C1560" s="105"/>
      <c r="D1560" s="105"/>
      <c r="E1560" s="99"/>
      <c r="F1560" s="99"/>
      <c r="G1560" s="99"/>
    </row>
    <row r="1561" spans="2:7">
      <c r="B1561" s="105"/>
      <c r="C1561" s="105"/>
      <c r="D1561" s="105"/>
      <c r="E1561" s="99"/>
      <c r="F1561" s="99"/>
      <c r="G1561" s="99"/>
    </row>
    <row r="1562" spans="2:7">
      <c r="B1562" s="105"/>
      <c r="C1562" s="105"/>
      <c r="D1562" s="105"/>
      <c r="E1562" s="99"/>
      <c r="F1562" s="99"/>
      <c r="G1562" s="99"/>
    </row>
    <row r="1563" spans="2:7">
      <c r="B1563" s="105"/>
      <c r="C1563" s="105"/>
      <c r="D1563" s="105"/>
      <c r="E1563" s="99"/>
      <c r="F1563" s="99"/>
      <c r="G1563" s="99"/>
    </row>
    <row r="1564" spans="2:7">
      <c r="B1564" s="105"/>
      <c r="C1564" s="105"/>
      <c r="D1564" s="105"/>
      <c r="E1564" s="99"/>
      <c r="F1564" s="99"/>
      <c r="G1564" s="99"/>
    </row>
    <row r="1565" spans="2:7">
      <c r="B1565" s="105"/>
      <c r="C1565" s="105"/>
      <c r="D1565" s="105"/>
      <c r="E1565" s="99"/>
      <c r="F1565" s="99"/>
      <c r="G1565" s="99"/>
    </row>
    <row r="1566" spans="2:7">
      <c r="B1566" s="105"/>
      <c r="C1566" s="105"/>
      <c r="D1566" s="105"/>
      <c r="E1566" s="99"/>
      <c r="F1566" s="99"/>
      <c r="G1566" s="99"/>
    </row>
    <row r="1567" spans="2:7">
      <c r="B1567" s="105"/>
      <c r="C1567" s="105"/>
      <c r="D1567" s="105"/>
      <c r="E1567" s="99"/>
      <c r="F1567" s="99"/>
      <c r="G1567" s="99"/>
    </row>
    <row r="1568" spans="2:7">
      <c r="B1568" s="105"/>
      <c r="C1568" s="105"/>
      <c r="D1568" s="105"/>
      <c r="E1568" s="99"/>
      <c r="F1568" s="99"/>
      <c r="G1568" s="99"/>
    </row>
    <row r="1569" spans="2:7">
      <c r="B1569" s="105"/>
      <c r="C1569" s="105"/>
      <c r="D1569" s="105"/>
      <c r="E1569" s="99"/>
      <c r="F1569" s="99"/>
      <c r="G1569" s="99"/>
    </row>
    <row r="1570" spans="2:7">
      <c r="B1570" s="105"/>
      <c r="C1570" s="105"/>
      <c r="D1570" s="105"/>
      <c r="E1570" s="99"/>
      <c r="F1570" s="99"/>
      <c r="G1570" s="99"/>
    </row>
    <row r="1571" spans="2:7">
      <c r="B1571" s="105"/>
      <c r="C1571" s="105"/>
      <c r="D1571" s="105"/>
      <c r="E1571" s="99"/>
      <c r="F1571" s="99"/>
      <c r="G1571" s="99"/>
    </row>
    <row r="1572" spans="2:7">
      <c r="B1572" s="105"/>
      <c r="C1572" s="105"/>
      <c r="D1572" s="105"/>
      <c r="E1572" s="99"/>
      <c r="F1572" s="99"/>
      <c r="G1572" s="99"/>
    </row>
    <row r="1573" spans="2:7">
      <c r="B1573" s="105"/>
      <c r="C1573" s="105"/>
      <c r="D1573" s="105"/>
      <c r="E1573" s="99"/>
      <c r="F1573" s="99"/>
      <c r="G1573" s="99"/>
    </row>
    <row r="1574" spans="2:7">
      <c r="B1574" s="105"/>
      <c r="C1574" s="105"/>
      <c r="D1574" s="105"/>
      <c r="E1574" s="99"/>
      <c r="F1574" s="99"/>
      <c r="G1574" s="99"/>
    </row>
    <row r="1575" spans="2:7">
      <c r="B1575" s="105"/>
      <c r="C1575" s="105"/>
      <c r="D1575" s="105"/>
      <c r="E1575" s="99"/>
      <c r="F1575" s="99"/>
      <c r="G1575" s="99"/>
    </row>
    <row r="1576" spans="2:7">
      <c r="B1576" s="105"/>
      <c r="C1576" s="105"/>
      <c r="D1576" s="105"/>
      <c r="E1576" s="99"/>
      <c r="F1576" s="99"/>
      <c r="G1576" s="99"/>
    </row>
    <row r="1577" spans="2:7">
      <c r="B1577" s="105"/>
      <c r="C1577" s="105"/>
      <c r="D1577" s="105"/>
      <c r="E1577" s="99"/>
      <c r="F1577" s="99"/>
      <c r="G1577" s="99"/>
    </row>
    <row r="1578" spans="2:7">
      <c r="B1578" s="105"/>
      <c r="C1578" s="105"/>
      <c r="D1578" s="105"/>
      <c r="E1578" s="99"/>
      <c r="F1578" s="99"/>
      <c r="G1578" s="99"/>
    </row>
    <row r="1579" spans="2:7">
      <c r="B1579" s="105"/>
      <c r="C1579" s="105"/>
      <c r="D1579" s="105"/>
      <c r="E1579" s="99"/>
      <c r="F1579" s="99"/>
      <c r="G1579" s="99"/>
    </row>
    <row r="1580" spans="2:7">
      <c r="B1580" s="105"/>
      <c r="C1580" s="105"/>
      <c r="D1580" s="105"/>
      <c r="E1580" s="99"/>
      <c r="F1580" s="99"/>
      <c r="G1580" s="99"/>
    </row>
    <row r="1581" spans="2:7">
      <c r="B1581" s="105"/>
      <c r="C1581" s="105"/>
      <c r="D1581" s="105"/>
      <c r="E1581" s="99"/>
      <c r="F1581" s="99"/>
      <c r="G1581" s="99"/>
    </row>
    <row r="1582" spans="2:7">
      <c r="B1582" s="105"/>
      <c r="C1582" s="105"/>
      <c r="D1582" s="105"/>
      <c r="E1582" s="99"/>
      <c r="F1582" s="99"/>
      <c r="G1582" s="99"/>
    </row>
    <row r="1583" spans="2:7">
      <c r="B1583" s="105"/>
      <c r="C1583" s="105"/>
      <c r="D1583" s="105"/>
      <c r="E1583" s="99"/>
      <c r="F1583" s="99"/>
      <c r="G1583" s="99"/>
    </row>
    <row r="1584" spans="2:7">
      <c r="B1584" s="105"/>
      <c r="C1584" s="105"/>
      <c r="D1584" s="105"/>
      <c r="E1584" s="99"/>
      <c r="F1584" s="99"/>
      <c r="G1584" s="99"/>
    </row>
    <row r="1585" spans="2:7">
      <c r="B1585" s="105"/>
      <c r="C1585" s="105"/>
      <c r="D1585" s="105"/>
      <c r="E1585" s="99"/>
      <c r="F1585" s="99"/>
      <c r="G1585" s="99"/>
    </row>
    <row r="1586" spans="2:7">
      <c r="B1586" s="105"/>
      <c r="C1586" s="105"/>
      <c r="D1586" s="105"/>
      <c r="E1586" s="99"/>
      <c r="F1586" s="99"/>
      <c r="G1586" s="99"/>
    </row>
    <row r="1587" spans="2:7">
      <c r="B1587" s="105"/>
      <c r="C1587" s="105"/>
      <c r="D1587" s="105"/>
      <c r="E1587" s="99"/>
      <c r="F1587" s="99"/>
      <c r="G1587" s="99"/>
    </row>
    <row r="1588" spans="2:7">
      <c r="B1588" s="105"/>
      <c r="C1588" s="105"/>
      <c r="D1588" s="105"/>
      <c r="E1588" s="99"/>
      <c r="F1588" s="99"/>
      <c r="G1588" s="99"/>
    </row>
    <row r="1589" spans="2:7">
      <c r="B1589" s="105"/>
      <c r="C1589" s="105"/>
      <c r="D1589" s="105"/>
      <c r="E1589" s="99"/>
      <c r="F1589" s="99"/>
      <c r="G1589" s="99"/>
    </row>
    <row r="1590" spans="2:7">
      <c r="B1590" s="105"/>
      <c r="C1590" s="105"/>
      <c r="D1590" s="105"/>
      <c r="E1590" s="99"/>
      <c r="F1590" s="99"/>
      <c r="G1590" s="99"/>
    </row>
    <row r="1591" spans="2:7">
      <c r="B1591" s="105"/>
      <c r="C1591" s="105"/>
      <c r="D1591" s="105"/>
      <c r="E1591" s="99"/>
      <c r="F1591" s="99"/>
      <c r="G1591" s="99"/>
    </row>
    <row r="1592" spans="2:7">
      <c r="B1592" s="105"/>
      <c r="C1592" s="105"/>
      <c r="D1592" s="105"/>
      <c r="E1592" s="99"/>
      <c r="F1592" s="99"/>
      <c r="G1592" s="99"/>
    </row>
    <row r="1593" spans="2:7">
      <c r="B1593" s="105"/>
      <c r="C1593" s="105"/>
      <c r="D1593" s="105"/>
      <c r="E1593" s="99"/>
      <c r="F1593" s="99"/>
      <c r="G1593" s="99"/>
    </row>
    <row r="1594" spans="2:7">
      <c r="B1594" s="105"/>
      <c r="C1594" s="105"/>
      <c r="D1594" s="105"/>
      <c r="E1594" s="99"/>
      <c r="F1594" s="99"/>
      <c r="G1594" s="99"/>
    </row>
    <row r="1595" spans="2:7">
      <c r="B1595" s="105"/>
      <c r="C1595" s="105"/>
      <c r="D1595" s="105"/>
      <c r="E1595" s="99"/>
      <c r="F1595" s="99"/>
      <c r="G1595" s="99"/>
    </row>
    <row r="1596" spans="2:7">
      <c r="B1596" s="105"/>
      <c r="C1596" s="105"/>
      <c r="D1596" s="105"/>
      <c r="E1596" s="99"/>
      <c r="F1596" s="99"/>
      <c r="G1596" s="99"/>
    </row>
    <row r="1597" spans="2:7">
      <c r="B1597" s="105"/>
      <c r="C1597" s="105"/>
      <c r="D1597" s="105"/>
      <c r="E1597" s="99"/>
      <c r="F1597" s="99"/>
      <c r="G1597" s="99"/>
    </row>
    <row r="1598" spans="2:7">
      <c r="B1598" s="105"/>
      <c r="C1598" s="105"/>
      <c r="D1598" s="105"/>
      <c r="E1598" s="99"/>
      <c r="F1598" s="99"/>
      <c r="G1598" s="99"/>
    </row>
    <row r="1599" spans="2:7">
      <c r="B1599" s="105"/>
      <c r="C1599" s="105"/>
      <c r="D1599" s="105"/>
      <c r="E1599" s="99"/>
      <c r="F1599" s="99"/>
      <c r="G1599" s="99"/>
    </row>
    <row r="1600" spans="2:7">
      <c r="B1600" s="105"/>
      <c r="C1600" s="105"/>
      <c r="D1600" s="105"/>
      <c r="E1600" s="99"/>
      <c r="F1600" s="99"/>
      <c r="G1600" s="99"/>
    </row>
    <row r="1601" spans="2:7">
      <c r="B1601" s="105"/>
      <c r="C1601" s="105"/>
      <c r="D1601" s="105"/>
      <c r="E1601" s="99"/>
      <c r="F1601" s="99"/>
      <c r="G1601" s="99"/>
    </row>
    <row r="1602" spans="2:7">
      <c r="B1602" s="105"/>
      <c r="C1602" s="105"/>
      <c r="D1602" s="105"/>
      <c r="E1602" s="99"/>
      <c r="F1602" s="99"/>
      <c r="G1602" s="99"/>
    </row>
    <row r="1603" spans="2:7">
      <c r="B1603" s="105"/>
      <c r="C1603" s="105"/>
      <c r="D1603" s="105"/>
      <c r="E1603" s="99"/>
      <c r="F1603" s="99"/>
      <c r="G1603" s="99"/>
    </row>
    <row r="1604" spans="2:7">
      <c r="B1604" s="105"/>
      <c r="C1604" s="105"/>
      <c r="D1604" s="105"/>
      <c r="E1604" s="99"/>
      <c r="F1604" s="99"/>
      <c r="G1604" s="99"/>
    </row>
    <row r="1605" spans="2:7">
      <c r="B1605" s="105"/>
      <c r="C1605" s="105"/>
      <c r="D1605" s="105"/>
      <c r="E1605" s="99"/>
      <c r="F1605" s="99"/>
      <c r="G1605" s="99"/>
    </row>
    <row r="1606" spans="2:7">
      <c r="B1606" s="105"/>
      <c r="C1606" s="105"/>
      <c r="D1606" s="105"/>
      <c r="E1606" s="99"/>
      <c r="F1606" s="99"/>
      <c r="G1606" s="99"/>
    </row>
    <row r="1607" spans="2:7">
      <c r="B1607" s="105"/>
      <c r="C1607" s="105"/>
      <c r="D1607" s="105"/>
      <c r="E1607" s="99"/>
      <c r="F1607" s="99"/>
      <c r="G1607" s="99"/>
    </row>
    <row r="1608" spans="2:7">
      <c r="B1608" s="105"/>
      <c r="C1608" s="105"/>
      <c r="D1608" s="105"/>
      <c r="E1608" s="99"/>
      <c r="F1608" s="99"/>
      <c r="G1608" s="99"/>
    </row>
    <row r="1609" spans="2:7">
      <c r="B1609" s="105"/>
      <c r="C1609" s="105"/>
      <c r="D1609" s="105"/>
      <c r="E1609" s="99"/>
      <c r="F1609" s="99"/>
      <c r="G1609" s="99"/>
    </row>
    <row r="1610" spans="2:7">
      <c r="B1610" s="105"/>
      <c r="C1610" s="105"/>
      <c r="D1610" s="105"/>
      <c r="E1610" s="99"/>
      <c r="F1610" s="99"/>
      <c r="G1610" s="99"/>
    </row>
    <row r="1611" spans="2:7">
      <c r="B1611" s="105"/>
      <c r="C1611" s="105"/>
      <c r="D1611" s="105"/>
      <c r="E1611" s="99"/>
      <c r="F1611" s="99"/>
      <c r="G1611" s="99"/>
    </row>
    <row r="1612" spans="2:7">
      <c r="B1612" s="105"/>
      <c r="C1612" s="105"/>
      <c r="D1612" s="105"/>
      <c r="E1612" s="99"/>
      <c r="F1612" s="99"/>
      <c r="G1612" s="99"/>
    </row>
    <row r="1613" spans="2:7">
      <c r="B1613" s="105"/>
      <c r="C1613" s="105"/>
      <c r="D1613" s="105"/>
      <c r="E1613" s="99"/>
      <c r="F1613" s="99"/>
      <c r="G1613" s="99"/>
    </row>
    <row r="1614" spans="2:7">
      <c r="B1614" s="105"/>
      <c r="C1614" s="105"/>
      <c r="D1614" s="105"/>
      <c r="E1614" s="99"/>
      <c r="F1614" s="99"/>
      <c r="G1614" s="99"/>
    </row>
    <row r="1615" spans="2:7">
      <c r="B1615" s="105"/>
      <c r="C1615" s="105"/>
      <c r="D1615" s="105"/>
      <c r="E1615" s="99"/>
      <c r="F1615" s="99"/>
      <c r="G1615" s="99"/>
    </row>
    <row r="1616" spans="2:7">
      <c r="B1616" s="105"/>
      <c r="C1616" s="105"/>
      <c r="D1616" s="105"/>
      <c r="E1616" s="99"/>
      <c r="F1616" s="99"/>
      <c r="G1616" s="99"/>
    </row>
    <row r="1617" spans="2:7">
      <c r="B1617" s="105"/>
      <c r="C1617" s="105"/>
      <c r="D1617" s="105"/>
      <c r="E1617" s="99"/>
      <c r="F1617" s="99"/>
      <c r="G1617" s="99"/>
    </row>
    <row r="1618" spans="2:7">
      <c r="B1618" s="105"/>
      <c r="C1618" s="105"/>
      <c r="D1618" s="105"/>
      <c r="E1618" s="99"/>
      <c r="F1618" s="99"/>
      <c r="G1618" s="99"/>
    </row>
    <row r="1619" spans="2:7">
      <c r="B1619" s="105"/>
      <c r="C1619" s="105"/>
      <c r="D1619" s="105"/>
      <c r="E1619" s="99"/>
      <c r="F1619" s="99"/>
      <c r="G1619" s="99"/>
    </row>
    <row r="1620" spans="2:7">
      <c r="B1620" s="105"/>
      <c r="C1620" s="105"/>
      <c r="D1620" s="105"/>
      <c r="E1620" s="99"/>
      <c r="F1620" s="99"/>
      <c r="G1620" s="99"/>
    </row>
    <row r="1621" spans="2:7">
      <c r="B1621" s="105"/>
      <c r="C1621" s="105"/>
      <c r="D1621" s="105"/>
      <c r="E1621" s="99"/>
      <c r="F1621" s="99"/>
      <c r="G1621" s="99"/>
    </row>
    <row r="1622" spans="2:7">
      <c r="B1622" s="105"/>
      <c r="C1622" s="105"/>
      <c r="D1622" s="105"/>
      <c r="E1622" s="99"/>
      <c r="F1622" s="99"/>
      <c r="G1622" s="99"/>
    </row>
    <row r="1623" spans="2:7">
      <c r="B1623" s="105"/>
      <c r="C1623" s="105"/>
      <c r="D1623" s="105"/>
      <c r="E1623" s="99"/>
      <c r="F1623" s="99"/>
      <c r="G1623" s="99"/>
    </row>
    <row r="1624" spans="2:7">
      <c r="B1624" s="105"/>
      <c r="C1624" s="105"/>
      <c r="D1624" s="105"/>
      <c r="E1624" s="99"/>
      <c r="F1624" s="99"/>
      <c r="G1624" s="99"/>
    </row>
    <row r="1625" spans="2:7">
      <c r="B1625" s="105"/>
      <c r="C1625" s="105"/>
      <c r="D1625" s="105"/>
      <c r="E1625" s="99"/>
      <c r="F1625" s="99"/>
      <c r="G1625" s="99"/>
    </row>
    <row r="1626" spans="2:7">
      <c r="B1626" s="105"/>
      <c r="C1626" s="105"/>
      <c r="D1626" s="105"/>
      <c r="E1626" s="99"/>
      <c r="F1626" s="99"/>
      <c r="G1626" s="99"/>
    </row>
    <row r="1627" spans="2:7">
      <c r="B1627" s="105"/>
      <c r="C1627" s="105"/>
      <c r="D1627" s="105"/>
      <c r="E1627" s="99"/>
      <c r="F1627" s="99"/>
      <c r="G1627" s="99"/>
    </row>
    <row r="1628" spans="2:7">
      <c r="B1628" s="105"/>
      <c r="C1628" s="105"/>
      <c r="D1628" s="105"/>
      <c r="E1628" s="99"/>
      <c r="F1628" s="99"/>
      <c r="G1628" s="99"/>
    </row>
    <row r="1629" spans="2:7">
      <c r="B1629" s="105"/>
      <c r="C1629" s="105"/>
      <c r="D1629" s="105"/>
      <c r="E1629" s="99"/>
      <c r="F1629" s="99"/>
      <c r="G1629" s="99"/>
    </row>
    <row r="1630" spans="2:7">
      <c r="B1630" s="105"/>
      <c r="C1630" s="105"/>
      <c r="D1630" s="105"/>
      <c r="E1630" s="99"/>
      <c r="F1630" s="99"/>
      <c r="G1630" s="99"/>
    </row>
    <row r="1631" spans="2:7">
      <c r="B1631" s="105"/>
      <c r="C1631" s="105"/>
      <c r="D1631" s="105"/>
      <c r="E1631" s="99"/>
      <c r="F1631" s="99"/>
      <c r="G1631" s="99"/>
    </row>
    <row r="1632" spans="2:7">
      <c r="B1632" s="105"/>
      <c r="C1632" s="105"/>
      <c r="D1632" s="105"/>
      <c r="E1632" s="99"/>
      <c r="F1632" s="99"/>
      <c r="G1632" s="99"/>
    </row>
    <row r="1633" spans="2:7">
      <c r="B1633" s="105"/>
      <c r="C1633" s="105"/>
      <c r="D1633" s="105"/>
      <c r="E1633" s="99"/>
      <c r="F1633" s="99"/>
      <c r="G1633" s="99"/>
    </row>
    <row r="1634" spans="2:7">
      <c r="B1634" s="105"/>
      <c r="C1634" s="105"/>
      <c r="D1634" s="105"/>
      <c r="E1634" s="99"/>
      <c r="F1634" s="99"/>
      <c r="G1634" s="99"/>
    </row>
    <row r="1635" spans="2:7">
      <c r="B1635" s="105"/>
      <c r="C1635" s="105"/>
      <c r="D1635" s="105"/>
      <c r="E1635" s="99"/>
      <c r="F1635" s="99"/>
      <c r="G1635" s="99"/>
    </row>
    <row r="1636" spans="2:7">
      <c r="B1636" s="105"/>
      <c r="C1636" s="105"/>
      <c r="D1636" s="105"/>
      <c r="E1636" s="99"/>
      <c r="F1636" s="99"/>
      <c r="G1636" s="99"/>
    </row>
    <row r="1637" spans="2:7">
      <c r="B1637" s="105"/>
      <c r="C1637" s="105"/>
      <c r="D1637" s="105"/>
      <c r="E1637" s="99"/>
      <c r="F1637" s="99"/>
      <c r="G1637" s="99"/>
    </row>
    <row r="1638" spans="2:7">
      <c r="B1638" s="105"/>
      <c r="C1638" s="105"/>
      <c r="D1638" s="105"/>
      <c r="E1638" s="99"/>
      <c r="F1638" s="99"/>
      <c r="G1638" s="99"/>
    </row>
    <row r="1639" spans="2:7">
      <c r="B1639" s="105"/>
      <c r="C1639" s="105"/>
      <c r="D1639" s="105"/>
      <c r="E1639" s="99"/>
      <c r="F1639" s="99"/>
      <c r="G1639" s="99"/>
    </row>
    <row r="1640" spans="2:7">
      <c r="B1640" s="105"/>
      <c r="C1640" s="105"/>
      <c r="D1640" s="105"/>
      <c r="E1640" s="99"/>
      <c r="F1640" s="99"/>
      <c r="G1640" s="99"/>
    </row>
    <row r="1641" spans="2:7">
      <c r="B1641" s="105"/>
      <c r="C1641" s="105"/>
      <c r="D1641" s="105"/>
      <c r="E1641" s="99"/>
      <c r="F1641" s="99"/>
      <c r="G1641" s="99"/>
    </row>
    <row r="1642" spans="2:7">
      <c r="B1642" s="105"/>
      <c r="C1642" s="105"/>
      <c r="D1642" s="105"/>
      <c r="E1642" s="99"/>
      <c r="F1642" s="99"/>
      <c r="G1642" s="99"/>
    </row>
    <row r="1643" spans="2:7">
      <c r="B1643" s="105"/>
      <c r="C1643" s="105"/>
      <c r="D1643" s="105"/>
      <c r="E1643" s="99"/>
      <c r="F1643" s="99"/>
      <c r="G1643" s="99"/>
    </row>
    <row r="1644" spans="2:7">
      <c r="B1644" s="105"/>
      <c r="C1644" s="105"/>
      <c r="D1644" s="105"/>
      <c r="E1644" s="99"/>
      <c r="F1644" s="99"/>
      <c r="G1644" s="99"/>
    </row>
    <row r="1645" spans="2:7">
      <c r="B1645" s="105"/>
      <c r="C1645" s="105"/>
      <c r="D1645" s="105"/>
      <c r="E1645" s="99"/>
      <c r="F1645" s="99"/>
      <c r="G1645" s="99"/>
    </row>
    <row r="1646" spans="2:7">
      <c r="B1646" s="105"/>
      <c r="C1646" s="105"/>
      <c r="D1646" s="105"/>
      <c r="E1646" s="99"/>
      <c r="F1646" s="99"/>
      <c r="G1646" s="99"/>
    </row>
    <row r="1647" spans="2:7">
      <c r="B1647" s="105"/>
      <c r="C1647" s="105"/>
      <c r="D1647" s="105"/>
      <c r="E1647" s="99"/>
      <c r="F1647" s="99"/>
      <c r="G1647" s="99"/>
    </row>
    <row r="1648" spans="2:7">
      <c r="B1648" s="105"/>
      <c r="C1648" s="105"/>
      <c r="D1648" s="105"/>
      <c r="E1648" s="99"/>
      <c r="F1648" s="99"/>
      <c r="G1648" s="99"/>
    </row>
    <row r="1649" spans="2:7">
      <c r="B1649" s="105"/>
      <c r="C1649" s="105"/>
      <c r="D1649" s="105"/>
      <c r="E1649" s="99"/>
      <c r="F1649" s="99"/>
      <c r="G1649" s="99"/>
    </row>
    <row r="1650" spans="2:7">
      <c r="B1650" s="105"/>
      <c r="C1650" s="105"/>
      <c r="D1650" s="105"/>
      <c r="E1650" s="99"/>
      <c r="F1650" s="99"/>
      <c r="G1650" s="99"/>
    </row>
    <row r="1651" spans="2:7">
      <c r="B1651" s="105"/>
      <c r="C1651" s="105"/>
      <c r="D1651" s="105"/>
      <c r="E1651" s="99"/>
      <c r="F1651" s="99"/>
      <c r="G1651" s="99"/>
    </row>
    <row r="1652" spans="2:7">
      <c r="B1652" s="105"/>
      <c r="C1652" s="105"/>
      <c r="D1652" s="105"/>
      <c r="E1652" s="99"/>
      <c r="F1652" s="99"/>
      <c r="G1652" s="99"/>
    </row>
    <row r="1653" spans="2:7">
      <c r="B1653" s="105"/>
      <c r="C1653" s="105"/>
      <c r="D1653" s="105"/>
      <c r="E1653" s="99"/>
      <c r="F1653" s="99"/>
      <c r="G1653" s="99"/>
    </row>
    <row r="1654" spans="2:7">
      <c r="B1654" s="105"/>
      <c r="C1654" s="105"/>
      <c r="D1654" s="105"/>
      <c r="E1654" s="99"/>
      <c r="F1654" s="99"/>
      <c r="G1654" s="99"/>
    </row>
    <row r="1655" spans="2:7">
      <c r="B1655" s="105"/>
      <c r="C1655" s="105"/>
      <c r="D1655" s="105"/>
      <c r="E1655" s="99"/>
      <c r="F1655" s="99"/>
      <c r="G1655" s="99"/>
    </row>
    <row r="1656" spans="2:7">
      <c r="B1656" s="105"/>
      <c r="C1656" s="105"/>
      <c r="D1656" s="105"/>
      <c r="E1656" s="99"/>
      <c r="F1656" s="99"/>
      <c r="G1656" s="99"/>
    </row>
    <row r="1657" spans="2:7">
      <c r="B1657" s="105"/>
      <c r="C1657" s="105"/>
      <c r="D1657" s="105"/>
      <c r="E1657" s="99"/>
      <c r="F1657" s="99"/>
      <c r="G1657" s="99"/>
    </row>
    <row r="1658" spans="2:7">
      <c r="B1658" s="105"/>
      <c r="C1658" s="105"/>
      <c r="D1658" s="105"/>
      <c r="E1658" s="99"/>
      <c r="F1658" s="99"/>
      <c r="G1658" s="99"/>
    </row>
    <row r="1659" spans="2:7">
      <c r="B1659" s="105"/>
      <c r="C1659" s="105"/>
      <c r="D1659" s="105"/>
      <c r="E1659" s="99"/>
      <c r="F1659" s="99"/>
      <c r="G1659" s="99"/>
    </row>
    <row r="1660" spans="2:7">
      <c r="B1660" s="105"/>
      <c r="C1660" s="105"/>
      <c r="D1660" s="105"/>
      <c r="E1660" s="99"/>
      <c r="F1660" s="99"/>
      <c r="G1660" s="99"/>
    </row>
    <row r="1661" spans="2:7">
      <c r="B1661" s="105"/>
      <c r="C1661" s="105"/>
      <c r="D1661" s="105"/>
      <c r="E1661" s="99"/>
      <c r="F1661" s="99"/>
      <c r="G1661" s="99"/>
    </row>
    <row r="1662" spans="2:7">
      <c r="B1662" s="105"/>
      <c r="C1662" s="105"/>
      <c r="D1662" s="105"/>
      <c r="E1662" s="99"/>
      <c r="F1662" s="99"/>
      <c r="G1662" s="99"/>
    </row>
    <row r="1663" spans="2:7">
      <c r="B1663" s="105"/>
      <c r="C1663" s="105"/>
      <c r="D1663" s="105"/>
      <c r="E1663" s="99"/>
      <c r="F1663" s="99"/>
      <c r="G1663" s="99"/>
    </row>
    <row r="1664" spans="2:7">
      <c r="B1664" s="105"/>
      <c r="C1664" s="105"/>
      <c r="D1664" s="105"/>
      <c r="E1664" s="99"/>
      <c r="F1664" s="99"/>
      <c r="G1664" s="99"/>
    </row>
    <row r="1665" spans="2:7">
      <c r="B1665" s="105"/>
      <c r="C1665" s="105"/>
      <c r="D1665" s="105"/>
      <c r="E1665" s="99"/>
      <c r="F1665" s="99"/>
      <c r="G1665" s="99"/>
    </row>
    <row r="1666" spans="2:7">
      <c r="B1666" s="105"/>
      <c r="C1666" s="105"/>
      <c r="D1666" s="105"/>
      <c r="E1666" s="99"/>
      <c r="F1666" s="99"/>
      <c r="G1666" s="99"/>
    </row>
    <row r="1667" spans="2:7">
      <c r="B1667" s="105"/>
      <c r="C1667" s="105"/>
      <c r="D1667" s="105"/>
      <c r="E1667" s="99"/>
      <c r="F1667" s="99"/>
      <c r="G1667" s="99"/>
    </row>
    <row r="1668" spans="2:7">
      <c r="B1668" s="105"/>
      <c r="C1668" s="105"/>
      <c r="D1668" s="105"/>
      <c r="E1668" s="99"/>
      <c r="F1668" s="99"/>
      <c r="G1668" s="99"/>
    </row>
    <row r="1669" spans="2:7">
      <c r="B1669" s="105"/>
      <c r="C1669" s="105"/>
      <c r="D1669" s="105"/>
      <c r="E1669" s="99"/>
      <c r="F1669" s="99"/>
      <c r="G1669" s="99"/>
    </row>
    <row r="1670" spans="2:7">
      <c r="B1670" s="105"/>
      <c r="C1670" s="105"/>
      <c r="D1670" s="105"/>
      <c r="E1670" s="99"/>
      <c r="F1670" s="99"/>
      <c r="G1670" s="99"/>
    </row>
    <row r="1671" spans="2:7">
      <c r="B1671" s="105"/>
      <c r="C1671" s="105"/>
      <c r="D1671" s="105"/>
      <c r="E1671" s="99"/>
      <c r="F1671" s="99"/>
      <c r="G1671" s="99"/>
    </row>
    <row r="1672" spans="2:7">
      <c r="B1672" s="105"/>
      <c r="C1672" s="105"/>
      <c r="D1672" s="105"/>
      <c r="E1672" s="99"/>
      <c r="F1672" s="99"/>
      <c r="G1672" s="99"/>
    </row>
    <row r="1673" spans="2:7">
      <c r="B1673" s="105"/>
      <c r="C1673" s="105"/>
      <c r="D1673" s="105"/>
      <c r="E1673" s="99"/>
      <c r="F1673" s="99"/>
      <c r="G1673" s="99"/>
    </row>
    <row r="1674" spans="2:7">
      <c r="B1674" s="105"/>
      <c r="C1674" s="105"/>
      <c r="D1674" s="105"/>
      <c r="E1674" s="99"/>
      <c r="F1674" s="99"/>
      <c r="G1674" s="99"/>
    </row>
    <row r="1675" spans="2:7">
      <c r="B1675" s="105"/>
      <c r="C1675" s="105"/>
      <c r="D1675" s="105"/>
      <c r="E1675" s="99"/>
      <c r="F1675" s="99"/>
      <c r="G1675" s="99"/>
    </row>
    <row r="1676" spans="2:7">
      <c r="B1676" s="105"/>
      <c r="C1676" s="105"/>
      <c r="D1676" s="105"/>
      <c r="E1676" s="99"/>
      <c r="F1676" s="99"/>
      <c r="G1676" s="99"/>
    </row>
    <row r="1677" spans="2:7">
      <c r="B1677" s="105"/>
      <c r="C1677" s="105"/>
      <c r="D1677" s="105"/>
      <c r="E1677" s="99"/>
      <c r="F1677" s="99"/>
      <c r="G1677" s="99"/>
    </row>
    <row r="1678" spans="2:7">
      <c r="B1678" s="105"/>
      <c r="C1678" s="105"/>
      <c r="D1678" s="105"/>
      <c r="E1678" s="99"/>
      <c r="F1678" s="99"/>
      <c r="G1678" s="99"/>
    </row>
    <row r="1679" spans="2:7">
      <c r="B1679" s="105"/>
      <c r="C1679" s="105"/>
      <c r="D1679" s="105"/>
      <c r="E1679" s="99"/>
      <c r="F1679" s="99"/>
      <c r="G1679" s="99"/>
    </row>
    <row r="1680" spans="2:7">
      <c r="B1680" s="105"/>
      <c r="C1680" s="105"/>
      <c r="D1680" s="105"/>
      <c r="E1680" s="99"/>
      <c r="F1680" s="99"/>
      <c r="G1680" s="99"/>
    </row>
    <row r="1681" spans="2:7">
      <c r="B1681" s="105"/>
      <c r="C1681" s="105"/>
      <c r="D1681" s="105"/>
      <c r="E1681" s="99"/>
      <c r="F1681" s="99"/>
      <c r="G1681" s="99"/>
    </row>
    <row r="1682" spans="2:7">
      <c r="B1682" s="105"/>
      <c r="C1682" s="105"/>
      <c r="D1682" s="105"/>
      <c r="E1682" s="99"/>
      <c r="F1682" s="99"/>
      <c r="G1682" s="99"/>
    </row>
    <row r="1683" spans="2:7">
      <c r="B1683" s="105"/>
      <c r="C1683" s="105"/>
      <c r="D1683" s="105"/>
      <c r="E1683" s="99"/>
      <c r="F1683" s="99"/>
      <c r="G1683" s="99"/>
    </row>
    <row r="1684" spans="2:7">
      <c r="B1684" s="105"/>
      <c r="C1684" s="105"/>
      <c r="D1684" s="105"/>
      <c r="E1684" s="99"/>
      <c r="F1684" s="99"/>
      <c r="G1684" s="99"/>
    </row>
    <row r="1685" spans="2:7">
      <c r="B1685" s="105"/>
      <c r="C1685" s="105"/>
      <c r="D1685" s="105"/>
      <c r="E1685" s="99"/>
      <c r="F1685" s="99"/>
      <c r="G1685" s="99"/>
    </row>
    <row r="1686" spans="2:7">
      <c r="B1686" s="105"/>
      <c r="C1686" s="105"/>
      <c r="D1686" s="105"/>
      <c r="E1686" s="99"/>
      <c r="F1686" s="99"/>
      <c r="G1686" s="99"/>
    </row>
    <row r="1687" spans="2:7">
      <c r="B1687" s="105"/>
      <c r="C1687" s="105"/>
      <c r="D1687" s="105"/>
      <c r="E1687" s="99"/>
      <c r="F1687" s="99"/>
      <c r="G1687" s="99"/>
    </row>
    <row r="1688" spans="2:7">
      <c r="B1688" s="105"/>
      <c r="C1688" s="105"/>
      <c r="D1688" s="105"/>
      <c r="E1688" s="99"/>
      <c r="F1688" s="99"/>
      <c r="G1688" s="99"/>
    </row>
    <row r="1689" spans="2:7">
      <c r="B1689" s="105"/>
      <c r="C1689" s="105"/>
      <c r="D1689" s="105"/>
      <c r="E1689" s="99"/>
      <c r="F1689" s="99"/>
      <c r="G1689" s="99"/>
    </row>
    <row r="1690" spans="2:7">
      <c r="B1690" s="105"/>
      <c r="C1690" s="105"/>
      <c r="D1690" s="105"/>
      <c r="E1690" s="99"/>
      <c r="F1690" s="99"/>
      <c r="G1690" s="99"/>
    </row>
    <row r="1691" spans="2:7">
      <c r="B1691" s="105"/>
      <c r="C1691" s="105"/>
      <c r="D1691" s="105"/>
      <c r="E1691" s="99"/>
      <c r="F1691" s="99"/>
      <c r="G1691" s="99"/>
    </row>
    <row r="1692" spans="2:7">
      <c r="B1692" s="105"/>
      <c r="C1692" s="105"/>
      <c r="D1692" s="105"/>
      <c r="E1692" s="99"/>
      <c r="F1692" s="99"/>
      <c r="G1692" s="99"/>
    </row>
    <row r="1693" spans="2:7">
      <c r="B1693" s="105"/>
      <c r="C1693" s="105"/>
      <c r="D1693" s="105"/>
      <c r="E1693" s="99"/>
      <c r="F1693" s="99"/>
      <c r="G1693" s="99"/>
    </row>
    <row r="1694" spans="2:7">
      <c r="B1694" s="105"/>
      <c r="C1694" s="105"/>
      <c r="D1694" s="105"/>
      <c r="E1694" s="99"/>
      <c r="F1694" s="99"/>
      <c r="G1694" s="99"/>
    </row>
    <row r="1695" spans="2:7">
      <c r="B1695" s="105"/>
      <c r="C1695" s="105"/>
      <c r="D1695" s="105"/>
      <c r="E1695" s="99"/>
      <c r="F1695" s="99"/>
      <c r="G1695" s="99"/>
    </row>
    <row r="1696" spans="2:7">
      <c r="B1696" s="105"/>
      <c r="C1696" s="105"/>
      <c r="D1696" s="105"/>
      <c r="E1696" s="99"/>
      <c r="F1696" s="99"/>
      <c r="G1696" s="99"/>
    </row>
    <row r="1697" spans="2:7">
      <c r="B1697" s="105"/>
      <c r="C1697" s="105"/>
      <c r="D1697" s="105"/>
      <c r="E1697" s="99"/>
      <c r="F1697" s="99"/>
      <c r="G1697" s="99"/>
    </row>
    <row r="1698" spans="2:7">
      <c r="B1698" s="105"/>
      <c r="C1698" s="105"/>
      <c r="D1698" s="105"/>
      <c r="E1698" s="99"/>
      <c r="F1698" s="99"/>
      <c r="G1698" s="99"/>
    </row>
    <row r="1699" spans="2:7">
      <c r="B1699" s="105"/>
      <c r="C1699" s="105"/>
      <c r="D1699" s="105"/>
      <c r="E1699" s="99"/>
      <c r="F1699" s="99"/>
      <c r="G1699" s="99"/>
    </row>
    <row r="1700" spans="2:7">
      <c r="B1700" s="105"/>
      <c r="C1700" s="105"/>
      <c r="D1700" s="105"/>
      <c r="E1700" s="99"/>
      <c r="F1700" s="99"/>
      <c r="G1700" s="99"/>
    </row>
    <row r="1701" spans="2:7">
      <c r="B1701" s="105"/>
      <c r="C1701" s="105"/>
      <c r="D1701" s="105"/>
      <c r="E1701" s="99"/>
      <c r="F1701" s="99"/>
      <c r="G1701" s="99"/>
    </row>
    <row r="1702" spans="2:7">
      <c r="B1702" s="105"/>
      <c r="C1702" s="105"/>
      <c r="D1702" s="105"/>
      <c r="E1702" s="99"/>
      <c r="F1702" s="99"/>
      <c r="G1702" s="99"/>
    </row>
    <row r="1703" spans="2:7">
      <c r="B1703" s="105"/>
      <c r="C1703" s="105"/>
      <c r="D1703" s="105"/>
      <c r="E1703" s="99"/>
      <c r="F1703" s="99"/>
      <c r="G1703" s="99"/>
    </row>
    <row r="1704" spans="2:7">
      <c r="B1704" s="105"/>
      <c r="C1704" s="105"/>
      <c r="D1704" s="105"/>
      <c r="E1704" s="99"/>
      <c r="F1704" s="99"/>
      <c r="G1704" s="99"/>
    </row>
    <row r="1705" spans="2:7">
      <c r="B1705" s="105"/>
      <c r="C1705" s="105"/>
      <c r="D1705" s="105"/>
      <c r="E1705" s="99"/>
      <c r="F1705" s="99"/>
      <c r="G1705" s="99"/>
    </row>
    <row r="1706" spans="2:7">
      <c r="B1706" s="105"/>
      <c r="C1706" s="105"/>
      <c r="D1706" s="105"/>
      <c r="E1706" s="99"/>
      <c r="F1706" s="99"/>
      <c r="G1706" s="99"/>
    </row>
    <row r="1707" spans="2:7">
      <c r="B1707" s="105"/>
      <c r="C1707" s="105"/>
      <c r="D1707" s="105"/>
      <c r="E1707" s="99"/>
      <c r="F1707" s="99"/>
      <c r="G1707" s="99"/>
    </row>
    <row r="1708" spans="2:7">
      <c r="B1708" s="105"/>
      <c r="C1708" s="105"/>
      <c r="D1708" s="105"/>
      <c r="E1708" s="99"/>
      <c r="F1708" s="99"/>
      <c r="G1708" s="99"/>
    </row>
    <row r="1709" spans="2:7">
      <c r="B1709" s="105"/>
      <c r="C1709" s="105"/>
      <c r="D1709" s="105"/>
      <c r="E1709" s="99"/>
      <c r="F1709" s="99"/>
      <c r="G1709" s="99"/>
    </row>
    <row r="1710" spans="2:7">
      <c r="B1710" s="105"/>
      <c r="C1710" s="105"/>
      <c r="D1710" s="105"/>
      <c r="E1710" s="99"/>
      <c r="F1710" s="99"/>
      <c r="G1710" s="99"/>
    </row>
    <row r="1711" spans="2:7">
      <c r="B1711" s="105"/>
      <c r="C1711" s="105"/>
      <c r="D1711" s="105"/>
      <c r="E1711" s="99"/>
      <c r="F1711" s="99"/>
      <c r="G1711" s="99"/>
    </row>
    <row r="1712" spans="2:7">
      <c r="B1712" s="105"/>
      <c r="C1712" s="105"/>
      <c r="D1712" s="105"/>
      <c r="E1712" s="99"/>
      <c r="F1712" s="99"/>
      <c r="G1712" s="99"/>
    </row>
    <row r="1713" spans="2:7">
      <c r="B1713" s="105"/>
      <c r="C1713" s="105"/>
      <c r="D1713" s="105"/>
      <c r="E1713" s="99"/>
      <c r="F1713" s="99"/>
      <c r="G1713" s="99"/>
    </row>
    <row r="1714" spans="2:7">
      <c r="B1714" s="105"/>
      <c r="C1714" s="105"/>
      <c r="D1714" s="105"/>
      <c r="E1714" s="99"/>
      <c r="F1714" s="99"/>
      <c r="G1714" s="99"/>
    </row>
    <row r="1715" spans="2:7">
      <c r="B1715" s="105"/>
      <c r="C1715" s="105"/>
      <c r="D1715" s="105"/>
      <c r="E1715" s="99"/>
      <c r="F1715" s="99"/>
      <c r="G1715" s="99"/>
    </row>
    <row r="1716" spans="2:7">
      <c r="B1716" s="105"/>
      <c r="C1716" s="105"/>
      <c r="D1716" s="105"/>
      <c r="E1716" s="99"/>
      <c r="F1716" s="99"/>
      <c r="G1716" s="99"/>
    </row>
    <row r="1717" spans="2:7">
      <c r="B1717" s="105"/>
      <c r="C1717" s="105"/>
      <c r="D1717" s="105"/>
      <c r="E1717" s="99"/>
      <c r="F1717" s="99"/>
      <c r="G1717" s="99"/>
    </row>
    <row r="1718" spans="2:7">
      <c r="B1718" s="105"/>
      <c r="C1718" s="105"/>
      <c r="D1718" s="105"/>
      <c r="E1718" s="99"/>
      <c r="F1718" s="99"/>
      <c r="G1718" s="99"/>
    </row>
    <row r="1719" spans="2:7">
      <c r="B1719" s="105"/>
      <c r="C1719" s="105"/>
      <c r="D1719" s="105"/>
      <c r="E1719" s="99"/>
      <c r="F1719" s="99"/>
      <c r="G1719" s="99"/>
    </row>
    <row r="1720" spans="2:7">
      <c r="B1720" s="105"/>
      <c r="C1720" s="105"/>
      <c r="D1720" s="105"/>
      <c r="E1720" s="99"/>
      <c r="F1720" s="99"/>
      <c r="G1720" s="99"/>
    </row>
    <row r="1721" spans="2:7">
      <c r="B1721" s="105"/>
      <c r="C1721" s="105"/>
      <c r="D1721" s="105"/>
      <c r="E1721" s="99"/>
      <c r="F1721" s="99"/>
      <c r="G1721" s="99"/>
    </row>
    <row r="1722" spans="2:7">
      <c r="B1722" s="105"/>
      <c r="C1722" s="105"/>
      <c r="D1722" s="105"/>
      <c r="E1722" s="99"/>
      <c r="F1722" s="99"/>
      <c r="G1722" s="99"/>
    </row>
    <row r="1723" spans="2:7">
      <c r="B1723" s="105"/>
      <c r="C1723" s="105"/>
      <c r="D1723" s="105"/>
      <c r="E1723" s="99"/>
      <c r="F1723" s="99"/>
      <c r="G1723" s="99"/>
    </row>
    <row r="1724" spans="2:7">
      <c r="B1724" s="105"/>
      <c r="C1724" s="105"/>
      <c r="D1724" s="105"/>
      <c r="E1724" s="99"/>
      <c r="F1724" s="99"/>
      <c r="G1724" s="99"/>
    </row>
    <row r="1725" spans="2:7">
      <c r="B1725" s="105"/>
      <c r="C1725" s="105"/>
      <c r="D1725" s="105"/>
      <c r="E1725" s="99"/>
      <c r="F1725" s="99"/>
      <c r="G1725" s="99"/>
    </row>
    <row r="1726" spans="2:7">
      <c r="B1726" s="105"/>
      <c r="C1726" s="105"/>
      <c r="D1726" s="105"/>
      <c r="E1726" s="99"/>
      <c r="F1726" s="99"/>
      <c r="G1726" s="99"/>
    </row>
    <row r="1727" spans="2:7">
      <c r="B1727" s="105"/>
      <c r="C1727" s="105"/>
      <c r="D1727" s="105"/>
      <c r="E1727" s="99"/>
      <c r="F1727" s="99"/>
      <c r="G1727" s="99"/>
    </row>
    <row r="1728" spans="2:7">
      <c r="B1728" s="105"/>
      <c r="C1728" s="105"/>
      <c r="D1728" s="105"/>
      <c r="E1728" s="99"/>
      <c r="F1728" s="99"/>
      <c r="G1728" s="99"/>
    </row>
    <row r="1729" spans="2:7">
      <c r="B1729" s="105"/>
      <c r="C1729" s="105"/>
      <c r="D1729" s="105"/>
      <c r="E1729" s="99"/>
      <c r="F1729" s="99"/>
      <c r="G1729" s="99"/>
    </row>
    <row r="1730" spans="2:7">
      <c r="B1730" s="105"/>
      <c r="C1730" s="105"/>
      <c r="D1730" s="105"/>
      <c r="E1730" s="99"/>
      <c r="F1730" s="99"/>
      <c r="G1730" s="99"/>
    </row>
    <row r="1731" spans="2:7">
      <c r="B1731" s="105"/>
      <c r="C1731" s="105"/>
      <c r="D1731" s="105"/>
      <c r="E1731" s="99"/>
      <c r="F1731" s="99"/>
      <c r="G1731" s="99"/>
    </row>
    <row r="1732" spans="2:7">
      <c r="B1732" s="105"/>
      <c r="C1732" s="105"/>
      <c r="D1732" s="105"/>
      <c r="E1732" s="99"/>
      <c r="F1732" s="99"/>
      <c r="G1732" s="99"/>
    </row>
    <row r="1733" spans="2:7">
      <c r="B1733" s="105"/>
      <c r="C1733" s="105"/>
      <c r="D1733" s="105"/>
      <c r="E1733" s="99"/>
      <c r="F1733" s="99"/>
      <c r="G1733" s="99"/>
    </row>
    <row r="1734" spans="2:7">
      <c r="B1734" s="105"/>
      <c r="C1734" s="105"/>
      <c r="D1734" s="105"/>
      <c r="E1734" s="99"/>
      <c r="F1734" s="99"/>
      <c r="G1734" s="99"/>
    </row>
    <row r="1735" spans="2:7">
      <c r="B1735" s="105"/>
      <c r="C1735" s="105"/>
      <c r="D1735" s="105"/>
      <c r="E1735" s="99"/>
      <c r="F1735" s="99"/>
      <c r="G1735" s="99"/>
    </row>
    <row r="1736" spans="2:7">
      <c r="B1736" s="105"/>
      <c r="C1736" s="105"/>
      <c r="D1736" s="105"/>
      <c r="E1736" s="99"/>
      <c r="F1736" s="99"/>
      <c r="G1736" s="99"/>
    </row>
    <row r="1737" spans="2:7">
      <c r="B1737" s="105"/>
      <c r="C1737" s="105"/>
      <c r="D1737" s="105"/>
      <c r="E1737" s="99"/>
      <c r="F1737" s="99"/>
      <c r="G1737" s="99"/>
    </row>
    <row r="1738" spans="2:7">
      <c r="B1738" s="105"/>
      <c r="C1738" s="105"/>
      <c r="D1738" s="105"/>
      <c r="E1738" s="99"/>
      <c r="F1738" s="99"/>
      <c r="G1738" s="99"/>
    </row>
    <row r="1739" spans="2:7">
      <c r="B1739" s="105"/>
      <c r="C1739" s="105"/>
      <c r="D1739" s="105"/>
      <c r="E1739" s="99"/>
      <c r="F1739" s="99"/>
      <c r="G1739" s="99"/>
    </row>
    <row r="1740" spans="2:7">
      <c r="B1740" s="105"/>
      <c r="C1740" s="105"/>
      <c r="D1740" s="105"/>
      <c r="E1740" s="99"/>
      <c r="F1740" s="99"/>
      <c r="G1740" s="99"/>
    </row>
    <row r="1741" spans="2:7">
      <c r="B1741" s="105"/>
      <c r="C1741" s="105"/>
      <c r="D1741" s="105"/>
      <c r="E1741" s="99"/>
      <c r="F1741" s="99"/>
      <c r="G1741" s="99"/>
    </row>
    <row r="1742" spans="2:7">
      <c r="B1742" s="105"/>
      <c r="C1742" s="105"/>
      <c r="D1742" s="105"/>
      <c r="E1742" s="99"/>
      <c r="F1742" s="99"/>
      <c r="G1742" s="99"/>
    </row>
    <row r="1743" spans="2:7">
      <c r="B1743" s="105"/>
      <c r="C1743" s="105"/>
      <c r="D1743" s="105"/>
      <c r="E1743" s="99"/>
      <c r="F1743" s="99"/>
      <c r="G1743" s="99"/>
    </row>
    <row r="1744" spans="2:7">
      <c r="B1744" s="105"/>
      <c r="C1744" s="105"/>
      <c r="D1744" s="105"/>
      <c r="E1744" s="99"/>
      <c r="F1744" s="99"/>
      <c r="G1744" s="99"/>
    </row>
    <row r="1745" spans="2:7">
      <c r="B1745" s="105"/>
      <c r="C1745" s="105"/>
      <c r="D1745" s="105"/>
      <c r="E1745" s="99"/>
      <c r="F1745" s="99"/>
      <c r="G1745" s="99"/>
    </row>
    <row r="1746" spans="2:7">
      <c r="B1746" s="105"/>
      <c r="C1746" s="105"/>
      <c r="D1746" s="105"/>
      <c r="E1746" s="99"/>
      <c r="F1746" s="99"/>
      <c r="G1746" s="99"/>
    </row>
    <row r="1747" spans="2:7">
      <c r="B1747" s="105"/>
      <c r="C1747" s="105"/>
      <c r="D1747" s="105"/>
      <c r="E1747" s="99"/>
      <c r="F1747" s="99"/>
      <c r="G1747" s="99"/>
    </row>
    <row r="1748" spans="2:7">
      <c r="B1748" s="105"/>
      <c r="C1748" s="105"/>
      <c r="D1748" s="105"/>
      <c r="E1748" s="99"/>
      <c r="F1748" s="99"/>
      <c r="G1748" s="99"/>
    </row>
    <row r="1749" spans="2:7">
      <c r="B1749" s="105"/>
      <c r="C1749" s="105"/>
      <c r="D1749" s="105"/>
      <c r="E1749" s="99"/>
      <c r="F1749" s="99"/>
      <c r="G1749" s="99"/>
    </row>
    <row r="1750" spans="2:7">
      <c r="B1750" s="105"/>
      <c r="C1750" s="105"/>
      <c r="D1750" s="105"/>
      <c r="E1750" s="99"/>
      <c r="F1750" s="99"/>
      <c r="G1750" s="99"/>
    </row>
    <row r="1751" spans="2:7">
      <c r="B1751" s="105"/>
      <c r="C1751" s="105"/>
      <c r="D1751" s="105"/>
      <c r="E1751" s="99"/>
      <c r="F1751" s="99"/>
      <c r="G1751" s="99"/>
    </row>
    <row r="1752" spans="2:7">
      <c r="B1752" s="105"/>
      <c r="C1752" s="105"/>
      <c r="D1752" s="105"/>
      <c r="E1752" s="99"/>
      <c r="F1752" s="99"/>
      <c r="G1752" s="99"/>
    </row>
    <row r="1753" spans="2:7">
      <c r="B1753" s="105"/>
      <c r="C1753" s="105"/>
      <c r="D1753" s="105"/>
      <c r="E1753" s="99"/>
      <c r="F1753" s="99"/>
      <c r="G1753" s="99"/>
    </row>
    <row r="1754" spans="2:7">
      <c r="B1754" s="105"/>
      <c r="C1754" s="105"/>
      <c r="D1754" s="105"/>
      <c r="E1754" s="99"/>
      <c r="F1754" s="99"/>
      <c r="G1754" s="99"/>
    </row>
    <row r="1755" spans="2:7">
      <c r="B1755" s="105"/>
      <c r="C1755" s="105"/>
      <c r="D1755" s="105"/>
      <c r="E1755" s="99"/>
      <c r="F1755" s="99"/>
      <c r="G1755" s="99"/>
    </row>
    <row r="1756" spans="2:7">
      <c r="B1756" s="105"/>
      <c r="C1756" s="105"/>
      <c r="D1756" s="105"/>
      <c r="E1756" s="99"/>
      <c r="F1756" s="99"/>
      <c r="G1756" s="99"/>
    </row>
    <row r="1757" spans="2:7">
      <c r="B1757" s="105"/>
      <c r="C1757" s="105"/>
      <c r="D1757" s="105"/>
      <c r="E1757" s="99"/>
      <c r="F1757" s="99"/>
      <c r="G1757" s="99"/>
    </row>
    <row r="1758" spans="2:7">
      <c r="B1758" s="105"/>
      <c r="C1758" s="105"/>
      <c r="D1758" s="105"/>
      <c r="E1758" s="99"/>
      <c r="F1758" s="99"/>
      <c r="G1758" s="99"/>
    </row>
    <row r="1759" spans="2:7">
      <c r="B1759" s="105"/>
      <c r="C1759" s="105"/>
      <c r="D1759" s="105"/>
      <c r="E1759" s="99"/>
      <c r="F1759" s="99"/>
      <c r="G1759" s="99"/>
    </row>
    <row r="1760" spans="2:7">
      <c r="B1760" s="105"/>
      <c r="C1760" s="105"/>
      <c r="D1760" s="105"/>
      <c r="E1760" s="99"/>
      <c r="F1760" s="99"/>
      <c r="G1760" s="99"/>
    </row>
    <row r="1761" spans="2:7">
      <c r="B1761" s="105"/>
      <c r="C1761" s="105"/>
      <c r="D1761" s="105"/>
      <c r="E1761" s="99"/>
      <c r="F1761" s="99"/>
      <c r="G1761" s="99"/>
    </row>
    <row r="1762" spans="2:7">
      <c r="B1762" s="105"/>
      <c r="C1762" s="105"/>
      <c r="D1762" s="105"/>
      <c r="E1762" s="99"/>
      <c r="F1762" s="99"/>
      <c r="G1762" s="99"/>
    </row>
    <row r="1763" spans="2:7">
      <c r="B1763" s="105"/>
      <c r="C1763" s="105"/>
      <c r="D1763" s="105"/>
      <c r="E1763" s="99"/>
      <c r="F1763" s="99"/>
      <c r="G1763" s="99"/>
    </row>
    <row r="1764" spans="2:7">
      <c r="B1764" s="105"/>
      <c r="C1764" s="105"/>
      <c r="D1764" s="105"/>
      <c r="E1764" s="99"/>
      <c r="F1764" s="99"/>
      <c r="G1764" s="99"/>
    </row>
    <row r="1765" spans="2:7">
      <c r="B1765" s="105"/>
      <c r="C1765" s="105"/>
      <c r="D1765" s="105"/>
      <c r="E1765" s="99"/>
      <c r="F1765" s="99"/>
      <c r="G1765" s="99"/>
    </row>
    <row r="1766" spans="2:7">
      <c r="B1766" s="105"/>
      <c r="C1766" s="105"/>
      <c r="D1766" s="105"/>
      <c r="E1766" s="99"/>
      <c r="F1766" s="99"/>
      <c r="G1766" s="99"/>
    </row>
    <row r="1767" spans="2:7">
      <c r="B1767" s="105"/>
      <c r="C1767" s="105"/>
      <c r="D1767" s="105"/>
      <c r="E1767" s="99"/>
      <c r="F1767" s="99"/>
      <c r="G1767" s="99"/>
    </row>
    <row r="1768" spans="2:7">
      <c r="B1768" s="105"/>
      <c r="C1768" s="105"/>
      <c r="D1768" s="105"/>
      <c r="E1768" s="99"/>
      <c r="F1768" s="99"/>
      <c r="G1768" s="99"/>
    </row>
    <row r="1769" spans="2:7">
      <c r="B1769" s="105"/>
      <c r="C1769" s="105"/>
      <c r="D1769" s="105"/>
      <c r="E1769" s="99"/>
      <c r="F1769" s="99"/>
      <c r="G1769" s="99"/>
    </row>
    <row r="1770" spans="2:7">
      <c r="B1770" s="105"/>
      <c r="C1770" s="105"/>
      <c r="D1770" s="105"/>
      <c r="E1770" s="99"/>
      <c r="F1770" s="99"/>
      <c r="G1770" s="99"/>
    </row>
    <row r="1771" spans="2:7">
      <c r="B1771" s="105"/>
      <c r="C1771" s="105"/>
      <c r="D1771" s="105"/>
      <c r="E1771" s="99"/>
      <c r="F1771" s="99"/>
      <c r="G1771" s="99"/>
    </row>
    <row r="1772" spans="2:7">
      <c r="B1772" s="105"/>
      <c r="C1772" s="105"/>
      <c r="D1772" s="105"/>
      <c r="E1772" s="99"/>
      <c r="F1772" s="99"/>
      <c r="G1772" s="99"/>
    </row>
    <row r="1773" spans="2:7">
      <c r="B1773" s="105"/>
      <c r="C1773" s="105"/>
      <c r="D1773" s="105"/>
      <c r="E1773" s="99"/>
      <c r="F1773" s="99"/>
      <c r="G1773" s="99"/>
    </row>
    <row r="1774" spans="2:7">
      <c r="B1774" s="105"/>
      <c r="C1774" s="105"/>
      <c r="D1774" s="105"/>
      <c r="E1774" s="99"/>
      <c r="F1774" s="99"/>
      <c r="G1774" s="99"/>
    </row>
    <row r="1775" spans="2:7">
      <c r="B1775" s="105"/>
      <c r="C1775" s="105"/>
      <c r="D1775" s="105"/>
      <c r="E1775" s="99"/>
      <c r="F1775" s="99"/>
      <c r="G1775" s="99"/>
    </row>
    <row r="1776" spans="2:7">
      <c r="B1776" s="105"/>
      <c r="C1776" s="105"/>
      <c r="D1776" s="105"/>
      <c r="E1776" s="99"/>
      <c r="F1776" s="99"/>
      <c r="G1776" s="99"/>
    </row>
    <row r="1777" spans="2:7">
      <c r="B1777" s="105"/>
      <c r="C1777" s="105"/>
      <c r="D1777" s="105"/>
      <c r="E1777" s="99"/>
      <c r="F1777" s="99"/>
      <c r="G1777" s="99"/>
    </row>
    <row r="1778" spans="2:7">
      <c r="B1778" s="105"/>
      <c r="C1778" s="105"/>
      <c r="D1778" s="105"/>
      <c r="E1778" s="99"/>
      <c r="F1778" s="99"/>
      <c r="G1778" s="99"/>
    </row>
    <row r="1779" spans="2:7">
      <c r="B1779" s="105"/>
      <c r="C1779" s="105"/>
      <c r="D1779" s="105"/>
      <c r="E1779" s="99"/>
      <c r="F1779" s="99"/>
      <c r="G1779" s="99"/>
    </row>
    <row r="1780" spans="2:7">
      <c r="B1780" s="105"/>
      <c r="C1780" s="105"/>
      <c r="D1780" s="105"/>
      <c r="E1780" s="99"/>
      <c r="F1780" s="99"/>
      <c r="G1780" s="99"/>
    </row>
    <row r="1781" spans="2:7">
      <c r="B1781" s="105"/>
      <c r="C1781" s="105"/>
      <c r="D1781" s="105"/>
      <c r="E1781" s="99"/>
      <c r="F1781" s="99"/>
      <c r="G1781" s="99"/>
    </row>
    <row r="1782" spans="2:7">
      <c r="B1782" s="105"/>
      <c r="C1782" s="105"/>
      <c r="D1782" s="105"/>
      <c r="E1782" s="99"/>
      <c r="F1782" s="99"/>
      <c r="G1782" s="99"/>
    </row>
    <row r="1783" spans="2:7">
      <c r="B1783" s="105"/>
      <c r="C1783" s="105"/>
      <c r="D1783" s="105"/>
      <c r="E1783" s="99"/>
      <c r="F1783" s="99"/>
      <c r="G1783" s="99"/>
    </row>
    <row r="1784" spans="2:7">
      <c r="B1784" s="105"/>
      <c r="C1784" s="105"/>
      <c r="D1784" s="105"/>
      <c r="E1784" s="99"/>
      <c r="F1784" s="99"/>
      <c r="G1784" s="99"/>
    </row>
    <row r="1785" spans="2:7">
      <c r="B1785" s="105"/>
      <c r="C1785" s="105"/>
      <c r="D1785" s="105"/>
      <c r="E1785" s="99"/>
      <c r="F1785" s="99"/>
      <c r="G1785" s="99"/>
    </row>
    <row r="1786" spans="2:7">
      <c r="B1786" s="105"/>
      <c r="C1786" s="105"/>
      <c r="D1786" s="105"/>
      <c r="E1786" s="99"/>
      <c r="F1786" s="99"/>
      <c r="G1786" s="99"/>
    </row>
    <row r="1787" spans="2:7">
      <c r="B1787" s="105"/>
      <c r="C1787" s="105"/>
      <c r="D1787" s="105"/>
      <c r="E1787" s="99"/>
      <c r="F1787" s="99"/>
      <c r="G1787" s="99"/>
    </row>
    <row r="1788" spans="2:7">
      <c r="B1788" s="105"/>
      <c r="C1788" s="105"/>
      <c r="D1788" s="105"/>
      <c r="E1788" s="99"/>
      <c r="F1788" s="99"/>
      <c r="G1788" s="99"/>
    </row>
    <row r="1789" spans="2:7">
      <c r="B1789" s="105"/>
      <c r="C1789" s="105"/>
      <c r="D1789" s="105"/>
      <c r="E1789" s="99"/>
      <c r="F1789" s="99"/>
      <c r="G1789" s="99"/>
    </row>
    <row r="1790" spans="2:7">
      <c r="B1790" s="105"/>
      <c r="C1790" s="105"/>
      <c r="D1790" s="105"/>
      <c r="E1790" s="99"/>
      <c r="F1790" s="99"/>
      <c r="G1790" s="99"/>
    </row>
    <row r="1791" spans="2:7">
      <c r="B1791" s="105"/>
      <c r="C1791" s="105"/>
      <c r="D1791" s="105"/>
      <c r="E1791" s="99"/>
      <c r="F1791" s="99"/>
      <c r="G1791" s="99"/>
    </row>
    <row r="1792" spans="2:7">
      <c r="B1792" s="105"/>
      <c r="C1792" s="105"/>
      <c r="D1792" s="105"/>
      <c r="E1792" s="99"/>
      <c r="F1792" s="99"/>
      <c r="G1792" s="99"/>
    </row>
    <row r="1793" spans="2:7">
      <c r="B1793" s="105"/>
      <c r="C1793" s="105"/>
      <c r="D1793" s="105"/>
      <c r="E1793" s="99"/>
      <c r="F1793" s="99"/>
      <c r="G1793" s="99"/>
    </row>
    <row r="1794" spans="2:7">
      <c r="B1794" s="105"/>
      <c r="C1794" s="105"/>
      <c r="D1794" s="105"/>
      <c r="E1794" s="99"/>
      <c r="F1794" s="99"/>
      <c r="G1794" s="99"/>
    </row>
    <row r="1795" spans="2:7">
      <c r="B1795" s="105"/>
      <c r="C1795" s="105"/>
      <c r="D1795" s="105"/>
      <c r="E1795" s="99"/>
      <c r="F1795" s="99"/>
      <c r="G1795" s="99"/>
    </row>
    <row r="1796" spans="2:7">
      <c r="B1796" s="105"/>
      <c r="C1796" s="105"/>
      <c r="D1796" s="105"/>
      <c r="E1796" s="99"/>
      <c r="F1796" s="99"/>
      <c r="G1796" s="99"/>
    </row>
    <row r="1797" spans="2:7">
      <c r="B1797" s="105"/>
      <c r="C1797" s="105"/>
      <c r="D1797" s="105"/>
      <c r="E1797" s="99"/>
      <c r="F1797" s="99"/>
      <c r="G1797" s="99"/>
    </row>
    <row r="1798" spans="2:7">
      <c r="B1798" s="105"/>
      <c r="C1798" s="105"/>
      <c r="D1798" s="105"/>
      <c r="E1798" s="99"/>
      <c r="F1798" s="99"/>
      <c r="G1798" s="99"/>
    </row>
    <row r="1799" spans="2:7">
      <c r="B1799" s="105"/>
      <c r="C1799" s="105"/>
      <c r="D1799" s="105"/>
      <c r="E1799" s="99"/>
      <c r="F1799" s="99"/>
      <c r="G1799" s="99"/>
    </row>
    <row r="1800" spans="2:7">
      <c r="B1800" s="105"/>
      <c r="C1800" s="105"/>
      <c r="D1800" s="105"/>
      <c r="E1800" s="99"/>
      <c r="F1800" s="99"/>
      <c r="G1800" s="99"/>
    </row>
    <row r="1801" spans="2:7">
      <c r="B1801" s="105"/>
      <c r="C1801" s="105"/>
      <c r="D1801" s="105"/>
      <c r="E1801" s="99"/>
      <c r="F1801" s="99"/>
      <c r="G1801" s="99"/>
    </row>
    <row r="1802" spans="2:7">
      <c r="B1802" s="105"/>
      <c r="C1802" s="105"/>
      <c r="D1802" s="105"/>
      <c r="E1802" s="99"/>
      <c r="F1802" s="99"/>
      <c r="G1802" s="99"/>
    </row>
    <row r="1803" spans="2:7">
      <c r="B1803" s="105"/>
      <c r="C1803" s="105"/>
      <c r="D1803" s="105"/>
      <c r="E1803" s="99"/>
      <c r="F1803" s="99"/>
      <c r="G1803" s="99"/>
    </row>
    <row r="1804" spans="2:7">
      <c r="B1804" s="105"/>
      <c r="C1804" s="105"/>
      <c r="D1804" s="105"/>
      <c r="E1804" s="99"/>
      <c r="F1804" s="99"/>
      <c r="G1804" s="99"/>
    </row>
    <row r="1805" spans="2:7">
      <c r="B1805" s="105"/>
      <c r="C1805" s="105"/>
      <c r="D1805" s="105"/>
      <c r="E1805" s="99"/>
      <c r="F1805" s="99"/>
      <c r="G1805" s="99"/>
    </row>
    <row r="1806" spans="2:7">
      <c r="B1806" s="105"/>
      <c r="C1806" s="105"/>
      <c r="D1806" s="105"/>
      <c r="E1806" s="99"/>
      <c r="F1806" s="99"/>
      <c r="G1806" s="99"/>
    </row>
    <row r="1807" spans="2:7">
      <c r="B1807" s="105"/>
      <c r="C1807" s="105"/>
      <c r="D1807" s="105"/>
      <c r="E1807" s="99"/>
      <c r="F1807" s="99"/>
      <c r="G1807" s="99"/>
    </row>
    <row r="1808" spans="2:7">
      <c r="B1808" s="105"/>
      <c r="C1808" s="105"/>
      <c r="D1808" s="105"/>
      <c r="E1808" s="99"/>
      <c r="F1808" s="99"/>
      <c r="G1808" s="99"/>
    </row>
    <row r="1809" spans="2:7">
      <c r="B1809" s="105"/>
      <c r="C1809" s="105"/>
      <c r="D1809" s="105"/>
      <c r="E1809" s="99"/>
      <c r="F1809" s="99"/>
      <c r="G1809" s="99"/>
    </row>
    <row r="1810" spans="2:7">
      <c r="B1810" s="105"/>
      <c r="C1810" s="105"/>
      <c r="D1810" s="105"/>
      <c r="E1810" s="99"/>
      <c r="F1810" s="99"/>
      <c r="G1810" s="99"/>
    </row>
    <row r="1811" spans="2:7">
      <c r="B1811" s="105"/>
      <c r="C1811" s="105"/>
      <c r="D1811" s="105"/>
      <c r="E1811" s="99"/>
      <c r="F1811" s="99"/>
      <c r="G1811" s="99"/>
    </row>
    <row r="1812" spans="2:7">
      <c r="B1812" s="105"/>
      <c r="C1812" s="105"/>
      <c r="D1812" s="105"/>
      <c r="E1812" s="99"/>
      <c r="F1812" s="99"/>
      <c r="G1812" s="99"/>
    </row>
    <row r="1813" spans="2:7">
      <c r="B1813" s="105"/>
      <c r="C1813" s="105"/>
      <c r="D1813" s="105"/>
      <c r="E1813" s="99"/>
      <c r="F1813" s="99"/>
      <c r="G1813" s="99"/>
    </row>
    <row r="1814" spans="2:7">
      <c r="B1814" s="105"/>
      <c r="C1814" s="105"/>
      <c r="D1814" s="105"/>
      <c r="E1814" s="99"/>
      <c r="F1814" s="99"/>
      <c r="G1814" s="99"/>
    </row>
    <row r="1815" spans="2:7">
      <c r="B1815" s="105"/>
      <c r="C1815" s="105"/>
      <c r="D1815" s="105"/>
      <c r="E1815" s="99"/>
      <c r="F1815" s="99"/>
      <c r="G1815" s="99"/>
    </row>
    <row r="1816" spans="2:7">
      <c r="B1816" s="105"/>
      <c r="C1816" s="105"/>
      <c r="D1816" s="105"/>
      <c r="E1816" s="99"/>
      <c r="F1816" s="99"/>
      <c r="G1816" s="99"/>
    </row>
    <row r="1817" spans="2:7">
      <c r="B1817" s="105"/>
      <c r="C1817" s="105"/>
      <c r="D1817" s="105"/>
      <c r="E1817" s="99"/>
      <c r="F1817" s="99"/>
      <c r="G1817" s="99"/>
    </row>
    <row r="1818" spans="2:7">
      <c r="B1818" s="105"/>
      <c r="C1818" s="105"/>
      <c r="D1818" s="105"/>
      <c r="E1818" s="99"/>
      <c r="F1818" s="99"/>
      <c r="G1818" s="99"/>
    </row>
    <row r="1819" spans="2:7">
      <c r="B1819" s="105"/>
      <c r="C1819" s="105"/>
      <c r="D1819" s="105"/>
      <c r="E1819" s="99"/>
      <c r="F1819" s="99"/>
      <c r="G1819" s="99"/>
    </row>
    <row r="1820" spans="2:7">
      <c r="B1820" s="105"/>
      <c r="C1820" s="105"/>
      <c r="D1820" s="105"/>
      <c r="E1820" s="99"/>
      <c r="F1820" s="99"/>
      <c r="G1820" s="99"/>
    </row>
    <row r="1821" spans="2:7">
      <c r="B1821" s="105"/>
      <c r="C1821" s="105"/>
      <c r="D1821" s="105"/>
      <c r="E1821" s="99"/>
      <c r="F1821" s="99"/>
      <c r="G1821" s="99"/>
    </row>
    <row r="1822" spans="2:7">
      <c r="B1822" s="105"/>
      <c r="C1822" s="105"/>
      <c r="D1822" s="105"/>
      <c r="E1822" s="99"/>
      <c r="F1822" s="99"/>
      <c r="G1822" s="99"/>
    </row>
    <row r="1823" spans="2:7">
      <c r="B1823" s="105"/>
      <c r="C1823" s="105"/>
      <c r="D1823" s="105"/>
      <c r="E1823" s="99"/>
      <c r="F1823" s="99"/>
      <c r="G1823" s="99"/>
    </row>
    <row r="1824" spans="2:7">
      <c r="B1824" s="105"/>
      <c r="C1824" s="105"/>
      <c r="D1824" s="105"/>
      <c r="E1824" s="99"/>
      <c r="F1824" s="99"/>
      <c r="G1824" s="99"/>
    </row>
    <row r="1825" spans="2:7">
      <c r="B1825" s="105"/>
      <c r="C1825" s="105"/>
      <c r="D1825" s="105"/>
      <c r="E1825" s="99"/>
      <c r="F1825" s="99"/>
      <c r="G1825" s="99"/>
    </row>
    <row r="1826" spans="2:7">
      <c r="B1826" s="105"/>
      <c r="C1826" s="105"/>
      <c r="D1826" s="105"/>
      <c r="E1826" s="99"/>
      <c r="F1826" s="99"/>
      <c r="G1826" s="99"/>
    </row>
    <row r="1827" spans="2:7">
      <c r="B1827" s="105"/>
      <c r="C1827" s="105"/>
      <c r="D1827" s="105"/>
      <c r="E1827" s="99"/>
      <c r="F1827" s="99"/>
      <c r="G1827" s="99"/>
    </row>
    <row r="1828" spans="2:7">
      <c r="B1828" s="105"/>
      <c r="C1828" s="105"/>
      <c r="D1828" s="105"/>
      <c r="E1828" s="99"/>
      <c r="F1828" s="99"/>
      <c r="G1828" s="99"/>
    </row>
    <row r="1829" spans="2:7">
      <c r="B1829" s="105"/>
      <c r="C1829" s="105"/>
      <c r="D1829" s="105"/>
      <c r="E1829" s="99"/>
      <c r="F1829" s="99"/>
      <c r="G1829" s="99"/>
    </row>
    <row r="1830" spans="2:7">
      <c r="B1830" s="105"/>
      <c r="C1830" s="105"/>
      <c r="D1830" s="105"/>
      <c r="E1830" s="99"/>
      <c r="F1830" s="99"/>
      <c r="G1830" s="99"/>
    </row>
    <row r="1831" spans="2:7">
      <c r="B1831" s="105"/>
      <c r="C1831" s="105"/>
      <c r="D1831" s="105"/>
      <c r="E1831" s="99"/>
      <c r="F1831" s="99"/>
      <c r="G1831" s="99"/>
    </row>
    <row r="1832" spans="2:7">
      <c r="B1832" s="105"/>
      <c r="C1832" s="105"/>
      <c r="D1832" s="105"/>
      <c r="E1832" s="99"/>
      <c r="F1832" s="99"/>
      <c r="G1832" s="99"/>
    </row>
    <row r="1833" spans="2:7">
      <c r="B1833" s="105"/>
      <c r="C1833" s="105"/>
      <c r="D1833" s="105"/>
      <c r="E1833" s="99"/>
      <c r="F1833" s="99"/>
      <c r="G1833" s="99"/>
    </row>
    <row r="1834" spans="2:7">
      <c r="B1834" s="105"/>
      <c r="C1834" s="105"/>
      <c r="D1834" s="105"/>
      <c r="E1834" s="99"/>
      <c r="F1834" s="99"/>
      <c r="G1834" s="99"/>
    </row>
    <row r="1835" spans="2:7">
      <c r="B1835" s="105"/>
      <c r="C1835" s="105"/>
      <c r="D1835" s="105"/>
      <c r="E1835" s="99"/>
      <c r="F1835" s="99"/>
      <c r="G1835" s="99"/>
    </row>
    <row r="1836" spans="2:7">
      <c r="B1836" s="105"/>
      <c r="C1836" s="105"/>
      <c r="D1836" s="105"/>
      <c r="E1836" s="99"/>
      <c r="F1836" s="99"/>
      <c r="G1836" s="99"/>
    </row>
    <row r="1837" spans="2:7">
      <c r="B1837" s="105"/>
      <c r="C1837" s="105"/>
      <c r="D1837" s="105"/>
      <c r="E1837" s="99"/>
      <c r="F1837" s="99"/>
      <c r="G1837" s="99"/>
    </row>
    <row r="1838" spans="2:7">
      <c r="B1838" s="105"/>
      <c r="C1838" s="105"/>
      <c r="D1838" s="105"/>
      <c r="E1838" s="99"/>
      <c r="F1838" s="99"/>
      <c r="G1838" s="99"/>
    </row>
    <row r="1839" spans="2:7">
      <c r="B1839" s="105"/>
      <c r="C1839" s="105"/>
      <c r="D1839" s="105"/>
      <c r="E1839" s="99"/>
      <c r="F1839" s="99"/>
      <c r="G1839" s="99"/>
    </row>
    <row r="1840" spans="2:7">
      <c r="B1840" s="105"/>
      <c r="C1840" s="105"/>
      <c r="D1840" s="105"/>
      <c r="E1840" s="99"/>
      <c r="F1840" s="99"/>
      <c r="G1840" s="99"/>
    </row>
    <row r="1841" spans="2:7">
      <c r="B1841" s="105"/>
      <c r="C1841" s="105"/>
      <c r="D1841" s="105"/>
      <c r="E1841" s="99"/>
      <c r="F1841" s="99"/>
      <c r="G1841" s="99"/>
    </row>
    <row r="1842" spans="2:7">
      <c r="B1842" s="105"/>
      <c r="C1842" s="105"/>
      <c r="D1842" s="105"/>
      <c r="E1842" s="99"/>
      <c r="F1842" s="99"/>
      <c r="G1842" s="99"/>
    </row>
    <row r="1843" spans="2:7">
      <c r="B1843" s="105"/>
      <c r="C1843" s="105"/>
      <c r="D1843" s="105"/>
      <c r="E1843" s="99"/>
      <c r="F1843" s="99"/>
      <c r="G1843" s="99"/>
    </row>
    <row r="1844" spans="2:7">
      <c r="B1844" s="105"/>
      <c r="C1844" s="105"/>
      <c r="D1844" s="105"/>
      <c r="E1844" s="99"/>
      <c r="F1844" s="99"/>
      <c r="G1844" s="99"/>
    </row>
    <row r="1845" spans="2:7">
      <c r="B1845" s="105"/>
      <c r="C1845" s="105"/>
      <c r="D1845" s="105"/>
      <c r="E1845" s="99"/>
      <c r="F1845" s="99"/>
      <c r="G1845" s="99"/>
    </row>
    <row r="1846" spans="2:7">
      <c r="B1846" s="105"/>
      <c r="C1846" s="105"/>
      <c r="D1846" s="105"/>
      <c r="E1846" s="99"/>
      <c r="F1846" s="99"/>
      <c r="G1846" s="99"/>
    </row>
    <row r="1847" spans="2:7">
      <c r="B1847" s="105"/>
      <c r="C1847" s="105"/>
      <c r="D1847" s="105"/>
      <c r="E1847" s="99"/>
      <c r="F1847" s="99"/>
      <c r="G1847" s="99"/>
    </row>
    <row r="1848" spans="2:7">
      <c r="B1848" s="105"/>
      <c r="C1848" s="105"/>
      <c r="D1848" s="105"/>
      <c r="E1848" s="99"/>
      <c r="F1848" s="99"/>
      <c r="G1848" s="99"/>
    </row>
    <row r="1849" spans="2:7">
      <c r="B1849" s="105"/>
      <c r="C1849" s="105"/>
      <c r="D1849" s="105"/>
      <c r="E1849" s="99"/>
      <c r="F1849" s="99"/>
      <c r="G1849" s="99"/>
    </row>
    <row r="1850" spans="2:7">
      <c r="B1850" s="105"/>
      <c r="C1850" s="105"/>
      <c r="D1850" s="105"/>
      <c r="E1850" s="99"/>
      <c r="F1850" s="99"/>
      <c r="G1850" s="99"/>
    </row>
    <row r="1851" spans="2:7">
      <c r="B1851" s="105"/>
      <c r="C1851" s="105"/>
      <c r="D1851" s="105"/>
      <c r="E1851" s="99"/>
      <c r="F1851" s="99"/>
      <c r="G1851" s="99"/>
    </row>
    <row r="1852" spans="2:7">
      <c r="B1852" s="105"/>
      <c r="C1852" s="105"/>
      <c r="D1852" s="105"/>
      <c r="E1852" s="99"/>
      <c r="F1852" s="99"/>
      <c r="G1852" s="99"/>
    </row>
    <row r="1853" spans="2:7">
      <c r="B1853" s="105"/>
      <c r="C1853" s="105"/>
      <c r="D1853" s="105"/>
      <c r="E1853" s="99"/>
      <c r="F1853" s="99"/>
      <c r="G1853" s="99"/>
    </row>
    <row r="1854" spans="2:7">
      <c r="B1854" s="105"/>
      <c r="C1854" s="105"/>
      <c r="D1854" s="105"/>
      <c r="E1854" s="99"/>
      <c r="F1854" s="99"/>
      <c r="G1854" s="99"/>
    </row>
    <row r="1855" spans="2:7">
      <c r="B1855" s="105"/>
      <c r="C1855" s="105"/>
      <c r="D1855" s="105"/>
      <c r="E1855" s="99"/>
      <c r="F1855" s="99"/>
      <c r="G1855" s="99"/>
    </row>
    <row r="1856" spans="2:7">
      <c r="B1856" s="105"/>
      <c r="C1856" s="105"/>
      <c r="D1856" s="105"/>
      <c r="E1856" s="99"/>
      <c r="F1856" s="99"/>
      <c r="G1856" s="99"/>
    </row>
    <row r="1857" spans="2:7">
      <c r="B1857" s="105"/>
      <c r="C1857" s="105"/>
      <c r="D1857" s="105"/>
      <c r="E1857" s="99"/>
      <c r="F1857" s="99"/>
      <c r="G1857" s="99"/>
    </row>
    <row r="1858" spans="2:7">
      <c r="B1858" s="105"/>
      <c r="C1858" s="105"/>
      <c r="D1858" s="105"/>
      <c r="E1858" s="99"/>
      <c r="F1858" s="99"/>
      <c r="G1858" s="99"/>
    </row>
    <row r="1859" spans="2:7">
      <c r="B1859" s="105"/>
      <c r="C1859" s="105"/>
      <c r="D1859" s="105"/>
      <c r="E1859" s="99"/>
      <c r="F1859" s="99"/>
      <c r="G1859" s="99"/>
    </row>
    <row r="1860" spans="2:7">
      <c r="B1860" s="105"/>
      <c r="C1860" s="105"/>
      <c r="D1860" s="105"/>
      <c r="E1860" s="99"/>
      <c r="F1860" s="99"/>
      <c r="G1860" s="99"/>
    </row>
    <row r="1861" spans="2:7">
      <c r="B1861" s="105"/>
      <c r="C1861" s="105"/>
      <c r="D1861" s="105"/>
      <c r="E1861" s="99"/>
      <c r="F1861" s="99"/>
      <c r="G1861" s="99"/>
    </row>
    <row r="1862" spans="2:7">
      <c r="B1862" s="105"/>
      <c r="C1862" s="105"/>
      <c r="D1862" s="105"/>
      <c r="E1862" s="99"/>
      <c r="F1862" s="99"/>
      <c r="G1862" s="99"/>
    </row>
    <row r="1863" spans="2:7">
      <c r="B1863" s="105"/>
      <c r="C1863" s="105"/>
      <c r="D1863" s="105"/>
      <c r="E1863" s="99"/>
      <c r="F1863" s="99"/>
      <c r="G1863" s="99"/>
    </row>
    <row r="1864" spans="2:7">
      <c r="B1864" s="105"/>
      <c r="C1864" s="105"/>
      <c r="D1864" s="105"/>
      <c r="E1864" s="99"/>
      <c r="F1864" s="99"/>
      <c r="G1864" s="99"/>
    </row>
    <row r="1865" spans="2:7">
      <c r="B1865" s="105"/>
      <c r="C1865" s="105"/>
      <c r="D1865" s="105"/>
      <c r="E1865" s="99"/>
      <c r="F1865" s="99"/>
      <c r="G1865" s="99"/>
    </row>
    <row r="1866" spans="2:7">
      <c r="B1866" s="105"/>
      <c r="C1866" s="105"/>
      <c r="D1866" s="105"/>
      <c r="E1866" s="99"/>
      <c r="F1866" s="99"/>
      <c r="G1866" s="99"/>
    </row>
    <row r="1867" spans="2:7">
      <c r="B1867" s="105"/>
      <c r="C1867" s="105"/>
      <c r="D1867" s="105"/>
      <c r="E1867" s="99"/>
      <c r="F1867" s="99"/>
      <c r="G1867" s="99"/>
    </row>
    <row r="1868" spans="2:7">
      <c r="B1868" s="105"/>
      <c r="C1868" s="105"/>
      <c r="D1868" s="105"/>
      <c r="E1868" s="99"/>
      <c r="F1868" s="99"/>
      <c r="G1868" s="99"/>
    </row>
    <row r="1869" spans="2:7">
      <c r="B1869" s="105"/>
      <c r="C1869" s="105"/>
      <c r="D1869" s="105"/>
      <c r="E1869" s="99"/>
      <c r="F1869" s="99"/>
      <c r="G1869" s="99"/>
    </row>
    <row r="1870" spans="2:7">
      <c r="B1870" s="105"/>
      <c r="C1870" s="105"/>
      <c r="D1870" s="105"/>
      <c r="E1870" s="99"/>
      <c r="F1870" s="99"/>
      <c r="G1870" s="99"/>
    </row>
    <row r="1871" spans="2:7">
      <c r="B1871" s="105"/>
      <c r="C1871" s="105"/>
      <c r="D1871" s="105"/>
      <c r="E1871" s="99"/>
      <c r="F1871" s="99"/>
      <c r="G1871" s="99"/>
    </row>
    <row r="1872" spans="2:7">
      <c r="B1872" s="105"/>
      <c r="C1872" s="105"/>
      <c r="D1872" s="105"/>
      <c r="E1872" s="99"/>
      <c r="F1872" s="99"/>
      <c r="G1872" s="99"/>
    </row>
    <row r="1873" spans="2:7">
      <c r="B1873" s="105"/>
      <c r="C1873" s="105"/>
      <c r="D1873" s="105"/>
      <c r="E1873" s="99"/>
      <c r="F1873" s="99"/>
      <c r="G1873" s="99"/>
    </row>
    <row r="1874" spans="2:7">
      <c r="B1874" s="105"/>
      <c r="C1874" s="105"/>
      <c r="D1874" s="105"/>
      <c r="E1874" s="99"/>
      <c r="F1874" s="99"/>
      <c r="G1874" s="99"/>
    </row>
    <row r="1875" spans="2:7">
      <c r="B1875" s="105"/>
      <c r="C1875" s="105"/>
      <c r="D1875" s="105"/>
      <c r="E1875" s="99"/>
      <c r="F1875" s="99"/>
      <c r="G1875" s="99"/>
    </row>
    <row r="1876" spans="2:7">
      <c r="B1876" s="105"/>
      <c r="C1876" s="105"/>
      <c r="D1876" s="105"/>
      <c r="E1876" s="99"/>
      <c r="F1876" s="99"/>
      <c r="G1876" s="99"/>
    </row>
    <row r="1877" spans="2:7">
      <c r="B1877" s="105"/>
      <c r="C1877" s="105"/>
      <c r="D1877" s="105"/>
      <c r="E1877" s="99"/>
      <c r="F1877" s="99"/>
      <c r="G1877" s="99"/>
    </row>
    <row r="1878" spans="2:7">
      <c r="B1878" s="105"/>
      <c r="C1878" s="105"/>
      <c r="D1878" s="105"/>
      <c r="E1878" s="99"/>
      <c r="F1878" s="99"/>
      <c r="G1878" s="99"/>
    </row>
    <row r="1879" spans="2:7">
      <c r="B1879" s="105"/>
      <c r="C1879" s="105"/>
      <c r="D1879" s="105"/>
      <c r="E1879" s="99"/>
      <c r="F1879" s="99"/>
      <c r="G1879" s="99"/>
    </row>
    <row r="1880" spans="2:7">
      <c r="B1880" s="105"/>
      <c r="C1880" s="105"/>
      <c r="D1880" s="105"/>
      <c r="E1880" s="99"/>
      <c r="F1880" s="99"/>
      <c r="G1880" s="99"/>
    </row>
    <row r="1881" spans="2:7">
      <c r="B1881" s="105"/>
      <c r="C1881" s="105"/>
      <c r="D1881" s="105"/>
      <c r="E1881" s="99"/>
      <c r="F1881" s="99"/>
      <c r="G1881" s="99"/>
    </row>
    <row r="1882" spans="2:7">
      <c r="B1882" s="105"/>
      <c r="C1882" s="105"/>
      <c r="D1882" s="105"/>
      <c r="E1882" s="99"/>
      <c r="F1882" s="99"/>
      <c r="G1882" s="99"/>
    </row>
    <row r="1883" spans="2:7">
      <c r="B1883" s="105"/>
      <c r="C1883" s="105"/>
      <c r="D1883" s="105"/>
      <c r="E1883" s="99"/>
      <c r="F1883" s="99"/>
      <c r="G1883" s="99"/>
    </row>
    <row r="1884" spans="2:7">
      <c r="B1884" s="105"/>
      <c r="C1884" s="105"/>
      <c r="D1884" s="105"/>
      <c r="E1884" s="99"/>
      <c r="F1884" s="99"/>
      <c r="G1884" s="99"/>
    </row>
    <row r="1885" spans="2:7">
      <c r="B1885" s="105"/>
      <c r="C1885" s="105"/>
      <c r="D1885" s="105"/>
      <c r="E1885" s="99"/>
      <c r="F1885" s="99"/>
      <c r="G1885" s="99"/>
    </row>
    <row r="1886" spans="2:7">
      <c r="B1886" s="105"/>
      <c r="C1886" s="105"/>
      <c r="D1886" s="105"/>
      <c r="E1886" s="99"/>
      <c r="F1886" s="99"/>
      <c r="G1886" s="99"/>
    </row>
    <row r="1887" spans="2:7">
      <c r="B1887" s="105"/>
      <c r="C1887" s="105"/>
      <c r="D1887" s="105"/>
      <c r="E1887" s="99"/>
      <c r="F1887" s="99"/>
      <c r="G1887" s="99"/>
    </row>
    <row r="1888" spans="2:7">
      <c r="B1888" s="105"/>
      <c r="C1888" s="105"/>
      <c r="D1888" s="105"/>
      <c r="E1888" s="99"/>
      <c r="F1888" s="99"/>
      <c r="G1888" s="99"/>
    </row>
    <row r="1889" spans="2:7">
      <c r="B1889" s="105"/>
      <c r="C1889" s="105"/>
      <c r="D1889" s="105"/>
      <c r="E1889" s="99"/>
      <c r="F1889" s="99"/>
      <c r="G1889" s="99"/>
    </row>
    <row r="1890" spans="2:7">
      <c r="B1890" s="105"/>
      <c r="C1890" s="105"/>
      <c r="D1890" s="105"/>
      <c r="E1890" s="99"/>
      <c r="F1890" s="99"/>
      <c r="G1890" s="99"/>
    </row>
    <row r="1891" spans="2:7">
      <c r="B1891" s="105"/>
      <c r="C1891" s="105"/>
      <c r="D1891" s="105"/>
      <c r="E1891" s="99"/>
      <c r="F1891" s="99"/>
      <c r="G1891" s="99"/>
    </row>
    <row r="1892" spans="2:7">
      <c r="B1892" s="105"/>
      <c r="C1892" s="105"/>
      <c r="D1892" s="105"/>
      <c r="E1892" s="99"/>
      <c r="F1892" s="99"/>
      <c r="G1892" s="99"/>
    </row>
    <row r="1893" spans="2:7">
      <c r="B1893" s="105"/>
      <c r="C1893" s="105"/>
      <c r="D1893" s="105"/>
      <c r="E1893" s="99"/>
      <c r="F1893" s="99"/>
      <c r="G1893" s="99"/>
    </row>
    <row r="1894" spans="2:7">
      <c r="B1894" s="105"/>
      <c r="C1894" s="105"/>
      <c r="D1894" s="105"/>
      <c r="E1894" s="99"/>
      <c r="F1894" s="99"/>
      <c r="G1894" s="99"/>
    </row>
    <row r="1895" spans="2:7">
      <c r="B1895" s="105"/>
      <c r="C1895" s="105"/>
      <c r="D1895" s="105"/>
      <c r="E1895" s="99"/>
      <c r="F1895" s="99"/>
      <c r="G1895" s="99"/>
    </row>
    <row r="1896" spans="2:7">
      <c r="B1896" s="105"/>
      <c r="C1896" s="105"/>
      <c r="D1896" s="105"/>
      <c r="E1896" s="99"/>
      <c r="F1896" s="99"/>
      <c r="G1896" s="99"/>
    </row>
    <row r="1897" spans="2:7">
      <c r="B1897" s="105"/>
      <c r="C1897" s="105"/>
      <c r="D1897" s="105"/>
      <c r="E1897" s="99"/>
      <c r="F1897" s="99"/>
      <c r="G1897" s="99"/>
    </row>
    <row r="1898" spans="2:7">
      <c r="B1898" s="105"/>
      <c r="C1898" s="105"/>
      <c r="D1898" s="105"/>
      <c r="E1898" s="99"/>
      <c r="F1898" s="99"/>
      <c r="G1898" s="99"/>
    </row>
    <row r="1899" spans="2:7">
      <c r="B1899" s="105"/>
      <c r="C1899" s="105"/>
      <c r="D1899" s="105"/>
      <c r="E1899" s="99"/>
      <c r="F1899" s="99"/>
      <c r="G1899" s="99"/>
    </row>
    <row r="1900" spans="2:7">
      <c r="B1900" s="105"/>
      <c r="C1900" s="105"/>
      <c r="D1900" s="105"/>
      <c r="E1900" s="99"/>
      <c r="F1900" s="99"/>
      <c r="G1900" s="99"/>
    </row>
    <row r="1901" spans="2:7">
      <c r="B1901" s="105"/>
      <c r="C1901" s="105"/>
      <c r="D1901" s="105"/>
      <c r="E1901" s="99"/>
      <c r="F1901" s="99"/>
      <c r="G1901" s="99"/>
    </row>
    <row r="1902" spans="2:7">
      <c r="B1902" s="105"/>
      <c r="C1902" s="105"/>
      <c r="D1902" s="105"/>
      <c r="E1902" s="99"/>
      <c r="F1902" s="99"/>
      <c r="G1902" s="99"/>
    </row>
    <row r="1903" spans="2:7">
      <c r="B1903" s="105"/>
      <c r="C1903" s="105"/>
      <c r="D1903" s="105"/>
      <c r="E1903" s="99"/>
      <c r="F1903" s="99"/>
      <c r="G1903" s="99"/>
    </row>
    <row r="1904" spans="2:7">
      <c r="B1904" s="105"/>
      <c r="C1904" s="105"/>
      <c r="D1904" s="105"/>
      <c r="E1904" s="99"/>
      <c r="F1904" s="99"/>
      <c r="G1904" s="99"/>
    </row>
    <row r="1905" spans="2:7">
      <c r="B1905" s="105"/>
      <c r="C1905" s="105"/>
      <c r="D1905" s="105"/>
      <c r="E1905" s="99"/>
      <c r="F1905" s="99"/>
      <c r="G1905" s="99"/>
    </row>
    <row r="1906" spans="2:7">
      <c r="B1906" s="105"/>
      <c r="C1906" s="105"/>
      <c r="D1906" s="105"/>
      <c r="E1906" s="99"/>
      <c r="F1906" s="99"/>
      <c r="G1906" s="99"/>
    </row>
    <row r="1907" spans="2:7">
      <c r="B1907" s="105"/>
      <c r="C1907" s="105"/>
      <c r="D1907" s="105"/>
      <c r="E1907" s="99"/>
      <c r="F1907" s="99"/>
      <c r="G1907" s="99"/>
    </row>
    <row r="1908" spans="2:7">
      <c r="B1908" s="105"/>
      <c r="C1908" s="105"/>
      <c r="D1908" s="105"/>
      <c r="E1908" s="99"/>
      <c r="F1908" s="99"/>
      <c r="G1908" s="99"/>
    </row>
    <row r="1909" spans="2:7">
      <c r="B1909" s="105"/>
      <c r="C1909" s="105"/>
      <c r="D1909" s="105"/>
      <c r="E1909" s="99"/>
      <c r="F1909" s="99"/>
      <c r="G1909" s="99"/>
    </row>
    <row r="1910" spans="2:7">
      <c r="B1910" s="105"/>
      <c r="C1910" s="105"/>
      <c r="D1910" s="105"/>
      <c r="E1910" s="99"/>
      <c r="F1910" s="99"/>
      <c r="G1910" s="99"/>
    </row>
    <row r="1911" spans="2:7">
      <c r="B1911" s="105"/>
      <c r="C1911" s="105"/>
      <c r="D1911" s="105"/>
      <c r="E1911" s="99"/>
      <c r="F1911" s="99"/>
      <c r="G1911" s="99"/>
    </row>
    <row r="1912" spans="2:7">
      <c r="B1912" s="105"/>
      <c r="C1912" s="105"/>
      <c r="D1912" s="105"/>
      <c r="E1912" s="99"/>
      <c r="F1912" s="99"/>
      <c r="G1912" s="99"/>
    </row>
    <row r="1913" spans="2:7">
      <c r="B1913" s="105"/>
      <c r="C1913" s="105"/>
      <c r="D1913" s="105"/>
      <c r="E1913" s="99"/>
      <c r="F1913" s="99"/>
      <c r="G1913" s="99"/>
    </row>
    <row r="1914" spans="2:7">
      <c r="B1914" s="105"/>
      <c r="C1914" s="105"/>
      <c r="D1914" s="105"/>
      <c r="E1914" s="99"/>
      <c r="F1914" s="99"/>
      <c r="G1914" s="99"/>
    </row>
    <row r="1915" spans="2:7">
      <c r="B1915" s="105"/>
      <c r="C1915" s="105"/>
      <c r="D1915" s="105"/>
      <c r="E1915" s="99"/>
      <c r="F1915" s="99"/>
      <c r="G1915" s="99"/>
    </row>
    <row r="1916" spans="2:7">
      <c r="B1916" s="105"/>
      <c r="C1916" s="105"/>
      <c r="D1916" s="105"/>
      <c r="E1916" s="99"/>
      <c r="F1916" s="99"/>
      <c r="G1916" s="99"/>
    </row>
    <row r="1917" spans="2:7">
      <c r="B1917" s="105"/>
      <c r="C1917" s="105"/>
      <c r="D1917" s="105"/>
      <c r="E1917" s="99"/>
      <c r="F1917" s="99"/>
      <c r="G1917" s="99"/>
    </row>
    <row r="1918" spans="2:7">
      <c r="B1918" s="105"/>
      <c r="C1918" s="105"/>
      <c r="D1918" s="105"/>
      <c r="E1918" s="99"/>
      <c r="F1918" s="99"/>
      <c r="G1918" s="99"/>
    </row>
    <row r="1919" spans="2:7">
      <c r="B1919" s="105"/>
      <c r="C1919" s="105"/>
      <c r="D1919" s="105"/>
      <c r="E1919" s="99"/>
      <c r="F1919" s="99"/>
      <c r="G1919" s="99"/>
    </row>
    <row r="1920" spans="2:7">
      <c r="B1920" s="105"/>
      <c r="C1920" s="105"/>
      <c r="D1920" s="105"/>
      <c r="E1920" s="99"/>
      <c r="F1920" s="99"/>
      <c r="G1920" s="99"/>
    </row>
    <row r="1921" spans="2:7">
      <c r="B1921" s="105"/>
      <c r="C1921" s="105"/>
      <c r="D1921" s="105"/>
      <c r="E1921" s="99"/>
      <c r="F1921" s="99"/>
      <c r="G1921" s="99"/>
    </row>
    <row r="1922" spans="2:7">
      <c r="B1922" s="105"/>
      <c r="C1922" s="105"/>
      <c r="D1922" s="105"/>
      <c r="E1922" s="99"/>
      <c r="F1922" s="99"/>
      <c r="G1922" s="99"/>
    </row>
    <row r="1923" spans="2:7">
      <c r="B1923" s="105"/>
      <c r="C1923" s="105"/>
      <c r="D1923" s="105"/>
      <c r="E1923" s="99"/>
      <c r="F1923" s="99"/>
      <c r="G1923" s="99"/>
    </row>
    <row r="1924" spans="2:7">
      <c r="B1924" s="105"/>
      <c r="C1924" s="105"/>
      <c r="D1924" s="105"/>
      <c r="E1924" s="99"/>
      <c r="F1924" s="99"/>
      <c r="G1924" s="99"/>
    </row>
    <row r="1925" spans="2:7">
      <c r="B1925" s="105"/>
      <c r="C1925" s="105"/>
      <c r="D1925" s="105"/>
      <c r="E1925" s="99"/>
      <c r="F1925" s="99"/>
      <c r="G1925" s="99"/>
    </row>
    <row r="1926" spans="2:7">
      <c r="B1926" s="105"/>
      <c r="C1926" s="105"/>
      <c r="D1926" s="105"/>
      <c r="E1926" s="99"/>
      <c r="F1926" s="99"/>
      <c r="G1926" s="99"/>
    </row>
    <row r="1927" spans="2:7">
      <c r="B1927" s="105"/>
      <c r="C1927" s="105"/>
      <c r="D1927" s="105"/>
      <c r="E1927" s="99"/>
      <c r="F1927" s="99"/>
      <c r="G1927" s="99"/>
    </row>
    <row r="1928" spans="2:7">
      <c r="B1928" s="105"/>
      <c r="C1928" s="105"/>
      <c r="D1928" s="105"/>
      <c r="E1928" s="99"/>
      <c r="F1928" s="99"/>
      <c r="G1928" s="99"/>
    </row>
    <row r="1929" spans="2:7">
      <c r="B1929" s="105"/>
      <c r="C1929" s="105"/>
      <c r="D1929" s="105"/>
      <c r="E1929" s="99"/>
      <c r="F1929" s="99"/>
      <c r="G1929" s="99"/>
    </row>
    <row r="1930" spans="2:7">
      <c r="B1930" s="105"/>
      <c r="C1930" s="105"/>
      <c r="D1930" s="105"/>
      <c r="E1930" s="99"/>
      <c r="F1930" s="99"/>
      <c r="G1930" s="99"/>
    </row>
    <row r="1931" spans="2:7">
      <c r="B1931" s="105"/>
      <c r="C1931" s="105"/>
      <c r="D1931" s="105"/>
      <c r="E1931" s="99"/>
      <c r="F1931" s="99"/>
      <c r="G1931" s="99"/>
    </row>
    <row r="1932" spans="2:7">
      <c r="B1932" s="105"/>
      <c r="C1932" s="105"/>
      <c r="D1932" s="105"/>
      <c r="E1932" s="99"/>
      <c r="F1932" s="99"/>
      <c r="G1932" s="99"/>
    </row>
    <row r="1933" spans="2:7">
      <c r="B1933" s="105"/>
      <c r="C1933" s="105"/>
      <c r="D1933" s="105"/>
      <c r="E1933" s="99"/>
      <c r="F1933" s="99"/>
      <c r="G1933" s="99"/>
    </row>
    <row r="1934" spans="2:7">
      <c r="B1934" s="105"/>
      <c r="C1934" s="105"/>
      <c r="D1934" s="105"/>
      <c r="E1934" s="99"/>
      <c r="F1934" s="99"/>
      <c r="G1934" s="99"/>
    </row>
    <row r="1935" spans="2:7">
      <c r="B1935" s="105"/>
      <c r="C1935" s="105"/>
      <c r="D1935" s="105"/>
      <c r="E1935" s="99"/>
      <c r="F1935" s="99"/>
      <c r="G1935" s="99"/>
    </row>
    <row r="1936" spans="2:7">
      <c r="B1936" s="105"/>
      <c r="C1936" s="105"/>
      <c r="D1936" s="105"/>
      <c r="E1936" s="99"/>
      <c r="F1936" s="99"/>
      <c r="G1936" s="99"/>
    </row>
    <row r="1937" spans="2:7">
      <c r="B1937" s="105"/>
      <c r="C1937" s="105"/>
      <c r="D1937" s="105"/>
      <c r="E1937" s="99"/>
      <c r="F1937" s="99"/>
      <c r="G1937" s="99"/>
    </row>
    <row r="1938" spans="2:7">
      <c r="B1938" s="105"/>
      <c r="C1938" s="105"/>
      <c r="D1938" s="105"/>
      <c r="E1938" s="99"/>
      <c r="F1938" s="99"/>
      <c r="G1938" s="99"/>
    </row>
    <row r="1939" spans="2:7">
      <c r="B1939" s="105"/>
      <c r="C1939" s="105"/>
      <c r="D1939" s="105"/>
      <c r="E1939" s="99"/>
      <c r="F1939" s="99"/>
      <c r="G1939" s="99"/>
    </row>
    <row r="1940" spans="2:7">
      <c r="B1940" s="105"/>
      <c r="C1940" s="105"/>
      <c r="D1940" s="105"/>
      <c r="E1940" s="99"/>
      <c r="F1940" s="99"/>
      <c r="G1940" s="99"/>
    </row>
    <row r="1941" spans="2:7">
      <c r="B1941" s="105"/>
      <c r="C1941" s="105"/>
      <c r="D1941" s="105"/>
      <c r="E1941" s="99"/>
      <c r="F1941" s="99"/>
      <c r="G1941" s="99"/>
    </row>
    <row r="1942" spans="2:7">
      <c r="B1942" s="105"/>
      <c r="C1942" s="105"/>
      <c r="D1942" s="105"/>
      <c r="E1942" s="99"/>
      <c r="F1942" s="99"/>
      <c r="G1942" s="99"/>
    </row>
    <row r="1943" spans="2:7">
      <c r="B1943" s="105"/>
      <c r="C1943" s="105"/>
      <c r="D1943" s="105"/>
      <c r="E1943" s="99"/>
      <c r="F1943" s="99"/>
      <c r="G1943" s="99"/>
    </row>
    <row r="1944" spans="2:7">
      <c r="B1944" s="105"/>
      <c r="C1944" s="105"/>
      <c r="D1944" s="105"/>
      <c r="E1944" s="99"/>
      <c r="F1944" s="99"/>
      <c r="G1944" s="99"/>
    </row>
    <row r="1945" spans="2:7">
      <c r="B1945" s="105"/>
      <c r="C1945" s="105"/>
      <c r="D1945" s="105"/>
      <c r="E1945" s="99"/>
      <c r="F1945" s="99"/>
      <c r="G1945" s="99"/>
    </row>
    <row r="1946" spans="2:7">
      <c r="B1946" s="105"/>
      <c r="C1946" s="105"/>
      <c r="D1946" s="105"/>
      <c r="E1946" s="99"/>
      <c r="F1946" s="99"/>
      <c r="G1946" s="99"/>
    </row>
    <row r="1947" spans="2:7">
      <c r="B1947" s="105"/>
      <c r="C1947" s="105"/>
      <c r="D1947" s="105"/>
      <c r="E1947" s="99"/>
      <c r="F1947" s="99"/>
      <c r="G1947" s="99"/>
    </row>
    <row r="1948" spans="2:7">
      <c r="B1948" s="105"/>
      <c r="C1948" s="105"/>
      <c r="D1948" s="105"/>
      <c r="E1948" s="99"/>
      <c r="F1948" s="99"/>
      <c r="G1948" s="99"/>
    </row>
    <row r="1949" spans="2:7">
      <c r="B1949" s="105"/>
      <c r="C1949" s="105"/>
      <c r="D1949" s="105"/>
      <c r="E1949" s="99"/>
      <c r="F1949" s="99"/>
      <c r="G1949" s="99"/>
    </row>
    <row r="1950" spans="2:7">
      <c r="B1950" s="105"/>
      <c r="C1950" s="105"/>
      <c r="D1950" s="105"/>
      <c r="E1950" s="99"/>
      <c r="F1950" s="99"/>
      <c r="G1950" s="99"/>
    </row>
    <row r="1951" spans="2:7">
      <c r="B1951" s="105"/>
      <c r="C1951" s="105"/>
      <c r="D1951" s="105"/>
      <c r="E1951" s="99"/>
      <c r="F1951" s="99"/>
      <c r="G1951" s="99"/>
    </row>
    <row r="1952" spans="2:7">
      <c r="B1952" s="105"/>
      <c r="C1952" s="105"/>
      <c r="D1952" s="105"/>
      <c r="E1952" s="99"/>
      <c r="F1952" s="99"/>
      <c r="G1952" s="99"/>
    </row>
    <row r="1953" spans="2:7">
      <c r="B1953" s="105"/>
      <c r="C1953" s="105"/>
      <c r="D1953" s="105"/>
      <c r="E1953" s="99"/>
      <c r="F1953" s="99"/>
      <c r="G1953" s="99"/>
    </row>
    <row r="1954" spans="2:7">
      <c r="B1954" s="105"/>
      <c r="C1954" s="105"/>
      <c r="D1954" s="105"/>
      <c r="E1954" s="99"/>
      <c r="F1954" s="99"/>
      <c r="G1954" s="99"/>
    </row>
    <row r="1955" spans="2:7">
      <c r="B1955" s="105"/>
      <c r="C1955" s="105"/>
      <c r="D1955" s="105"/>
      <c r="E1955" s="99"/>
      <c r="F1955" s="99"/>
      <c r="G1955" s="99"/>
    </row>
    <row r="1956" spans="2:7">
      <c r="B1956" s="105"/>
      <c r="C1956" s="105"/>
      <c r="D1956" s="105"/>
      <c r="E1956" s="99"/>
      <c r="F1956" s="99"/>
      <c r="G1956" s="99"/>
    </row>
    <row r="1957" spans="2:7">
      <c r="B1957" s="105"/>
      <c r="C1957" s="105"/>
      <c r="D1957" s="105"/>
      <c r="E1957" s="99"/>
      <c r="F1957" s="99"/>
      <c r="G1957" s="99"/>
    </row>
    <row r="1958" spans="2:7">
      <c r="B1958" s="105"/>
      <c r="C1958" s="105"/>
      <c r="D1958" s="105"/>
      <c r="E1958" s="99"/>
      <c r="F1958" s="99"/>
      <c r="G1958" s="99"/>
    </row>
    <row r="1959" spans="2:7">
      <c r="B1959" s="105"/>
      <c r="C1959" s="105"/>
      <c r="D1959" s="105"/>
      <c r="E1959" s="99"/>
      <c r="F1959" s="99"/>
      <c r="G1959" s="99"/>
    </row>
    <row r="1960" spans="2:7">
      <c r="B1960" s="105"/>
      <c r="C1960" s="105"/>
      <c r="D1960" s="105"/>
      <c r="E1960" s="99"/>
      <c r="F1960" s="99"/>
      <c r="G1960" s="99"/>
    </row>
    <row r="1961" spans="2:7">
      <c r="B1961" s="105"/>
      <c r="C1961" s="105"/>
      <c r="D1961" s="105"/>
      <c r="E1961" s="99"/>
      <c r="F1961" s="99"/>
      <c r="G1961" s="99"/>
    </row>
    <row r="1962" spans="2:7">
      <c r="B1962" s="105"/>
      <c r="C1962" s="105"/>
      <c r="D1962" s="105"/>
      <c r="E1962" s="99"/>
      <c r="F1962" s="99"/>
      <c r="G1962" s="99"/>
    </row>
    <row r="1963" spans="2:7">
      <c r="B1963" s="105"/>
      <c r="C1963" s="105"/>
      <c r="D1963" s="105"/>
      <c r="E1963" s="99"/>
      <c r="F1963" s="99"/>
      <c r="G1963" s="99"/>
    </row>
    <row r="1964" spans="2:7">
      <c r="B1964" s="105"/>
      <c r="C1964" s="105"/>
      <c r="D1964" s="105"/>
      <c r="E1964" s="99"/>
      <c r="F1964" s="99"/>
      <c r="G1964" s="99"/>
    </row>
    <row r="1965" spans="2:7">
      <c r="B1965" s="105"/>
      <c r="C1965" s="105"/>
      <c r="D1965" s="105"/>
      <c r="E1965" s="99"/>
      <c r="F1965" s="99"/>
      <c r="G1965" s="99"/>
    </row>
    <row r="1966" spans="2:7">
      <c r="B1966" s="105"/>
      <c r="C1966" s="105"/>
      <c r="D1966" s="105"/>
      <c r="E1966" s="99"/>
      <c r="F1966" s="99"/>
      <c r="G1966" s="99"/>
    </row>
    <row r="1967" spans="2:7">
      <c r="B1967" s="105"/>
      <c r="C1967" s="105"/>
      <c r="D1967" s="105"/>
      <c r="E1967" s="99"/>
      <c r="F1967" s="99"/>
      <c r="G1967" s="99"/>
    </row>
    <row r="1968" spans="2:7">
      <c r="B1968" s="105"/>
      <c r="C1968" s="105"/>
      <c r="D1968" s="105"/>
      <c r="E1968" s="99"/>
      <c r="F1968" s="99"/>
      <c r="G1968" s="99"/>
    </row>
    <row r="1969" spans="2:7">
      <c r="B1969" s="105"/>
      <c r="C1969" s="105"/>
      <c r="D1969" s="105"/>
      <c r="E1969" s="99"/>
      <c r="F1969" s="99"/>
      <c r="G1969" s="99"/>
    </row>
    <row r="1970" spans="2:7">
      <c r="B1970" s="105"/>
      <c r="C1970" s="105"/>
      <c r="D1970" s="105"/>
      <c r="E1970" s="99"/>
      <c r="F1970" s="99"/>
      <c r="G1970" s="99"/>
    </row>
    <row r="1971" spans="2:7">
      <c r="B1971" s="105"/>
      <c r="C1971" s="105"/>
      <c r="D1971" s="105"/>
      <c r="E1971" s="99"/>
      <c r="F1971" s="99"/>
      <c r="G1971" s="99"/>
    </row>
    <row r="1972" spans="2:7">
      <c r="B1972" s="105"/>
      <c r="C1972" s="105"/>
      <c r="D1972" s="105"/>
      <c r="E1972" s="99"/>
      <c r="F1972" s="99"/>
      <c r="G1972" s="99"/>
    </row>
    <row r="1973" spans="2:7">
      <c r="B1973" s="105"/>
      <c r="C1973" s="105"/>
      <c r="D1973" s="105"/>
      <c r="E1973" s="99"/>
      <c r="F1973" s="99"/>
      <c r="G1973" s="99"/>
    </row>
    <row r="1974" spans="2:7">
      <c r="B1974" s="105"/>
      <c r="C1974" s="105"/>
      <c r="D1974" s="105"/>
      <c r="E1974" s="99"/>
      <c r="F1974" s="99"/>
      <c r="G1974" s="99"/>
    </row>
    <row r="1975" spans="2:7">
      <c r="B1975" s="105"/>
      <c r="C1975" s="105"/>
      <c r="D1975" s="105"/>
      <c r="E1975" s="99"/>
      <c r="F1975" s="99"/>
      <c r="G1975" s="99"/>
    </row>
    <row r="1976" spans="2:7">
      <c r="B1976" s="105"/>
      <c r="C1976" s="105"/>
      <c r="D1976" s="105"/>
      <c r="E1976" s="99"/>
      <c r="F1976" s="99"/>
      <c r="G1976" s="99"/>
    </row>
    <row r="1977" spans="2:7">
      <c r="B1977" s="105"/>
      <c r="C1977" s="105"/>
      <c r="D1977" s="105"/>
      <c r="E1977" s="99"/>
      <c r="F1977" s="99"/>
      <c r="G1977" s="99"/>
    </row>
    <row r="1978" spans="2:7">
      <c r="B1978" s="105"/>
      <c r="C1978" s="105"/>
      <c r="D1978" s="105"/>
      <c r="E1978" s="99"/>
      <c r="F1978" s="99"/>
      <c r="G1978" s="99"/>
    </row>
    <row r="1979" spans="2:7">
      <c r="B1979" s="105"/>
      <c r="C1979" s="105"/>
      <c r="D1979" s="105"/>
      <c r="E1979" s="99"/>
      <c r="F1979" s="99"/>
      <c r="G1979" s="99"/>
    </row>
    <row r="1980" spans="2:7">
      <c r="B1980" s="105"/>
      <c r="C1980" s="105"/>
      <c r="D1980" s="105"/>
      <c r="E1980" s="99"/>
      <c r="F1980" s="99"/>
      <c r="G1980" s="99"/>
    </row>
    <row r="1981" spans="2:7">
      <c r="B1981" s="105"/>
      <c r="C1981" s="105"/>
      <c r="D1981" s="105"/>
      <c r="E1981" s="99"/>
      <c r="F1981" s="99"/>
      <c r="G1981" s="99"/>
    </row>
    <row r="1982" spans="2:7">
      <c r="B1982" s="105"/>
      <c r="C1982" s="105"/>
      <c r="D1982" s="105"/>
      <c r="E1982" s="99"/>
      <c r="F1982" s="99"/>
      <c r="G1982" s="99"/>
    </row>
    <row r="1983" spans="2:7">
      <c r="B1983" s="105"/>
      <c r="C1983" s="105"/>
      <c r="D1983" s="105"/>
      <c r="E1983" s="99"/>
      <c r="F1983" s="99"/>
      <c r="G1983" s="99"/>
    </row>
    <row r="1984" spans="2:7">
      <c r="B1984" s="105"/>
      <c r="C1984" s="105"/>
      <c r="D1984" s="105"/>
      <c r="E1984" s="99"/>
      <c r="F1984" s="99"/>
      <c r="G1984" s="99"/>
    </row>
    <row r="1985" spans="2:7">
      <c r="B1985" s="105"/>
      <c r="C1985" s="105"/>
      <c r="D1985" s="105"/>
      <c r="E1985" s="99"/>
      <c r="F1985" s="99"/>
      <c r="G1985" s="99"/>
    </row>
    <row r="1986" spans="2:7">
      <c r="B1986" s="105"/>
      <c r="C1986" s="105"/>
      <c r="D1986" s="105"/>
      <c r="E1986" s="99"/>
      <c r="F1986" s="99"/>
      <c r="G1986" s="99"/>
    </row>
    <row r="1987" spans="2:7">
      <c r="B1987" s="105"/>
      <c r="C1987" s="105"/>
      <c r="D1987" s="105"/>
      <c r="E1987" s="99"/>
      <c r="F1987" s="99"/>
      <c r="G1987" s="99"/>
    </row>
    <row r="1988" spans="2:7">
      <c r="B1988" s="105"/>
      <c r="C1988" s="105"/>
      <c r="D1988" s="105"/>
      <c r="E1988" s="99"/>
      <c r="F1988" s="99"/>
      <c r="G1988" s="99"/>
    </row>
    <row r="1989" spans="2:7">
      <c r="B1989" s="105"/>
      <c r="C1989" s="105"/>
      <c r="D1989" s="105"/>
      <c r="E1989" s="99"/>
      <c r="F1989" s="99"/>
      <c r="G1989" s="99"/>
    </row>
    <row r="1990" spans="2:7">
      <c r="B1990" s="105"/>
      <c r="C1990" s="105"/>
      <c r="D1990" s="105"/>
      <c r="E1990" s="99"/>
      <c r="F1990" s="99"/>
      <c r="G1990" s="99"/>
    </row>
    <row r="1991" spans="2:7">
      <c r="B1991" s="105"/>
      <c r="C1991" s="105"/>
      <c r="D1991" s="105"/>
      <c r="E1991" s="99"/>
      <c r="F1991" s="99"/>
      <c r="G1991" s="99"/>
    </row>
    <row r="1992" spans="2:7">
      <c r="B1992" s="105"/>
      <c r="C1992" s="105"/>
      <c r="D1992" s="105"/>
      <c r="E1992" s="99"/>
      <c r="F1992" s="99"/>
      <c r="G1992" s="99"/>
    </row>
    <row r="1993" spans="2:7">
      <c r="B1993" s="105"/>
      <c r="C1993" s="105"/>
      <c r="D1993" s="105"/>
      <c r="E1993" s="99"/>
      <c r="F1993" s="99"/>
      <c r="G1993" s="99"/>
    </row>
    <row r="1994" spans="2:7">
      <c r="B1994" s="105"/>
      <c r="C1994" s="105"/>
      <c r="D1994" s="105"/>
      <c r="E1994" s="99"/>
      <c r="F1994" s="99"/>
      <c r="G1994" s="99"/>
    </row>
    <row r="1995" spans="2:7">
      <c r="B1995" s="105"/>
      <c r="C1995" s="105"/>
      <c r="D1995" s="105"/>
      <c r="E1995" s="99"/>
      <c r="F1995" s="99"/>
      <c r="G1995" s="99"/>
    </row>
    <row r="1996" spans="2:7">
      <c r="B1996" s="105"/>
      <c r="C1996" s="105"/>
      <c r="D1996" s="105"/>
      <c r="E1996" s="99"/>
      <c r="F1996" s="99"/>
      <c r="G1996" s="99"/>
    </row>
    <row r="1997" spans="2:7">
      <c r="B1997" s="105"/>
      <c r="C1997" s="105"/>
      <c r="D1997" s="105"/>
      <c r="E1997" s="99"/>
      <c r="F1997" s="99"/>
      <c r="G1997" s="99"/>
    </row>
    <row r="1998" spans="2:7">
      <c r="B1998" s="105"/>
      <c r="C1998" s="105"/>
      <c r="D1998" s="105"/>
      <c r="E1998" s="99"/>
      <c r="F1998" s="99"/>
      <c r="G1998" s="99"/>
    </row>
    <row r="1999" spans="2:7">
      <c r="B1999" s="105"/>
      <c r="C1999" s="105"/>
      <c r="D1999" s="105"/>
      <c r="E1999" s="99"/>
      <c r="F1999" s="99"/>
      <c r="G1999" s="99"/>
    </row>
    <row r="2000" spans="2:7">
      <c r="B2000" s="105"/>
      <c r="C2000" s="105"/>
      <c r="D2000" s="105"/>
      <c r="E2000" s="99"/>
      <c r="F2000" s="99"/>
      <c r="G2000" s="99"/>
    </row>
    <row r="2001" spans="2:7">
      <c r="B2001" s="105"/>
      <c r="C2001" s="105"/>
      <c r="D2001" s="105"/>
      <c r="E2001" s="99"/>
      <c r="F2001" s="99"/>
      <c r="G2001" s="99"/>
    </row>
    <row r="2002" spans="2:7">
      <c r="B2002" s="105"/>
      <c r="C2002" s="105"/>
      <c r="D2002" s="105"/>
      <c r="E2002" s="99"/>
      <c r="F2002" s="99"/>
      <c r="G2002" s="99"/>
    </row>
    <row r="2003" spans="2:7">
      <c r="B2003" s="105"/>
      <c r="C2003" s="105"/>
      <c r="D2003" s="105"/>
      <c r="E2003" s="99"/>
      <c r="F2003" s="99"/>
      <c r="G2003" s="99"/>
    </row>
    <row r="2004" spans="2:7">
      <c r="B2004" s="105"/>
      <c r="C2004" s="105"/>
      <c r="D2004" s="105"/>
      <c r="E2004" s="99"/>
      <c r="F2004" s="99"/>
      <c r="G2004" s="99"/>
    </row>
    <row r="2005" spans="2:7">
      <c r="B2005" s="105"/>
      <c r="C2005" s="105"/>
      <c r="D2005" s="105"/>
      <c r="E2005" s="99"/>
      <c r="F2005" s="99"/>
      <c r="G2005" s="99"/>
    </row>
    <row r="2006" spans="2:7">
      <c r="B2006" s="105"/>
      <c r="C2006" s="105"/>
      <c r="D2006" s="105"/>
      <c r="E2006" s="99"/>
      <c r="F2006" s="99"/>
      <c r="G2006" s="99"/>
    </row>
    <row r="2007" spans="2:7">
      <c r="B2007" s="105"/>
      <c r="C2007" s="105"/>
      <c r="D2007" s="105"/>
      <c r="E2007" s="99"/>
      <c r="F2007" s="99"/>
      <c r="G2007" s="99"/>
    </row>
    <row r="2008" spans="2:7">
      <c r="B2008" s="105"/>
      <c r="C2008" s="105"/>
      <c r="D2008" s="105"/>
      <c r="E2008" s="99"/>
      <c r="F2008" s="99"/>
      <c r="G2008" s="99"/>
    </row>
    <row r="2009" spans="2:7">
      <c r="B2009" s="105"/>
      <c r="C2009" s="105"/>
      <c r="D2009" s="105"/>
      <c r="E2009" s="99"/>
      <c r="F2009" s="99"/>
      <c r="G2009" s="99"/>
    </row>
    <row r="2010" spans="2:7">
      <c r="B2010" s="105"/>
      <c r="C2010" s="105"/>
      <c r="D2010" s="105"/>
      <c r="E2010" s="99"/>
      <c r="F2010" s="99"/>
      <c r="G2010" s="99"/>
    </row>
    <row r="2011" spans="2:7">
      <c r="B2011" s="105"/>
      <c r="C2011" s="105"/>
      <c r="D2011" s="105"/>
      <c r="E2011" s="99"/>
      <c r="F2011" s="99"/>
      <c r="G2011" s="99"/>
    </row>
    <row r="2012" spans="2:7">
      <c r="B2012" s="105"/>
      <c r="C2012" s="105"/>
      <c r="D2012" s="105"/>
      <c r="E2012" s="99"/>
      <c r="F2012" s="99"/>
      <c r="G2012" s="99"/>
    </row>
    <row r="2013" spans="2:7">
      <c r="B2013" s="105"/>
      <c r="C2013" s="105"/>
      <c r="D2013" s="105"/>
      <c r="E2013" s="99"/>
      <c r="F2013" s="99"/>
      <c r="G2013" s="99"/>
    </row>
    <row r="2014" spans="2:7">
      <c r="B2014" s="105"/>
      <c r="C2014" s="105"/>
      <c r="D2014" s="105"/>
      <c r="E2014" s="99"/>
      <c r="F2014" s="99"/>
      <c r="G2014" s="99"/>
    </row>
    <row r="2015" spans="2:7">
      <c r="B2015" s="105"/>
      <c r="C2015" s="105"/>
      <c r="D2015" s="105"/>
      <c r="E2015" s="99"/>
      <c r="F2015" s="99"/>
      <c r="G2015" s="99"/>
    </row>
    <row r="2016" spans="2:7">
      <c r="B2016" s="105"/>
      <c r="C2016" s="105"/>
      <c r="D2016" s="105"/>
      <c r="E2016" s="99"/>
      <c r="F2016" s="99"/>
      <c r="G2016" s="99"/>
    </row>
    <row r="2017" spans="2:7">
      <c r="B2017" s="105"/>
      <c r="C2017" s="105"/>
      <c r="D2017" s="105"/>
      <c r="E2017" s="99"/>
      <c r="F2017" s="99"/>
      <c r="G2017" s="99"/>
    </row>
    <row r="2018" spans="2:7">
      <c r="B2018" s="105"/>
      <c r="C2018" s="105"/>
      <c r="D2018" s="105"/>
      <c r="E2018" s="99"/>
      <c r="F2018" s="99"/>
      <c r="G2018" s="99"/>
    </row>
    <row r="2019" spans="2:7">
      <c r="B2019" s="105"/>
      <c r="C2019" s="105"/>
      <c r="D2019" s="105"/>
      <c r="E2019" s="99"/>
      <c r="F2019" s="99"/>
      <c r="G2019" s="99"/>
    </row>
    <row r="2020" spans="2:7">
      <c r="B2020" s="105"/>
      <c r="C2020" s="105"/>
      <c r="D2020" s="105"/>
      <c r="E2020" s="99"/>
      <c r="F2020" s="99"/>
      <c r="G2020" s="99"/>
    </row>
    <row r="2021" spans="2:7">
      <c r="B2021" s="105"/>
      <c r="C2021" s="105"/>
      <c r="D2021" s="105"/>
      <c r="E2021" s="99"/>
      <c r="F2021" s="99"/>
      <c r="G2021" s="99"/>
    </row>
    <row r="2022" spans="2:7">
      <c r="B2022" s="105"/>
      <c r="C2022" s="105"/>
      <c r="D2022" s="105"/>
      <c r="E2022" s="99"/>
      <c r="F2022" s="99"/>
      <c r="G2022" s="99"/>
    </row>
    <row r="2023" spans="2:7">
      <c r="B2023" s="105"/>
      <c r="C2023" s="105"/>
      <c r="D2023" s="105"/>
      <c r="E2023" s="99"/>
      <c r="F2023" s="99"/>
      <c r="G2023" s="99"/>
    </row>
    <row r="2024" spans="2:7">
      <c r="B2024" s="105"/>
      <c r="C2024" s="105"/>
      <c r="D2024" s="105"/>
      <c r="E2024" s="99"/>
      <c r="F2024" s="99"/>
      <c r="G2024" s="99"/>
    </row>
    <row r="2025" spans="2:7">
      <c r="B2025" s="105"/>
      <c r="C2025" s="105"/>
      <c r="D2025" s="105"/>
      <c r="E2025" s="99"/>
      <c r="F2025" s="99"/>
      <c r="G2025" s="99"/>
    </row>
    <row r="2026" spans="2:7">
      <c r="B2026" s="105"/>
      <c r="C2026" s="105"/>
      <c r="D2026" s="105"/>
      <c r="E2026" s="99"/>
      <c r="F2026" s="99"/>
      <c r="G2026" s="99"/>
    </row>
    <row r="2027" spans="2:7">
      <c r="B2027" s="105"/>
      <c r="C2027" s="105"/>
      <c r="D2027" s="105"/>
      <c r="E2027" s="99"/>
      <c r="F2027" s="99"/>
      <c r="G2027" s="99"/>
    </row>
    <row r="2028" spans="2:7">
      <c r="B2028" s="105"/>
      <c r="C2028" s="105"/>
      <c r="D2028" s="105"/>
      <c r="E2028" s="99"/>
      <c r="F2028" s="99"/>
      <c r="G2028" s="99"/>
    </row>
    <row r="2029" spans="2:7">
      <c r="B2029" s="105"/>
      <c r="C2029" s="105"/>
      <c r="D2029" s="105"/>
      <c r="E2029" s="99"/>
      <c r="F2029" s="99"/>
      <c r="G2029" s="99"/>
    </row>
    <row r="2030" spans="2:7">
      <c r="B2030" s="105"/>
      <c r="C2030" s="105"/>
      <c r="D2030" s="105"/>
      <c r="E2030" s="99"/>
      <c r="F2030" s="99"/>
      <c r="G2030" s="99"/>
    </row>
    <row r="2031" spans="2:7">
      <c r="B2031" s="105"/>
      <c r="C2031" s="105"/>
      <c r="D2031" s="105"/>
      <c r="E2031" s="99"/>
      <c r="F2031" s="99"/>
      <c r="G2031" s="99"/>
    </row>
    <row r="2032" spans="2:7">
      <c r="B2032" s="105"/>
      <c r="C2032" s="105"/>
      <c r="D2032" s="105"/>
      <c r="E2032" s="99"/>
      <c r="F2032" s="99"/>
      <c r="G2032" s="99"/>
    </row>
    <row r="2033" spans="2:7">
      <c r="B2033" s="105"/>
      <c r="C2033" s="105"/>
      <c r="D2033" s="105"/>
      <c r="E2033" s="99"/>
      <c r="F2033" s="99"/>
      <c r="G2033" s="99"/>
    </row>
    <row r="2034" spans="2:7">
      <c r="B2034" s="105"/>
      <c r="C2034" s="105"/>
      <c r="D2034" s="105"/>
      <c r="E2034" s="99"/>
      <c r="F2034" s="99"/>
      <c r="G2034" s="99"/>
    </row>
    <row r="2035" spans="2:7">
      <c r="B2035" s="105"/>
      <c r="C2035" s="105"/>
      <c r="D2035" s="105"/>
      <c r="E2035" s="99"/>
      <c r="F2035" s="99"/>
      <c r="G2035" s="99"/>
    </row>
    <row r="2036" spans="2:7">
      <c r="B2036" s="105"/>
      <c r="C2036" s="105"/>
      <c r="D2036" s="105"/>
      <c r="E2036" s="99"/>
      <c r="F2036" s="99"/>
      <c r="G2036" s="99"/>
    </row>
    <row r="2037" spans="2:7">
      <c r="B2037" s="105"/>
      <c r="C2037" s="105"/>
      <c r="D2037" s="105"/>
      <c r="E2037" s="99"/>
      <c r="F2037" s="99"/>
      <c r="G2037" s="99"/>
    </row>
    <row r="2038" spans="2:7">
      <c r="B2038" s="105"/>
      <c r="C2038" s="105"/>
      <c r="D2038" s="105"/>
      <c r="E2038" s="99"/>
      <c r="F2038" s="99"/>
      <c r="G2038" s="99"/>
    </row>
    <row r="2039" spans="2:7">
      <c r="B2039" s="105"/>
      <c r="C2039" s="105"/>
      <c r="D2039" s="105"/>
      <c r="E2039" s="99"/>
      <c r="F2039" s="99"/>
      <c r="G2039" s="99"/>
    </row>
    <row r="2040" spans="2:7">
      <c r="B2040" s="105"/>
      <c r="C2040" s="105"/>
      <c r="D2040" s="105"/>
      <c r="E2040" s="99"/>
      <c r="F2040" s="99"/>
      <c r="G2040" s="99"/>
    </row>
    <row r="2041" spans="2:7">
      <c r="B2041" s="105"/>
      <c r="C2041" s="105"/>
      <c r="D2041" s="105"/>
      <c r="E2041" s="99"/>
      <c r="F2041" s="99"/>
      <c r="G2041" s="99"/>
    </row>
    <row r="2042" spans="2:7">
      <c r="B2042" s="105"/>
      <c r="C2042" s="105"/>
      <c r="D2042" s="105"/>
      <c r="E2042" s="99"/>
      <c r="F2042" s="99"/>
      <c r="G2042" s="99"/>
    </row>
    <row r="2043" spans="2:7">
      <c r="B2043" s="105"/>
      <c r="C2043" s="105"/>
      <c r="D2043" s="105"/>
      <c r="E2043" s="99"/>
      <c r="F2043" s="99"/>
      <c r="G2043" s="99"/>
    </row>
    <row r="2044" spans="2:7">
      <c r="B2044" s="105"/>
      <c r="C2044" s="105"/>
      <c r="D2044" s="105"/>
      <c r="E2044" s="99"/>
      <c r="F2044" s="99"/>
      <c r="G2044" s="99"/>
    </row>
    <row r="2045" spans="2:7">
      <c r="B2045" s="105"/>
      <c r="C2045" s="105"/>
      <c r="D2045" s="105"/>
      <c r="E2045" s="99"/>
      <c r="F2045" s="99"/>
      <c r="G2045" s="99"/>
    </row>
    <row r="2046" spans="2:7">
      <c r="B2046" s="105"/>
      <c r="C2046" s="105"/>
      <c r="D2046" s="105"/>
      <c r="E2046" s="99"/>
      <c r="F2046" s="99"/>
      <c r="G2046" s="99"/>
    </row>
    <row r="2047" spans="2:7">
      <c r="B2047" s="105"/>
      <c r="C2047" s="105"/>
      <c r="D2047" s="105"/>
      <c r="E2047" s="99"/>
      <c r="F2047" s="99"/>
      <c r="G2047" s="99"/>
    </row>
    <row r="2048" spans="2:7">
      <c r="B2048" s="105"/>
      <c r="C2048" s="105"/>
      <c r="D2048" s="105"/>
      <c r="E2048" s="99"/>
      <c r="F2048" s="99"/>
      <c r="G2048" s="99"/>
    </row>
    <row r="2049" spans="2:7">
      <c r="B2049" s="105"/>
      <c r="C2049" s="105"/>
      <c r="D2049" s="105"/>
      <c r="E2049" s="99"/>
      <c r="F2049" s="99"/>
      <c r="G2049" s="99"/>
    </row>
    <row r="2050" spans="2:7">
      <c r="B2050" s="105"/>
      <c r="C2050" s="105"/>
      <c r="D2050" s="105"/>
      <c r="E2050" s="99"/>
      <c r="F2050" s="99"/>
      <c r="G2050" s="99"/>
    </row>
    <row r="2051" spans="2:7">
      <c r="B2051" s="105"/>
      <c r="C2051" s="105"/>
      <c r="D2051" s="105"/>
      <c r="E2051" s="99"/>
      <c r="F2051" s="99"/>
      <c r="G2051" s="99"/>
    </row>
    <row r="2052" spans="2:7">
      <c r="B2052" s="105"/>
      <c r="C2052" s="105"/>
      <c r="D2052" s="105"/>
      <c r="E2052" s="99"/>
      <c r="F2052" s="99"/>
      <c r="G2052" s="99"/>
    </row>
    <row r="2053" spans="2:7">
      <c r="B2053" s="105"/>
      <c r="C2053" s="105"/>
      <c r="D2053" s="105"/>
      <c r="E2053" s="99"/>
      <c r="F2053" s="99"/>
      <c r="G2053" s="99"/>
    </row>
    <row r="2054" spans="2:7">
      <c r="B2054" s="105"/>
      <c r="C2054" s="105"/>
      <c r="D2054" s="105"/>
      <c r="E2054" s="99"/>
      <c r="F2054" s="99"/>
      <c r="G2054" s="99"/>
    </row>
    <row r="2055" spans="2:7">
      <c r="B2055" s="105"/>
      <c r="C2055" s="105"/>
      <c r="D2055" s="105"/>
      <c r="E2055" s="99"/>
      <c r="F2055" s="99"/>
      <c r="G2055" s="99"/>
    </row>
    <row r="2056" spans="2:7">
      <c r="B2056" s="105"/>
      <c r="C2056" s="105"/>
      <c r="D2056" s="105"/>
      <c r="E2056" s="99"/>
      <c r="F2056" s="99"/>
      <c r="G2056" s="99"/>
    </row>
    <row r="2057" spans="2:7">
      <c r="B2057" s="105"/>
      <c r="C2057" s="105"/>
      <c r="D2057" s="105"/>
      <c r="E2057" s="99"/>
      <c r="F2057" s="99"/>
      <c r="G2057" s="99"/>
    </row>
    <row r="2058" spans="2:7">
      <c r="B2058" s="105"/>
      <c r="C2058" s="105"/>
      <c r="D2058" s="105"/>
      <c r="E2058" s="99"/>
      <c r="F2058" s="99"/>
      <c r="G2058" s="99"/>
    </row>
    <row r="2059" spans="2:7">
      <c r="B2059" s="105"/>
      <c r="C2059" s="105"/>
      <c r="D2059" s="105"/>
      <c r="E2059" s="99"/>
      <c r="F2059" s="99"/>
      <c r="G2059" s="99"/>
    </row>
    <row r="2060" spans="2:7">
      <c r="B2060" s="105"/>
      <c r="C2060" s="105"/>
      <c r="D2060" s="105"/>
      <c r="E2060" s="99"/>
      <c r="F2060" s="99"/>
      <c r="G2060" s="99"/>
    </row>
    <row r="2061" spans="2:7">
      <c r="B2061" s="105"/>
      <c r="C2061" s="105"/>
      <c r="D2061" s="105"/>
      <c r="E2061" s="99"/>
      <c r="F2061" s="99"/>
      <c r="G2061" s="99"/>
    </row>
    <row r="2062" spans="2:7">
      <c r="B2062" s="105"/>
      <c r="C2062" s="105"/>
      <c r="D2062" s="105"/>
      <c r="E2062" s="99"/>
      <c r="F2062" s="99"/>
      <c r="G2062" s="99"/>
    </row>
    <row r="2063" spans="2:7">
      <c r="B2063" s="105"/>
      <c r="C2063" s="105"/>
      <c r="D2063" s="105"/>
      <c r="E2063" s="99"/>
      <c r="F2063" s="99"/>
      <c r="G2063" s="99"/>
    </row>
    <row r="2064" spans="2:7">
      <c r="B2064" s="105"/>
      <c r="C2064" s="105"/>
      <c r="D2064" s="105"/>
      <c r="E2064" s="99"/>
      <c r="F2064" s="99"/>
      <c r="G2064" s="99"/>
    </row>
    <row r="2065" spans="2:7">
      <c r="B2065" s="105"/>
      <c r="C2065" s="105"/>
      <c r="D2065" s="105"/>
      <c r="E2065" s="99"/>
      <c r="F2065" s="99"/>
      <c r="G2065" s="99"/>
    </row>
    <row r="2066" spans="2:7">
      <c r="B2066" s="105"/>
      <c r="C2066" s="105"/>
      <c r="D2066" s="105"/>
      <c r="E2066" s="99"/>
      <c r="F2066" s="99"/>
      <c r="G2066" s="99"/>
    </row>
    <row r="2067" spans="2:7">
      <c r="B2067" s="105"/>
      <c r="C2067" s="105"/>
      <c r="D2067" s="105"/>
      <c r="E2067" s="99"/>
      <c r="F2067" s="99"/>
      <c r="G2067" s="99"/>
    </row>
    <row r="2068" spans="2:7">
      <c r="B2068" s="105"/>
      <c r="C2068" s="105"/>
      <c r="D2068" s="105"/>
      <c r="E2068" s="99"/>
      <c r="F2068" s="99"/>
      <c r="G2068" s="99"/>
    </row>
    <row r="2069" spans="2:7">
      <c r="B2069" s="105"/>
      <c r="C2069" s="105"/>
      <c r="D2069" s="105"/>
      <c r="E2069" s="99"/>
      <c r="F2069" s="99"/>
      <c r="G2069" s="99"/>
    </row>
    <row r="2070" spans="2:7">
      <c r="B2070" s="105"/>
      <c r="C2070" s="105"/>
      <c r="D2070" s="105"/>
      <c r="E2070" s="99"/>
      <c r="F2070" s="99"/>
      <c r="G2070" s="99"/>
    </row>
    <row r="2071" spans="2:7">
      <c r="B2071" s="105"/>
      <c r="C2071" s="105"/>
      <c r="D2071" s="105"/>
      <c r="E2071" s="99"/>
      <c r="F2071" s="99"/>
      <c r="G2071" s="99"/>
    </row>
    <row r="2072" spans="2:7">
      <c r="B2072" s="105"/>
      <c r="C2072" s="105"/>
      <c r="D2072" s="105"/>
      <c r="E2072" s="99"/>
      <c r="F2072" s="99"/>
      <c r="G2072" s="99"/>
    </row>
    <row r="2073" spans="2:7">
      <c r="B2073" s="105"/>
      <c r="C2073" s="105"/>
      <c r="D2073" s="105"/>
      <c r="E2073" s="99"/>
      <c r="F2073" s="99"/>
      <c r="G2073" s="99"/>
    </row>
    <row r="2074" spans="2:7">
      <c r="B2074" s="105"/>
      <c r="C2074" s="105"/>
      <c r="D2074" s="105"/>
      <c r="E2074" s="99"/>
      <c r="F2074" s="99"/>
      <c r="G2074" s="99"/>
    </row>
    <row r="2075" spans="2:7">
      <c r="B2075" s="105"/>
      <c r="C2075" s="105"/>
      <c r="D2075" s="105"/>
      <c r="E2075" s="99"/>
      <c r="F2075" s="99"/>
      <c r="G2075" s="99"/>
    </row>
    <row r="2076" spans="2:7">
      <c r="B2076" s="105"/>
      <c r="C2076" s="105"/>
      <c r="D2076" s="105"/>
      <c r="E2076" s="99"/>
      <c r="F2076" s="99"/>
      <c r="G2076" s="99"/>
    </row>
    <row r="2077" spans="2:7">
      <c r="B2077" s="105"/>
      <c r="C2077" s="105"/>
      <c r="D2077" s="105"/>
      <c r="E2077" s="99"/>
      <c r="F2077" s="99"/>
      <c r="G2077" s="99"/>
    </row>
    <row r="2078" spans="2:7">
      <c r="B2078" s="105"/>
      <c r="C2078" s="105"/>
      <c r="D2078" s="105"/>
      <c r="E2078" s="99"/>
      <c r="F2078" s="99"/>
      <c r="G2078" s="99"/>
    </row>
    <row r="2079" spans="2:7">
      <c r="B2079" s="105"/>
      <c r="C2079" s="105"/>
      <c r="D2079" s="105"/>
      <c r="E2079" s="99"/>
      <c r="F2079" s="99"/>
      <c r="G2079" s="99"/>
    </row>
    <row r="2080" spans="2:7">
      <c r="B2080" s="105"/>
      <c r="C2080" s="105"/>
      <c r="D2080" s="105"/>
      <c r="E2080" s="99"/>
      <c r="F2080" s="99"/>
      <c r="G2080" s="99"/>
    </row>
    <row r="2081" spans="2:7">
      <c r="B2081" s="105"/>
      <c r="C2081" s="105"/>
      <c r="D2081" s="105"/>
      <c r="E2081" s="99"/>
      <c r="F2081" s="99"/>
      <c r="G2081" s="99"/>
    </row>
    <row r="2082" spans="2:7">
      <c r="B2082" s="105"/>
      <c r="C2082" s="105"/>
      <c r="D2082" s="105"/>
      <c r="E2082" s="99"/>
      <c r="F2082" s="99"/>
      <c r="G2082" s="99"/>
    </row>
    <row r="2083" spans="2:7">
      <c r="B2083" s="105"/>
      <c r="C2083" s="105"/>
      <c r="D2083" s="105"/>
      <c r="E2083" s="99"/>
      <c r="F2083" s="99"/>
      <c r="G2083" s="99"/>
    </row>
    <row r="2084" spans="2:7">
      <c r="B2084" s="105"/>
      <c r="C2084" s="105"/>
      <c r="D2084" s="105"/>
      <c r="E2084" s="99"/>
      <c r="F2084" s="99"/>
      <c r="G2084" s="99"/>
    </row>
    <row r="2085" spans="2:7">
      <c r="B2085" s="105"/>
      <c r="C2085" s="105"/>
      <c r="D2085" s="105"/>
      <c r="E2085" s="99"/>
      <c r="F2085" s="99"/>
      <c r="G2085" s="99"/>
    </row>
    <row r="2086" spans="2:7">
      <c r="B2086" s="105"/>
      <c r="C2086" s="105"/>
      <c r="D2086" s="105"/>
      <c r="E2086" s="99"/>
      <c r="F2086" s="99"/>
      <c r="G2086" s="99"/>
    </row>
    <row r="2087" spans="2:7">
      <c r="B2087" s="105"/>
      <c r="C2087" s="105"/>
      <c r="D2087" s="105"/>
      <c r="E2087" s="99"/>
      <c r="F2087" s="99"/>
      <c r="G2087" s="99"/>
    </row>
    <row r="2088" spans="2:7">
      <c r="B2088" s="105"/>
      <c r="C2088" s="105"/>
      <c r="D2088" s="105"/>
      <c r="E2088" s="99"/>
      <c r="F2088" s="99"/>
      <c r="G2088" s="99"/>
    </row>
    <row r="2089" spans="2:7">
      <c r="B2089" s="105"/>
      <c r="C2089" s="105"/>
      <c r="D2089" s="105"/>
      <c r="E2089" s="99"/>
      <c r="F2089" s="99"/>
      <c r="G2089" s="99"/>
    </row>
    <row r="2090" spans="2:7">
      <c r="B2090" s="105"/>
      <c r="C2090" s="105"/>
      <c r="D2090" s="105"/>
      <c r="E2090" s="99"/>
      <c r="F2090" s="99"/>
      <c r="G2090" s="99"/>
    </row>
    <row r="2091" spans="2:7">
      <c r="B2091" s="105"/>
      <c r="C2091" s="105"/>
      <c r="D2091" s="105"/>
      <c r="E2091" s="99"/>
      <c r="F2091" s="99"/>
      <c r="G2091" s="99"/>
    </row>
    <row r="2092" spans="2:7">
      <c r="B2092" s="105"/>
      <c r="C2092" s="105"/>
      <c r="D2092" s="105"/>
      <c r="E2092" s="99"/>
      <c r="F2092" s="99"/>
      <c r="G2092" s="99"/>
    </row>
    <row r="2093" spans="2:7">
      <c r="B2093" s="105"/>
      <c r="C2093" s="105"/>
      <c r="D2093" s="105"/>
      <c r="E2093" s="99"/>
      <c r="F2093" s="99"/>
      <c r="G2093" s="99"/>
    </row>
    <row r="2094" spans="2:7">
      <c r="B2094" s="105"/>
      <c r="C2094" s="105"/>
      <c r="D2094" s="105"/>
      <c r="E2094" s="99"/>
      <c r="F2094" s="99"/>
      <c r="G2094" s="99"/>
    </row>
    <row r="2095" spans="2:7">
      <c r="B2095" s="105"/>
      <c r="C2095" s="105"/>
      <c r="D2095" s="105"/>
      <c r="E2095" s="99"/>
      <c r="F2095" s="99"/>
      <c r="G2095" s="99"/>
    </row>
    <row r="2096" spans="2:7">
      <c r="B2096" s="105"/>
      <c r="C2096" s="105"/>
      <c r="D2096" s="105"/>
      <c r="E2096" s="99"/>
      <c r="F2096" s="99"/>
      <c r="G2096" s="99"/>
    </row>
    <row r="2097" spans="2:7">
      <c r="B2097" s="105"/>
      <c r="C2097" s="105"/>
      <c r="D2097" s="105"/>
      <c r="E2097" s="99"/>
      <c r="F2097" s="99"/>
      <c r="G2097" s="99"/>
    </row>
    <row r="2098" spans="2:7">
      <c r="B2098" s="105"/>
      <c r="C2098" s="105"/>
      <c r="D2098" s="105"/>
      <c r="E2098" s="99"/>
      <c r="F2098" s="99"/>
      <c r="G2098" s="99"/>
    </row>
    <row r="2099" spans="2:7">
      <c r="B2099" s="105"/>
      <c r="C2099" s="105"/>
      <c r="D2099" s="105"/>
      <c r="E2099" s="99"/>
      <c r="F2099" s="99"/>
      <c r="G2099" s="99"/>
    </row>
    <row r="2100" spans="2:7">
      <c r="B2100" s="105"/>
      <c r="C2100" s="105"/>
      <c r="D2100" s="105"/>
      <c r="E2100" s="99"/>
      <c r="F2100" s="99"/>
      <c r="G2100" s="99"/>
    </row>
    <row r="2101" spans="2:7">
      <c r="B2101" s="105"/>
      <c r="C2101" s="105"/>
      <c r="D2101" s="105"/>
      <c r="E2101" s="99"/>
      <c r="F2101" s="99"/>
      <c r="G2101" s="99"/>
    </row>
    <row r="2102" spans="2:7">
      <c r="B2102" s="105"/>
      <c r="C2102" s="105"/>
      <c r="D2102" s="105"/>
      <c r="E2102" s="99"/>
      <c r="F2102" s="99"/>
      <c r="G2102" s="99"/>
    </row>
    <row r="2103" spans="2:7">
      <c r="B2103" s="105"/>
      <c r="C2103" s="105"/>
      <c r="D2103" s="105"/>
      <c r="E2103" s="99"/>
      <c r="F2103" s="99"/>
      <c r="G2103" s="99"/>
    </row>
    <row r="2104" spans="2:7">
      <c r="B2104" s="105"/>
      <c r="C2104" s="105"/>
      <c r="D2104" s="105"/>
      <c r="E2104" s="99"/>
      <c r="F2104" s="99"/>
      <c r="G2104" s="99"/>
    </row>
    <row r="2105" spans="2:7">
      <c r="B2105" s="105"/>
      <c r="C2105" s="105"/>
      <c r="D2105" s="105"/>
      <c r="E2105" s="99"/>
      <c r="F2105" s="99"/>
      <c r="G2105" s="99"/>
    </row>
    <row r="2106" spans="2:7">
      <c r="B2106" s="105"/>
      <c r="C2106" s="105"/>
      <c r="D2106" s="105"/>
      <c r="E2106" s="99"/>
      <c r="F2106" s="99"/>
      <c r="G2106" s="99"/>
    </row>
    <row r="2107" spans="2:7">
      <c r="B2107" s="105"/>
      <c r="C2107" s="105"/>
      <c r="D2107" s="105"/>
      <c r="E2107" s="99"/>
      <c r="F2107" s="99"/>
      <c r="G2107" s="99"/>
    </row>
    <row r="2108" spans="2:7">
      <c r="B2108" s="105"/>
      <c r="C2108" s="105"/>
      <c r="D2108" s="105"/>
      <c r="E2108" s="99"/>
      <c r="F2108" s="99"/>
      <c r="G2108" s="99"/>
    </row>
    <row r="2109" spans="2:7">
      <c r="B2109" s="105"/>
      <c r="C2109" s="105"/>
      <c r="D2109" s="105"/>
      <c r="E2109" s="99"/>
      <c r="F2109" s="99"/>
      <c r="G2109" s="99"/>
    </row>
    <row r="2110" spans="2:7">
      <c r="B2110" s="105"/>
      <c r="C2110" s="105"/>
      <c r="D2110" s="105"/>
      <c r="E2110" s="99"/>
      <c r="F2110" s="99"/>
      <c r="G2110" s="99"/>
    </row>
    <row r="2111" spans="2:7">
      <c r="B2111" s="105"/>
      <c r="C2111" s="105"/>
      <c r="D2111" s="105"/>
      <c r="E2111" s="99"/>
      <c r="F2111" s="99"/>
      <c r="G2111" s="99"/>
    </row>
    <row r="2112" spans="2:7">
      <c r="B2112" s="105"/>
      <c r="C2112" s="105"/>
      <c r="D2112" s="105"/>
      <c r="E2112" s="99"/>
      <c r="F2112" s="99"/>
      <c r="G2112" s="99"/>
    </row>
    <row r="2113" spans="2:7">
      <c r="B2113" s="105"/>
      <c r="C2113" s="105"/>
      <c r="D2113" s="105"/>
      <c r="E2113" s="99"/>
      <c r="F2113" s="99"/>
      <c r="G2113" s="99"/>
    </row>
    <row r="2114" spans="2:7">
      <c r="B2114" s="105"/>
      <c r="C2114" s="105"/>
      <c r="D2114" s="105"/>
      <c r="E2114" s="99"/>
      <c r="F2114" s="99"/>
      <c r="G2114" s="99"/>
    </row>
    <row r="2115" spans="2:7">
      <c r="B2115" s="105"/>
      <c r="C2115" s="105"/>
      <c r="D2115" s="105"/>
      <c r="E2115" s="99"/>
      <c r="F2115" s="99"/>
      <c r="G2115" s="99"/>
    </row>
    <row r="2116" spans="2:7">
      <c r="B2116" s="105"/>
      <c r="C2116" s="105"/>
      <c r="D2116" s="105"/>
      <c r="E2116" s="99"/>
      <c r="F2116" s="99"/>
      <c r="G2116" s="99"/>
    </row>
    <row r="2117" spans="2:7">
      <c r="B2117" s="105"/>
      <c r="C2117" s="105"/>
      <c r="D2117" s="105"/>
      <c r="E2117" s="99"/>
      <c r="F2117" s="99"/>
      <c r="G2117" s="99"/>
    </row>
    <row r="2118" spans="2:7">
      <c r="B2118" s="105"/>
      <c r="C2118" s="105"/>
      <c r="D2118" s="105"/>
      <c r="E2118" s="99"/>
      <c r="F2118" s="99"/>
      <c r="G2118" s="99"/>
    </row>
    <row r="2119" spans="2:7">
      <c r="B2119" s="105"/>
      <c r="C2119" s="105"/>
      <c r="D2119" s="105"/>
      <c r="E2119" s="99"/>
      <c r="F2119" s="99"/>
      <c r="G2119" s="99"/>
    </row>
    <row r="2120" spans="2:7">
      <c r="B2120" s="105"/>
      <c r="C2120" s="105"/>
      <c r="D2120" s="105"/>
      <c r="E2120" s="99"/>
      <c r="F2120" s="99"/>
      <c r="G2120" s="99"/>
    </row>
    <row r="2121" spans="2:7">
      <c r="B2121" s="105"/>
      <c r="C2121" s="105"/>
      <c r="D2121" s="105"/>
      <c r="E2121" s="99"/>
      <c r="F2121" s="99"/>
      <c r="G2121" s="99"/>
    </row>
    <row r="2122" spans="2:7">
      <c r="B2122" s="105"/>
      <c r="C2122" s="105"/>
      <c r="D2122" s="105"/>
      <c r="E2122" s="99"/>
      <c r="F2122" s="99"/>
      <c r="G2122" s="99"/>
    </row>
    <row r="2123" spans="2:7">
      <c r="B2123" s="105"/>
      <c r="C2123" s="105"/>
      <c r="D2123" s="105"/>
      <c r="E2123" s="99"/>
      <c r="F2123" s="99"/>
      <c r="G2123" s="99"/>
    </row>
    <row r="2124" spans="2:7">
      <c r="B2124" s="105"/>
      <c r="C2124" s="105"/>
      <c r="D2124" s="105"/>
      <c r="E2124" s="99"/>
      <c r="F2124" s="99"/>
      <c r="G2124" s="99"/>
    </row>
    <row r="2125" spans="2:7">
      <c r="B2125" s="105"/>
      <c r="C2125" s="105"/>
      <c r="D2125" s="105"/>
      <c r="E2125" s="99"/>
      <c r="F2125" s="99"/>
      <c r="G2125" s="99"/>
    </row>
    <row r="2126" spans="2:7">
      <c r="B2126" s="105"/>
      <c r="C2126" s="105"/>
      <c r="D2126" s="105"/>
      <c r="E2126" s="99"/>
      <c r="F2126" s="99"/>
      <c r="G2126" s="99"/>
    </row>
    <row r="2127" spans="2:7">
      <c r="B2127" s="105"/>
      <c r="C2127" s="105"/>
      <c r="D2127" s="105"/>
      <c r="E2127" s="99"/>
      <c r="F2127" s="99"/>
      <c r="G2127" s="99"/>
    </row>
    <row r="2128" spans="2:7">
      <c r="B2128" s="105"/>
      <c r="C2128" s="105"/>
      <c r="D2128" s="105"/>
      <c r="E2128" s="99"/>
      <c r="F2128" s="99"/>
      <c r="G2128" s="99"/>
    </row>
    <row r="2129" spans="2:7">
      <c r="B2129" s="105"/>
      <c r="C2129" s="105"/>
      <c r="D2129" s="105"/>
      <c r="E2129" s="99"/>
      <c r="F2129" s="99"/>
      <c r="G2129" s="99"/>
    </row>
    <row r="2130" spans="2:7">
      <c r="B2130" s="105"/>
      <c r="C2130" s="105"/>
      <c r="D2130" s="105"/>
      <c r="E2130" s="99"/>
      <c r="F2130" s="99"/>
      <c r="G2130" s="99"/>
    </row>
    <row r="2131" spans="2:7">
      <c r="B2131" s="105"/>
      <c r="C2131" s="105"/>
      <c r="D2131" s="105"/>
      <c r="E2131" s="99"/>
      <c r="F2131" s="99"/>
      <c r="G2131" s="99"/>
    </row>
    <row r="2132" spans="2:7">
      <c r="B2132" s="105"/>
      <c r="C2132" s="105"/>
      <c r="D2132" s="105"/>
      <c r="E2132" s="99"/>
      <c r="F2132" s="99"/>
      <c r="G2132" s="99"/>
    </row>
    <row r="2133" spans="2:7">
      <c r="B2133" s="105"/>
      <c r="C2133" s="105"/>
      <c r="D2133" s="105"/>
      <c r="E2133" s="99"/>
      <c r="F2133" s="99"/>
      <c r="G2133" s="99"/>
    </row>
    <row r="2134" spans="2:7">
      <c r="B2134" s="105"/>
      <c r="C2134" s="105"/>
      <c r="D2134" s="105"/>
      <c r="E2134" s="99"/>
      <c r="F2134" s="99"/>
      <c r="G2134" s="99"/>
    </row>
    <row r="2135" spans="2:7">
      <c r="B2135" s="105"/>
      <c r="C2135" s="105"/>
      <c r="D2135" s="105"/>
      <c r="E2135" s="99"/>
      <c r="F2135" s="99"/>
      <c r="G2135" s="99"/>
    </row>
    <row r="2136" spans="2:7">
      <c r="B2136" s="105"/>
      <c r="C2136" s="105"/>
      <c r="D2136" s="105"/>
      <c r="E2136" s="99"/>
      <c r="F2136" s="99"/>
      <c r="G2136" s="99"/>
    </row>
    <row r="2137" spans="2:7">
      <c r="B2137" s="105"/>
      <c r="C2137" s="105"/>
      <c r="D2137" s="105"/>
      <c r="E2137" s="99"/>
      <c r="F2137" s="99"/>
      <c r="G2137" s="99"/>
    </row>
    <row r="2138" spans="2:7">
      <c r="B2138" s="105"/>
      <c r="C2138" s="105"/>
      <c r="D2138" s="105"/>
      <c r="E2138" s="99"/>
      <c r="F2138" s="99"/>
      <c r="G2138" s="99"/>
    </row>
    <row r="2139" spans="2:7">
      <c r="B2139" s="105"/>
      <c r="C2139" s="105"/>
      <c r="D2139" s="105"/>
      <c r="E2139" s="99"/>
      <c r="F2139" s="99"/>
      <c r="G2139" s="99"/>
    </row>
    <row r="2140" spans="2:7">
      <c r="B2140" s="105"/>
      <c r="C2140" s="105"/>
      <c r="D2140" s="105"/>
      <c r="E2140" s="99"/>
      <c r="F2140" s="99"/>
      <c r="G2140" s="99"/>
    </row>
    <row r="2141" spans="2:7">
      <c r="B2141" s="105"/>
      <c r="C2141" s="105"/>
      <c r="D2141" s="105"/>
      <c r="E2141" s="99"/>
      <c r="F2141" s="99"/>
      <c r="G2141" s="99"/>
    </row>
    <row r="2142" spans="2:7">
      <c r="B2142" s="105"/>
      <c r="C2142" s="105"/>
      <c r="D2142" s="105"/>
      <c r="E2142" s="99"/>
      <c r="F2142" s="99"/>
      <c r="G2142" s="99"/>
    </row>
    <row r="2143" spans="2:7">
      <c r="B2143" s="105"/>
      <c r="C2143" s="105"/>
      <c r="D2143" s="105"/>
      <c r="E2143" s="99"/>
      <c r="F2143" s="99"/>
      <c r="G2143" s="99"/>
    </row>
    <row r="2144" spans="2:7">
      <c r="B2144" s="105"/>
      <c r="C2144" s="105"/>
      <c r="D2144" s="105"/>
      <c r="E2144" s="99"/>
      <c r="F2144" s="99"/>
      <c r="G2144" s="99"/>
    </row>
    <row r="2145" spans="2:7">
      <c r="B2145" s="105"/>
      <c r="C2145" s="105"/>
      <c r="D2145" s="105"/>
      <c r="E2145" s="99"/>
      <c r="F2145" s="99"/>
      <c r="G2145" s="99"/>
    </row>
    <row r="2146" spans="2:7">
      <c r="B2146" s="105"/>
      <c r="C2146" s="105"/>
      <c r="D2146" s="105"/>
      <c r="E2146" s="99"/>
      <c r="F2146" s="99"/>
      <c r="G2146" s="99"/>
    </row>
    <row r="2147" spans="2:7">
      <c r="B2147" s="105"/>
      <c r="C2147" s="105"/>
      <c r="D2147" s="105"/>
      <c r="E2147" s="99"/>
      <c r="F2147" s="99"/>
      <c r="G2147" s="99"/>
    </row>
    <row r="2148" spans="2:7">
      <c r="B2148" s="105"/>
      <c r="C2148" s="105"/>
      <c r="D2148" s="105"/>
      <c r="E2148" s="99"/>
      <c r="F2148" s="99"/>
      <c r="G2148" s="99"/>
    </row>
    <row r="2149" spans="2:7">
      <c r="B2149" s="105"/>
      <c r="C2149" s="105"/>
      <c r="D2149" s="105"/>
      <c r="E2149" s="99"/>
      <c r="F2149" s="99"/>
      <c r="G2149" s="99"/>
    </row>
    <row r="2150" spans="2:7">
      <c r="B2150" s="105"/>
      <c r="C2150" s="105"/>
      <c r="D2150" s="105"/>
      <c r="E2150" s="99"/>
      <c r="F2150" s="99"/>
      <c r="G2150" s="99"/>
    </row>
    <row r="2151" spans="2:7">
      <c r="B2151" s="105"/>
      <c r="C2151" s="105"/>
      <c r="D2151" s="105"/>
      <c r="E2151" s="99"/>
      <c r="F2151" s="99"/>
      <c r="G2151" s="99"/>
    </row>
    <row r="2152" spans="2:7">
      <c r="B2152" s="105"/>
      <c r="C2152" s="105"/>
      <c r="D2152" s="105"/>
      <c r="E2152" s="99"/>
      <c r="F2152" s="99"/>
      <c r="G2152" s="99"/>
    </row>
    <row r="2153" spans="2:7">
      <c r="B2153" s="105"/>
      <c r="C2153" s="105"/>
      <c r="D2153" s="105"/>
      <c r="E2153" s="99"/>
      <c r="F2153" s="99"/>
      <c r="G2153" s="99"/>
    </row>
    <row r="2154" spans="2:7">
      <c r="B2154" s="105"/>
      <c r="C2154" s="105"/>
      <c r="D2154" s="105"/>
      <c r="E2154" s="99"/>
      <c r="F2154" s="99"/>
      <c r="G2154" s="99"/>
    </row>
    <row r="2155" spans="2:7">
      <c r="B2155" s="105"/>
      <c r="C2155" s="105"/>
      <c r="D2155" s="105"/>
      <c r="E2155" s="99"/>
      <c r="F2155" s="99"/>
      <c r="G2155" s="99"/>
    </row>
    <row r="2156" spans="2:7">
      <c r="B2156" s="105"/>
      <c r="C2156" s="105"/>
      <c r="D2156" s="105"/>
      <c r="E2156" s="99"/>
      <c r="F2156" s="99"/>
      <c r="G2156" s="99"/>
    </row>
    <row r="2157" spans="2:7">
      <c r="B2157" s="105"/>
      <c r="C2157" s="105"/>
      <c r="D2157" s="105"/>
      <c r="E2157" s="99"/>
      <c r="F2157" s="99"/>
      <c r="G2157" s="99"/>
    </row>
    <row r="2158" spans="2:7">
      <c r="B2158" s="105"/>
      <c r="C2158" s="105"/>
      <c r="D2158" s="105"/>
      <c r="E2158" s="99"/>
      <c r="F2158" s="99"/>
      <c r="G2158" s="99"/>
    </row>
    <row r="2159" spans="2:7">
      <c r="B2159" s="105"/>
      <c r="C2159" s="105"/>
      <c r="D2159" s="105"/>
      <c r="E2159" s="99"/>
      <c r="F2159" s="99"/>
      <c r="G2159" s="99"/>
    </row>
    <row r="2160" spans="2:7">
      <c r="B2160" s="105"/>
      <c r="C2160" s="105"/>
      <c r="D2160" s="105"/>
      <c r="E2160" s="99"/>
      <c r="F2160" s="99"/>
      <c r="G2160" s="99"/>
    </row>
    <row r="2161" spans="2:7">
      <c r="B2161" s="105"/>
      <c r="C2161" s="105"/>
      <c r="D2161" s="105"/>
      <c r="E2161" s="99"/>
      <c r="F2161" s="99"/>
      <c r="G2161" s="99"/>
    </row>
    <row r="2162" spans="2:7">
      <c r="B2162" s="105"/>
      <c r="C2162" s="105"/>
      <c r="D2162" s="105"/>
      <c r="E2162" s="99"/>
      <c r="F2162" s="99"/>
      <c r="G2162" s="99"/>
    </row>
    <row r="2163" spans="2:7">
      <c r="B2163" s="105"/>
      <c r="C2163" s="105"/>
      <c r="D2163" s="105"/>
      <c r="E2163" s="99"/>
      <c r="F2163" s="99"/>
      <c r="G2163" s="99"/>
    </row>
    <row r="2164" spans="2:7">
      <c r="B2164" s="105"/>
      <c r="C2164" s="105"/>
      <c r="D2164" s="105"/>
      <c r="E2164" s="99"/>
      <c r="F2164" s="99"/>
      <c r="G2164" s="99"/>
    </row>
    <row r="2165" spans="2:7">
      <c r="B2165" s="105"/>
      <c r="C2165" s="105"/>
      <c r="D2165" s="105"/>
      <c r="E2165" s="99"/>
      <c r="F2165" s="99"/>
      <c r="G2165" s="99"/>
    </row>
    <row r="2166" spans="2:7">
      <c r="B2166" s="105"/>
      <c r="C2166" s="105"/>
      <c r="D2166" s="105"/>
      <c r="E2166" s="99"/>
      <c r="F2166" s="99"/>
      <c r="G2166" s="99"/>
    </row>
    <row r="2167" spans="2:7">
      <c r="B2167" s="105"/>
      <c r="C2167" s="105"/>
      <c r="D2167" s="105"/>
      <c r="E2167" s="99"/>
      <c r="F2167" s="99"/>
      <c r="G2167" s="99"/>
    </row>
    <row r="2168" spans="2:7">
      <c r="B2168" s="105"/>
      <c r="C2168" s="105"/>
      <c r="D2168" s="105"/>
      <c r="E2168" s="99"/>
      <c r="F2168" s="99"/>
      <c r="G2168" s="99"/>
    </row>
    <row r="2169" spans="2:7">
      <c r="B2169" s="105"/>
      <c r="C2169" s="105"/>
      <c r="D2169" s="105"/>
      <c r="E2169" s="99"/>
      <c r="F2169" s="99"/>
      <c r="G2169" s="99"/>
    </row>
    <row r="2170" spans="2:7">
      <c r="B2170" s="105"/>
      <c r="C2170" s="105"/>
      <c r="D2170" s="105"/>
      <c r="E2170" s="99"/>
      <c r="F2170" s="99"/>
      <c r="G2170" s="99"/>
    </row>
    <row r="2171" spans="2:7">
      <c r="B2171" s="105"/>
      <c r="C2171" s="105"/>
      <c r="D2171" s="105"/>
      <c r="E2171" s="99"/>
      <c r="F2171" s="99"/>
      <c r="G2171" s="99"/>
    </row>
    <row r="2172" spans="2:7">
      <c r="B2172" s="105"/>
      <c r="C2172" s="105"/>
      <c r="D2172" s="105"/>
      <c r="E2172" s="99"/>
      <c r="F2172" s="99"/>
      <c r="G2172" s="99"/>
    </row>
    <row r="2173" spans="2:7">
      <c r="B2173" s="105"/>
      <c r="C2173" s="105"/>
      <c r="D2173" s="105"/>
      <c r="E2173" s="99"/>
      <c r="F2173" s="99"/>
      <c r="G2173" s="99"/>
    </row>
    <row r="2174" spans="2:7">
      <c r="B2174" s="105"/>
      <c r="C2174" s="105"/>
      <c r="D2174" s="105"/>
      <c r="E2174" s="99"/>
      <c r="F2174" s="99"/>
      <c r="G2174" s="99"/>
    </row>
    <row r="2175" spans="2:7">
      <c r="B2175" s="105"/>
      <c r="C2175" s="105"/>
      <c r="D2175" s="105"/>
      <c r="E2175" s="99"/>
      <c r="F2175" s="99"/>
      <c r="G2175" s="99"/>
    </row>
    <row r="2176" spans="2:7">
      <c r="B2176" s="105"/>
      <c r="C2176" s="105"/>
      <c r="D2176" s="105"/>
      <c r="E2176" s="99"/>
      <c r="F2176" s="99"/>
      <c r="G2176" s="99"/>
    </row>
    <row r="2177" spans="2:7">
      <c r="B2177" s="105"/>
      <c r="C2177" s="105"/>
      <c r="D2177" s="105"/>
      <c r="E2177" s="99"/>
      <c r="F2177" s="99"/>
      <c r="G2177" s="99"/>
    </row>
    <row r="2178" spans="2:7">
      <c r="B2178" s="105"/>
      <c r="C2178" s="105"/>
      <c r="D2178" s="105"/>
      <c r="E2178" s="99"/>
      <c r="F2178" s="99"/>
      <c r="G2178" s="99"/>
    </row>
    <row r="2179" spans="2:7">
      <c r="B2179" s="105"/>
      <c r="C2179" s="105"/>
      <c r="D2179" s="105"/>
      <c r="E2179" s="99"/>
      <c r="F2179" s="99"/>
      <c r="G2179" s="99"/>
    </row>
    <row r="2180" spans="2:7">
      <c r="B2180" s="105"/>
      <c r="C2180" s="105"/>
      <c r="D2180" s="105"/>
      <c r="E2180" s="99"/>
      <c r="F2180" s="99"/>
      <c r="G2180" s="99"/>
    </row>
    <row r="2181" spans="2:7">
      <c r="B2181" s="105"/>
      <c r="C2181" s="105"/>
      <c r="D2181" s="105"/>
      <c r="E2181" s="99"/>
      <c r="F2181" s="99"/>
      <c r="G2181" s="99"/>
    </row>
    <row r="2182" spans="2:7">
      <c r="B2182" s="105"/>
      <c r="C2182" s="105"/>
      <c r="D2182" s="105"/>
      <c r="E2182" s="99"/>
      <c r="F2182" s="99"/>
      <c r="G2182" s="99"/>
    </row>
    <row r="2183" spans="2:7">
      <c r="B2183" s="105"/>
      <c r="C2183" s="105"/>
      <c r="D2183" s="105"/>
      <c r="E2183" s="99"/>
      <c r="F2183" s="99"/>
      <c r="G2183" s="99"/>
    </row>
    <row r="2184" spans="2:7">
      <c r="B2184" s="105"/>
      <c r="C2184" s="105"/>
      <c r="D2184" s="105"/>
      <c r="E2184" s="99"/>
      <c r="F2184" s="99"/>
      <c r="G2184" s="99"/>
    </row>
    <row r="2185" spans="2:7">
      <c r="B2185" s="105"/>
      <c r="C2185" s="105"/>
      <c r="D2185" s="105"/>
      <c r="E2185" s="99"/>
      <c r="F2185" s="99"/>
      <c r="G2185" s="99"/>
    </row>
    <row r="2186" spans="2:7">
      <c r="B2186" s="105"/>
      <c r="C2186" s="105"/>
      <c r="D2186" s="105"/>
      <c r="E2186" s="99"/>
      <c r="F2186" s="99"/>
      <c r="G2186" s="99"/>
    </row>
    <row r="2187" spans="2:7">
      <c r="B2187" s="105"/>
      <c r="C2187" s="105"/>
      <c r="D2187" s="105"/>
      <c r="E2187" s="99"/>
      <c r="F2187" s="99"/>
      <c r="G2187" s="99"/>
    </row>
    <row r="2188" spans="2:7">
      <c r="B2188" s="105"/>
      <c r="C2188" s="105"/>
      <c r="D2188" s="105"/>
      <c r="E2188" s="99"/>
      <c r="F2188" s="99"/>
      <c r="G2188" s="99"/>
    </row>
    <row r="2189" spans="2:7">
      <c r="B2189" s="105"/>
      <c r="C2189" s="105"/>
      <c r="D2189" s="105"/>
      <c r="E2189" s="99"/>
      <c r="F2189" s="99"/>
      <c r="G2189" s="99"/>
    </row>
    <row r="2190" spans="2:7">
      <c r="B2190" s="105"/>
      <c r="C2190" s="105"/>
      <c r="D2190" s="105"/>
      <c r="E2190" s="99"/>
      <c r="F2190" s="99"/>
      <c r="G2190" s="99"/>
    </row>
    <row r="2191" spans="2:7">
      <c r="B2191" s="105"/>
      <c r="C2191" s="105"/>
      <c r="D2191" s="105"/>
      <c r="E2191" s="99"/>
      <c r="F2191" s="99"/>
      <c r="G2191" s="99"/>
    </row>
    <row r="2192" spans="2:7">
      <c r="B2192" s="105"/>
      <c r="C2192" s="105"/>
      <c r="D2192" s="105"/>
      <c r="E2192" s="99"/>
      <c r="F2192" s="99"/>
      <c r="G2192" s="99"/>
    </row>
    <row r="2193" spans="2:7">
      <c r="B2193" s="105"/>
      <c r="C2193" s="105"/>
      <c r="D2193" s="105"/>
      <c r="E2193" s="99"/>
      <c r="F2193" s="99"/>
      <c r="G2193" s="99"/>
    </row>
    <row r="2194" spans="2:7">
      <c r="B2194" s="105"/>
      <c r="C2194" s="105"/>
      <c r="D2194" s="105"/>
      <c r="E2194" s="99"/>
      <c r="F2194" s="99"/>
      <c r="G2194" s="99"/>
    </row>
    <row r="2195" spans="2:7">
      <c r="B2195" s="105"/>
      <c r="C2195" s="105"/>
      <c r="D2195" s="105"/>
      <c r="E2195" s="99"/>
      <c r="F2195" s="99"/>
      <c r="G2195" s="99"/>
    </row>
    <row r="2196" spans="2:7">
      <c r="B2196" s="105"/>
      <c r="C2196" s="105"/>
      <c r="D2196" s="105"/>
      <c r="E2196" s="99"/>
      <c r="F2196" s="99"/>
      <c r="G2196" s="99"/>
    </row>
    <row r="2197" spans="2:7">
      <c r="B2197" s="105"/>
      <c r="C2197" s="105"/>
      <c r="D2197" s="105"/>
      <c r="E2197" s="99"/>
      <c r="F2197" s="99"/>
      <c r="G2197" s="99"/>
    </row>
    <row r="2198" spans="2:7">
      <c r="B2198" s="105"/>
      <c r="C2198" s="105"/>
      <c r="D2198" s="105"/>
      <c r="E2198" s="99"/>
      <c r="F2198" s="99"/>
      <c r="G2198" s="99"/>
    </row>
    <row r="2199" spans="2:7">
      <c r="B2199" s="105"/>
      <c r="C2199" s="105"/>
      <c r="D2199" s="105"/>
      <c r="E2199" s="99"/>
      <c r="F2199" s="99"/>
      <c r="G2199" s="99"/>
    </row>
    <row r="2200" spans="2:7">
      <c r="B2200" s="105"/>
      <c r="C2200" s="105"/>
      <c r="D2200" s="105"/>
      <c r="E2200" s="99"/>
      <c r="F2200" s="99"/>
      <c r="G2200" s="99"/>
    </row>
    <row r="2201" spans="2:7">
      <c r="B2201" s="105"/>
      <c r="C2201" s="105"/>
      <c r="D2201" s="105"/>
      <c r="E2201" s="99"/>
      <c r="F2201" s="99"/>
      <c r="G2201" s="99"/>
    </row>
    <row r="2202" spans="2:7">
      <c r="B2202" s="105"/>
      <c r="C2202" s="105"/>
      <c r="D2202" s="105"/>
      <c r="E2202" s="99"/>
      <c r="F2202" s="99"/>
      <c r="G2202" s="99"/>
    </row>
    <row r="2203" spans="2:7">
      <c r="B2203" s="105"/>
      <c r="C2203" s="105"/>
      <c r="D2203" s="105"/>
      <c r="E2203" s="99"/>
      <c r="F2203" s="99"/>
      <c r="G2203" s="99"/>
    </row>
    <row r="2204" spans="2:7">
      <c r="B2204" s="105"/>
      <c r="C2204" s="105"/>
      <c r="D2204" s="105"/>
      <c r="E2204" s="99"/>
      <c r="F2204" s="99"/>
      <c r="G2204" s="99"/>
    </row>
    <row r="2205" spans="2:7">
      <c r="B2205" s="105"/>
      <c r="C2205" s="105"/>
      <c r="D2205" s="105"/>
      <c r="E2205" s="99"/>
      <c r="F2205" s="99"/>
      <c r="G2205" s="99"/>
    </row>
    <row r="2206" spans="2:7">
      <c r="B2206" s="105"/>
      <c r="C2206" s="105"/>
      <c r="D2206" s="105"/>
      <c r="E2206" s="99"/>
      <c r="F2206" s="99"/>
      <c r="G2206" s="99"/>
    </row>
    <row r="2207" spans="2:7">
      <c r="B2207" s="105"/>
      <c r="C2207" s="105"/>
      <c r="D2207" s="105"/>
      <c r="E2207" s="99"/>
      <c r="F2207" s="99"/>
      <c r="G2207" s="99"/>
    </row>
    <row r="2208" spans="2:7">
      <c r="B2208" s="105"/>
      <c r="C2208" s="105"/>
      <c r="D2208" s="105"/>
      <c r="E2208" s="99"/>
      <c r="F2208" s="99"/>
      <c r="G2208" s="99"/>
    </row>
    <row r="2209" spans="2:7">
      <c r="B2209" s="105"/>
      <c r="C2209" s="105"/>
      <c r="D2209" s="105"/>
      <c r="E2209" s="99"/>
      <c r="F2209" s="99"/>
      <c r="G2209" s="99"/>
    </row>
    <row r="2210" spans="2:7">
      <c r="B2210" s="105"/>
      <c r="C2210" s="105"/>
      <c r="D2210" s="105"/>
      <c r="E2210" s="99"/>
      <c r="F2210" s="99"/>
      <c r="G2210" s="99"/>
    </row>
    <row r="2211" spans="2:7">
      <c r="B2211" s="105"/>
      <c r="C2211" s="105"/>
      <c r="D2211" s="105"/>
      <c r="E2211" s="99"/>
      <c r="F2211" s="99"/>
      <c r="G2211" s="99"/>
    </row>
    <row r="2212" spans="2:7">
      <c r="B2212" s="105"/>
      <c r="C2212" s="105"/>
      <c r="D2212" s="105"/>
      <c r="E2212" s="99"/>
      <c r="F2212" s="99"/>
      <c r="G2212" s="99"/>
    </row>
    <row r="2213" spans="2:7">
      <c r="B2213" s="105"/>
      <c r="C2213" s="105"/>
      <c r="D2213" s="105"/>
      <c r="E2213" s="99"/>
      <c r="F2213" s="99"/>
      <c r="G2213" s="99"/>
    </row>
    <row r="2214" spans="2:7">
      <c r="B2214" s="105"/>
      <c r="C2214" s="105"/>
      <c r="D2214" s="105"/>
      <c r="E2214" s="99"/>
      <c r="F2214" s="99"/>
      <c r="G2214" s="99"/>
    </row>
    <row r="2215" spans="2:7">
      <c r="B2215" s="105"/>
      <c r="C2215" s="105"/>
      <c r="D2215" s="105"/>
      <c r="E2215" s="99"/>
      <c r="F2215" s="99"/>
      <c r="G2215" s="99"/>
    </row>
    <row r="2216" spans="2:7">
      <c r="B2216" s="105"/>
      <c r="C2216" s="105"/>
      <c r="D2216" s="105"/>
      <c r="E2216" s="99"/>
      <c r="F2216" s="99"/>
      <c r="G2216" s="99"/>
    </row>
    <row r="2217" spans="2:7">
      <c r="B2217" s="105"/>
      <c r="C2217" s="105"/>
      <c r="D2217" s="105"/>
      <c r="E2217" s="99"/>
      <c r="F2217" s="99"/>
      <c r="G2217" s="99"/>
    </row>
    <row r="2218" spans="2:7">
      <c r="B2218" s="105"/>
      <c r="C2218" s="105"/>
      <c r="D2218" s="105"/>
      <c r="E2218" s="99"/>
      <c r="F2218" s="99"/>
      <c r="G2218" s="99"/>
    </row>
    <row r="2219" spans="2:7">
      <c r="B2219" s="105"/>
      <c r="C2219" s="105"/>
      <c r="D2219" s="105"/>
      <c r="E2219" s="99"/>
      <c r="F2219" s="99"/>
      <c r="G2219" s="99"/>
    </row>
    <row r="2220" spans="2:7">
      <c r="B2220" s="105"/>
      <c r="C2220" s="105"/>
      <c r="D2220" s="105"/>
      <c r="E2220" s="99"/>
      <c r="F2220" s="99"/>
      <c r="G2220" s="99"/>
    </row>
    <row r="2221" spans="2:7">
      <c r="B2221" s="105"/>
      <c r="C2221" s="105"/>
      <c r="D2221" s="105"/>
      <c r="E2221" s="99"/>
      <c r="F2221" s="99"/>
      <c r="G2221" s="99"/>
    </row>
    <row r="2222" spans="2:7">
      <c r="B2222" s="105"/>
      <c r="C2222" s="105"/>
      <c r="D2222" s="105"/>
      <c r="E2222" s="99"/>
      <c r="F2222" s="99"/>
      <c r="G2222" s="99"/>
    </row>
    <row r="2223" spans="2:7">
      <c r="B2223" s="105"/>
      <c r="C2223" s="105"/>
      <c r="D2223" s="105"/>
      <c r="E2223" s="99"/>
      <c r="F2223" s="99"/>
      <c r="G2223" s="99"/>
    </row>
    <row r="2224" spans="2:7">
      <c r="B2224" s="105"/>
      <c r="C2224" s="105"/>
      <c r="D2224" s="105"/>
      <c r="E2224" s="99"/>
      <c r="F2224" s="99"/>
      <c r="G2224" s="99"/>
    </row>
    <row r="2225" spans="2:7">
      <c r="B2225" s="105"/>
      <c r="C2225" s="105"/>
      <c r="D2225" s="105"/>
      <c r="E2225" s="99"/>
      <c r="F2225" s="99"/>
      <c r="G2225" s="99"/>
    </row>
    <row r="2226" spans="2:7">
      <c r="B2226" s="105"/>
      <c r="C2226" s="105"/>
      <c r="D2226" s="105"/>
      <c r="E2226" s="99"/>
      <c r="F2226" s="99"/>
      <c r="G2226" s="99"/>
    </row>
    <row r="2227" spans="2:7">
      <c r="B2227" s="105"/>
      <c r="C2227" s="105"/>
      <c r="D2227" s="105"/>
      <c r="E2227" s="99"/>
      <c r="F2227" s="99"/>
      <c r="G2227" s="99"/>
    </row>
    <row r="2228" spans="2:7">
      <c r="B2228" s="105"/>
      <c r="C2228" s="105"/>
      <c r="D2228" s="105"/>
      <c r="E2228" s="99"/>
      <c r="F2228" s="99"/>
      <c r="G2228" s="99"/>
    </row>
    <row r="2229" spans="2:7">
      <c r="B2229" s="105"/>
      <c r="C2229" s="105"/>
      <c r="D2229" s="105"/>
      <c r="E2229" s="99"/>
      <c r="F2229" s="99"/>
      <c r="G2229" s="99"/>
    </row>
    <row r="2230" spans="2:7">
      <c r="B2230" s="105"/>
      <c r="C2230" s="105"/>
      <c r="D2230" s="105"/>
      <c r="E2230" s="99"/>
      <c r="F2230" s="99"/>
      <c r="G2230" s="99"/>
    </row>
    <row r="2231" spans="2:7">
      <c r="B2231" s="105"/>
      <c r="C2231" s="105"/>
      <c r="D2231" s="105"/>
      <c r="E2231" s="99"/>
      <c r="F2231" s="99"/>
      <c r="G2231" s="99"/>
    </row>
    <row r="2232" spans="2:7">
      <c r="B2232" s="105"/>
      <c r="C2232" s="105"/>
      <c r="D2232" s="105"/>
      <c r="E2232" s="99"/>
      <c r="F2232" s="99"/>
      <c r="G2232" s="99"/>
    </row>
    <row r="2233" spans="2:7">
      <c r="B2233" s="105"/>
      <c r="C2233" s="105"/>
      <c r="D2233" s="105"/>
      <c r="E2233" s="99"/>
      <c r="F2233" s="99"/>
      <c r="G2233" s="99"/>
    </row>
    <row r="2234" spans="2:7">
      <c r="B2234" s="105"/>
      <c r="C2234" s="105"/>
      <c r="D2234" s="105"/>
      <c r="E2234" s="99"/>
      <c r="F2234" s="99"/>
      <c r="G2234" s="99"/>
    </row>
    <row r="2235" spans="2:7">
      <c r="B2235" s="105"/>
      <c r="C2235" s="105"/>
      <c r="D2235" s="105"/>
      <c r="E2235" s="99"/>
      <c r="F2235" s="99"/>
      <c r="G2235" s="99"/>
    </row>
    <row r="2236" spans="2:7">
      <c r="B2236" s="105"/>
      <c r="C2236" s="105"/>
      <c r="D2236" s="105"/>
      <c r="E2236" s="99"/>
      <c r="F2236" s="99"/>
      <c r="G2236" s="99"/>
    </row>
    <row r="2237" spans="2:7">
      <c r="B2237" s="105"/>
      <c r="C2237" s="105"/>
      <c r="D2237" s="105"/>
      <c r="E2237" s="99"/>
      <c r="F2237" s="99"/>
      <c r="G2237" s="99"/>
    </row>
    <row r="2238" spans="2:7">
      <c r="B2238" s="105"/>
      <c r="C2238" s="105"/>
      <c r="D2238" s="105"/>
      <c r="E2238" s="99"/>
      <c r="F2238" s="99"/>
      <c r="G2238" s="99"/>
    </row>
    <row r="2239" spans="2:7">
      <c r="B2239" s="105"/>
      <c r="C2239" s="105"/>
      <c r="D2239" s="105"/>
      <c r="E2239" s="99"/>
      <c r="F2239" s="99"/>
      <c r="G2239" s="99"/>
    </row>
    <row r="2240" spans="2:7">
      <c r="B2240" s="105"/>
      <c r="C2240" s="105"/>
      <c r="D2240" s="105"/>
      <c r="E2240" s="99"/>
      <c r="F2240" s="99"/>
      <c r="G2240" s="99"/>
    </row>
    <row r="2241" spans="2:7">
      <c r="B2241" s="105"/>
      <c r="C2241" s="105"/>
      <c r="D2241" s="105"/>
      <c r="E2241" s="99"/>
      <c r="F2241" s="99"/>
      <c r="G2241" s="99"/>
    </row>
    <row r="2242" spans="2:7">
      <c r="B2242" s="105"/>
      <c r="C2242" s="105"/>
      <c r="D2242" s="105"/>
      <c r="E2242" s="99"/>
      <c r="F2242" s="99"/>
      <c r="G2242" s="99"/>
    </row>
    <row r="2243" spans="2:7">
      <c r="B2243" s="105"/>
      <c r="C2243" s="105"/>
      <c r="D2243" s="105"/>
      <c r="E2243" s="99"/>
      <c r="F2243" s="99"/>
      <c r="G2243" s="99"/>
    </row>
    <row r="2244" spans="2:7">
      <c r="B2244" s="105"/>
      <c r="C2244" s="105"/>
      <c r="D2244" s="105"/>
      <c r="E2244" s="99"/>
      <c r="F2244" s="99"/>
      <c r="G2244" s="99"/>
    </row>
    <row r="2245" spans="2:7">
      <c r="B2245" s="105"/>
      <c r="C2245" s="105"/>
      <c r="D2245" s="105"/>
      <c r="E2245" s="99"/>
      <c r="F2245" s="99"/>
      <c r="G2245" s="99"/>
    </row>
    <row r="2246" spans="2:7">
      <c r="B2246" s="105"/>
      <c r="C2246" s="105"/>
      <c r="D2246" s="105"/>
      <c r="E2246" s="99"/>
      <c r="F2246" s="99"/>
      <c r="G2246" s="99"/>
    </row>
    <row r="2247" spans="2:7">
      <c r="B2247" s="105"/>
      <c r="C2247" s="105"/>
      <c r="D2247" s="105"/>
      <c r="E2247" s="99"/>
      <c r="F2247" s="99"/>
      <c r="G2247" s="99"/>
    </row>
    <row r="2248" spans="2:7">
      <c r="B2248" s="105"/>
      <c r="C2248" s="105"/>
      <c r="D2248" s="105"/>
      <c r="E2248" s="99"/>
      <c r="F2248" s="99"/>
      <c r="G2248" s="99"/>
    </row>
    <row r="2249" spans="2:7">
      <c r="B2249" s="105"/>
      <c r="C2249" s="105"/>
      <c r="D2249" s="105"/>
      <c r="E2249" s="99"/>
      <c r="F2249" s="99"/>
      <c r="G2249" s="99"/>
    </row>
    <row r="2250" spans="2:7">
      <c r="B2250" s="105"/>
      <c r="C2250" s="105"/>
      <c r="D2250" s="105"/>
      <c r="E2250" s="99"/>
      <c r="F2250" s="99"/>
      <c r="G2250" s="99"/>
    </row>
    <row r="2251" spans="2:7">
      <c r="B2251" s="105"/>
      <c r="C2251" s="105"/>
      <c r="D2251" s="105"/>
      <c r="E2251" s="99"/>
      <c r="F2251" s="99"/>
      <c r="G2251" s="99"/>
    </row>
    <row r="2252" spans="2:7">
      <c r="B2252" s="105"/>
      <c r="C2252" s="105"/>
      <c r="D2252" s="105"/>
      <c r="E2252" s="99"/>
      <c r="F2252" s="99"/>
      <c r="G2252" s="99"/>
    </row>
    <row r="2253" spans="2:7">
      <c r="B2253" s="105"/>
      <c r="C2253" s="105"/>
      <c r="D2253" s="105"/>
      <c r="E2253" s="99"/>
      <c r="F2253" s="99"/>
      <c r="G2253" s="99"/>
    </row>
    <row r="2254" spans="2:7">
      <c r="B2254" s="105"/>
      <c r="C2254" s="105"/>
      <c r="D2254" s="105"/>
      <c r="E2254" s="99"/>
      <c r="F2254" s="99"/>
      <c r="G2254" s="99"/>
    </row>
    <row r="2255" spans="2:7">
      <c r="B2255" s="105"/>
      <c r="C2255" s="105"/>
      <c r="D2255" s="105"/>
      <c r="E2255" s="99"/>
      <c r="F2255" s="99"/>
      <c r="G2255" s="99"/>
    </row>
    <row r="2256" spans="2:7">
      <c r="B2256" s="105"/>
      <c r="C2256" s="105"/>
      <c r="D2256" s="105"/>
      <c r="E2256" s="99"/>
      <c r="F2256" s="99"/>
      <c r="G2256" s="99"/>
    </row>
    <row r="2257" spans="2:7">
      <c r="B2257" s="105"/>
      <c r="C2257" s="105"/>
      <c r="D2257" s="105"/>
      <c r="E2257" s="99"/>
      <c r="F2257" s="99"/>
      <c r="G2257" s="99"/>
    </row>
    <row r="2258" spans="2:7">
      <c r="B2258" s="105"/>
      <c r="C2258" s="105"/>
      <c r="D2258" s="105"/>
      <c r="E2258" s="99"/>
      <c r="F2258" s="99"/>
      <c r="G2258" s="99"/>
    </row>
    <row r="2259" spans="2:7">
      <c r="B2259" s="105"/>
      <c r="C2259" s="105"/>
      <c r="D2259" s="105"/>
      <c r="E2259" s="99"/>
      <c r="F2259" s="99"/>
      <c r="G2259" s="99"/>
    </row>
    <row r="2260" spans="2:7">
      <c r="B2260" s="105"/>
      <c r="C2260" s="105"/>
      <c r="D2260" s="105"/>
      <c r="E2260" s="99"/>
      <c r="F2260" s="99"/>
      <c r="G2260" s="99"/>
    </row>
    <row r="2261" spans="2:7">
      <c r="B2261" s="105"/>
      <c r="C2261" s="105"/>
      <c r="D2261" s="105"/>
      <c r="E2261" s="99"/>
      <c r="F2261" s="99"/>
      <c r="G2261" s="99"/>
    </row>
    <row r="2262" spans="2:7">
      <c r="B2262" s="105"/>
      <c r="C2262" s="105"/>
      <c r="D2262" s="105"/>
      <c r="E2262" s="99"/>
      <c r="F2262" s="99"/>
      <c r="G2262" s="99"/>
    </row>
    <row r="2263" spans="2:7">
      <c r="B2263" s="105"/>
      <c r="C2263" s="105"/>
      <c r="D2263" s="105"/>
      <c r="E2263" s="99"/>
      <c r="F2263" s="99"/>
      <c r="G2263" s="99"/>
    </row>
    <row r="2264" spans="2:7">
      <c r="B2264" s="105"/>
      <c r="C2264" s="105"/>
      <c r="D2264" s="105"/>
      <c r="E2264" s="99"/>
      <c r="F2264" s="99"/>
      <c r="G2264" s="99"/>
    </row>
    <row r="2265" spans="2:7">
      <c r="B2265" s="105"/>
      <c r="C2265" s="105"/>
      <c r="D2265" s="105"/>
      <c r="E2265" s="99"/>
      <c r="F2265" s="99"/>
      <c r="G2265" s="99"/>
    </row>
    <row r="2266" spans="2:7">
      <c r="B2266" s="105"/>
      <c r="C2266" s="105"/>
      <c r="D2266" s="105"/>
      <c r="E2266" s="99"/>
      <c r="F2266" s="99"/>
      <c r="G2266" s="99"/>
    </row>
    <row r="2267" spans="2:7">
      <c r="B2267" s="105"/>
      <c r="C2267" s="105"/>
      <c r="D2267" s="105"/>
      <c r="E2267" s="99"/>
      <c r="F2267" s="99"/>
      <c r="G2267" s="99"/>
    </row>
    <row r="2268" spans="2:7">
      <c r="B2268" s="105"/>
      <c r="C2268" s="105"/>
      <c r="D2268" s="105"/>
      <c r="E2268" s="99"/>
      <c r="F2268" s="99"/>
      <c r="G2268" s="99"/>
    </row>
    <row r="2269" spans="2:7">
      <c r="B2269" s="105"/>
      <c r="C2269" s="105"/>
      <c r="D2269" s="105"/>
      <c r="E2269" s="99"/>
      <c r="F2269" s="99"/>
      <c r="G2269" s="99"/>
    </row>
    <row r="2270" spans="2:7">
      <c r="B2270" s="105"/>
      <c r="C2270" s="105"/>
      <c r="D2270" s="105"/>
      <c r="E2270" s="99"/>
      <c r="F2270" s="99"/>
      <c r="G2270" s="99"/>
    </row>
    <row r="2271" spans="2:7">
      <c r="B2271" s="105"/>
      <c r="C2271" s="105"/>
      <c r="D2271" s="105"/>
      <c r="E2271" s="99"/>
      <c r="F2271" s="99"/>
      <c r="G2271" s="99"/>
    </row>
    <row r="2272" spans="2:7">
      <c r="B2272" s="105"/>
      <c r="C2272" s="105"/>
      <c r="D2272" s="105"/>
      <c r="E2272" s="99"/>
      <c r="F2272" s="99"/>
      <c r="G2272" s="99"/>
    </row>
    <row r="2273" spans="2:7">
      <c r="B2273" s="105"/>
      <c r="C2273" s="105"/>
      <c r="D2273" s="105"/>
      <c r="E2273" s="99"/>
      <c r="F2273" s="99"/>
      <c r="G2273" s="99"/>
    </row>
    <row r="2274" spans="2:7">
      <c r="B2274" s="105"/>
      <c r="C2274" s="105"/>
      <c r="D2274" s="105"/>
      <c r="E2274" s="99"/>
      <c r="F2274" s="99"/>
      <c r="G2274" s="99"/>
    </row>
    <row r="2275" spans="2:7">
      <c r="B2275" s="105"/>
      <c r="C2275" s="105"/>
      <c r="D2275" s="105"/>
      <c r="E2275" s="99"/>
      <c r="F2275" s="99"/>
      <c r="G2275" s="99"/>
    </row>
    <row r="2276" spans="2:7">
      <c r="B2276" s="105"/>
      <c r="C2276" s="105"/>
      <c r="D2276" s="105"/>
      <c r="E2276" s="99"/>
      <c r="F2276" s="99"/>
      <c r="G2276" s="99"/>
    </row>
    <row r="2277" spans="2:7">
      <c r="B2277" s="105"/>
      <c r="C2277" s="105"/>
      <c r="D2277" s="105"/>
      <c r="E2277" s="99"/>
      <c r="F2277" s="99"/>
      <c r="G2277" s="99"/>
    </row>
    <row r="2278" spans="2:7">
      <c r="B2278" s="105"/>
      <c r="C2278" s="105"/>
      <c r="D2278" s="105"/>
      <c r="E2278" s="99"/>
      <c r="F2278" s="99"/>
      <c r="G2278" s="99"/>
    </row>
    <row r="2279" spans="2:7">
      <c r="B2279" s="105"/>
      <c r="C2279" s="105"/>
      <c r="D2279" s="105"/>
      <c r="E2279" s="99"/>
      <c r="F2279" s="99"/>
      <c r="G2279" s="99"/>
    </row>
    <row r="2280" spans="2:7">
      <c r="B2280" s="105"/>
      <c r="C2280" s="105"/>
      <c r="D2280" s="105"/>
      <c r="E2280" s="99"/>
      <c r="F2280" s="99"/>
      <c r="G2280" s="99"/>
    </row>
    <row r="2281" spans="2:7">
      <c r="B2281" s="105"/>
      <c r="C2281" s="105"/>
      <c r="D2281" s="105"/>
      <c r="E2281" s="99"/>
      <c r="F2281" s="99"/>
      <c r="G2281" s="99"/>
    </row>
    <row r="2282" spans="2:7">
      <c r="B2282" s="105"/>
      <c r="C2282" s="105"/>
      <c r="D2282" s="105"/>
      <c r="E2282" s="99"/>
      <c r="F2282" s="99"/>
      <c r="G2282" s="99"/>
    </row>
    <row r="2283" spans="2:7">
      <c r="B2283" s="105"/>
      <c r="C2283" s="105"/>
      <c r="D2283" s="105"/>
      <c r="E2283" s="99"/>
      <c r="F2283" s="99"/>
      <c r="G2283" s="99"/>
    </row>
    <row r="2284" spans="2:7">
      <c r="B2284" s="105"/>
      <c r="C2284" s="105"/>
      <c r="D2284" s="105"/>
      <c r="E2284" s="99"/>
      <c r="F2284" s="99"/>
      <c r="G2284" s="99"/>
    </row>
    <row r="2285" spans="2:7">
      <c r="B2285" s="105"/>
      <c r="C2285" s="105"/>
      <c r="D2285" s="105"/>
      <c r="E2285" s="99"/>
      <c r="F2285" s="99"/>
      <c r="G2285" s="99"/>
    </row>
    <row r="2286" spans="2:7">
      <c r="B2286" s="105"/>
      <c r="C2286" s="105"/>
      <c r="D2286" s="105"/>
      <c r="E2286" s="99"/>
      <c r="F2286" s="99"/>
      <c r="G2286" s="99"/>
    </row>
    <row r="2287" spans="2:7">
      <c r="B2287" s="105"/>
      <c r="C2287" s="105"/>
      <c r="D2287" s="105"/>
      <c r="E2287" s="99"/>
      <c r="F2287" s="99"/>
      <c r="G2287" s="99"/>
    </row>
    <row r="2288" spans="2:7">
      <c r="B2288" s="105"/>
      <c r="C2288" s="105"/>
      <c r="D2288" s="105"/>
      <c r="E2288" s="99"/>
      <c r="F2288" s="99"/>
      <c r="G2288" s="99"/>
    </row>
    <row r="2289" spans="2:7">
      <c r="B2289" s="105"/>
      <c r="C2289" s="105"/>
      <c r="D2289" s="105"/>
      <c r="E2289" s="99"/>
      <c r="F2289" s="99"/>
      <c r="G2289" s="99"/>
    </row>
    <row r="2290" spans="2:7">
      <c r="B2290" s="105"/>
      <c r="C2290" s="105"/>
      <c r="D2290" s="105"/>
      <c r="E2290" s="99"/>
      <c r="F2290" s="99"/>
      <c r="G2290" s="99"/>
    </row>
    <row r="2291" spans="2:7">
      <c r="B2291" s="105"/>
      <c r="C2291" s="105"/>
      <c r="D2291" s="105"/>
      <c r="E2291" s="99"/>
      <c r="F2291" s="99"/>
      <c r="G2291" s="99"/>
    </row>
    <row r="2292" spans="2:7">
      <c r="B2292" s="105"/>
      <c r="C2292" s="105"/>
      <c r="D2292" s="105"/>
      <c r="E2292" s="99"/>
      <c r="F2292" s="99"/>
      <c r="G2292" s="99"/>
    </row>
    <row r="2293" spans="2:7">
      <c r="B2293" s="105"/>
      <c r="C2293" s="105"/>
      <c r="D2293" s="105"/>
      <c r="E2293" s="99"/>
      <c r="F2293" s="99"/>
      <c r="G2293" s="99"/>
    </row>
    <row r="2294" spans="2:7">
      <c r="B2294" s="105"/>
      <c r="C2294" s="105"/>
      <c r="D2294" s="105"/>
      <c r="E2294" s="99"/>
      <c r="F2294" s="99"/>
      <c r="G2294" s="99"/>
    </row>
    <row r="2295" spans="2:7">
      <c r="B2295" s="105"/>
      <c r="C2295" s="105"/>
      <c r="D2295" s="105"/>
      <c r="E2295" s="99"/>
      <c r="F2295" s="99"/>
      <c r="G2295" s="99"/>
    </row>
    <row r="2296" spans="2:7">
      <c r="B2296" s="105"/>
      <c r="C2296" s="105"/>
      <c r="D2296" s="105"/>
      <c r="E2296" s="99"/>
      <c r="F2296" s="99"/>
      <c r="G2296" s="99"/>
    </row>
    <row r="2297" spans="2:7">
      <c r="B2297" s="105"/>
      <c r="C2297" s="105"/>
      <c r="D2297" s="105"/>
      <c r="E2297" s="99"/>
      <c r="F2297" s="99"/>
      <c r="G2297" s="99"/>
    </row>
    <row r="2298" spans="2:7">
      <c r="B2298" s="105"/>
      <c r="C2298" s="105"/>
      <c r="D2298" s="105"/>
      <c r="E2298" s="99"/>
      <c r="F2298" s="99"/>
      <c r="G2298" s="99"/>
    </row>
    <row r="2299" spans="2:7">
      <c r="B2299" s="105"/>
      <c r="C2299" s="105"/>
      <c r="D2299" s="105"/>
      <c r="E2299" s="99"/>
      <c r="F2299" s="99"/>
      <c r="G2299" s="99"/>
    </row>
    <row r="2300" spans="2:7">
      <c r="B2300" s="105"/>
      <c r="C2300" s="105"/>
      <c r="D2300" s="105"/>
      <c r="E2300" s="99"/>
      <c r="F2300" s="99"/>
      <c r="G2300" s="99"/>
    </row>
    <row r="2301" spans="2:7">
      <c r="B2301" s="105"/>
      <c r="C2301" s="105"/>
      <c r="D2301" s="105"/>
      <c r="E2301" s="99"/>
      <c r="F2301" s="99"/>
      <c r="G2301" s="99"/>
    </row>
    <row r="2302" spans="2:7">
      <c r="B2302" s="105"/>
      <c r="C2302" s="105"/>
      <c r="D2302" s="105"/>
      <c r="E2302" s="99"/>
      <c r="F2302" s="99"/>
      <c r="G2302" s="99"/>
    </row>
    <row r="2303" spans="2:7">
      <c r="B2303" s="105"/>
      <c r="C2303" s="105"/>
      <c r="D2303" s="105"/>
      <c r="E2303" s="99"/>
      <c r="F2303" s="99"/>
      <c r="G2303" s="99"/>
    </row>
    <row r="2304" spans="2:7">
      <c r="B2304" s="105"/>
      <c r="C2304" s="105"/>
      <c r="D2304" s="105"/>
      <c r="E2304" s="99"/>
      <c r="F2304" s="99"/>
      <c r="G2304" s="99"/>
    </row>
    <row r="2305" spans="2:7">
      <c r="B2305" s="105"/>
      <c r="C2305" s="105"/>
      <c r="D2305" s="105"/>
      <c r="E2305" s="99"/>
      <c r="F2305" s="99"/>
      <c r="G2305" s="99"/>
    </row>
    <row r="2306" spans="2:7">
      <c r="B2306" s="105"/>
      <c r="C2306" s="105"/>
      <c r="D2306" s="105"/>
      <c r="E2306" s="99"/>
      <c r="F2306" s="99"/>
      <c r="G2306" s="99"/>
    </row>
    <row r="2307" spans="2:7">
      <c r="B2307" s="105"/>
      <c r="C2307" s="105"/>
      <c r="D2307" s="105"/>
      <c r="E2307" s="99"/>
      <c r="F2307" s="99"/>
      <c r="G2307" s="99"/>
    </row>
    <row r="2308" spans="2:7">
      <c r="B2308" s="105"/>
      <c r="C2308" s="105"/>
      <c r="D2308" s="105"/>
      <c r="E2308" s="99"/>
      <c r="F2308" s="99"/>
      <c r="G2308" s="99"/>
    </row>
    <row r="2309" spans="2:7">
      <c r="B2309" s="105"/>
      <c r="C2309" s="105"/>
      <c r="D2309" s="105"/>
      <c r="E2309" s="99"/>
      <c r="F2309" s="99"/>
      <c r="G2309" s="99"/>
    </row>
    <row r="2310" spans="2:7">
      <c r="B2310" s="105"/>
      <c r="C2310" s="105"/>
      <c r="D2310" s="105"/>
      <c r="E2310" s="99"/>
      <c r="F2310" s="99"/>
      <c r="G2310" s="99"/>
    </row>
    <row r="2311" spans="2:7">
      <c r="B2311" s="105"/>
      <c r="C2311" s="105"/>
      <c r="D2311" s="105"/>
      <c r="E2311" s="99"/>
      <c r="F2311" s="99"/>
      <c r="G2311" s="99"/>
    </row>
    <row r="2312" spans="2:7">
      <c r="B2312" s="105"/>
      <c r="C2312" s="105"/>
      <c r="D2312" s="105"/>
      <c r="E2312" s="99"/>
      <c r="F2312" s="99"/>
      <c r="G2312" s="99"/>
    </row>
    <row r="2313" spans="2:7">
      <c r="B2313" s="105"/>
      <c r="C2313" s="105"/>
      <c r="D2313" s="105"/>
      <c r="E2313" s="99"/>
      <c r="F2313" s="99"/>
      <c r="G2313" s="99"/>
    </row>
    <row r="2314" spans="2:7">
      <c r="B2314" s="105"/>
      <c r="C2314" s="105"/>
      <c r="D2314" s="105"/>
      <c r="E2314" s="99"/>
      <c r="F2314" s="99"/>
      <c r="G2314" s="99"/>
    </row>
    <row r="2315" spans="2:7">
      <c r="B2315" s="105"/>
      <c r="C2315" s="105"/>
      <c r="D2315" s="105"/>
      <c r="E2315" s="99"/>
      <c r="F2315" s="99"/>
      <c r="G2315" s="99"/>
    </row>
    <row r="2316" spans="2:7">
      <c r="B2316" s="105"/>
      <c r="C2316" s="105"/>
      <c r="D2316" s="105"/>
      <c r="E2316" s="99"/>
      <c r="F2316" s="99"/>
      <c r="G2316" s="99"/>
    </row>
    <row r="2317" spans="2:7">
      <c r="B2317" s="105"/>
      <c r="C2317" s="105"/>
      <c r="D2317" s="105"/>
      <c r="E2317" s="99"/>
      <c r="F2317" s="99"/>
      <c r="G2317" s="99"/>
    </row>
    <row r="2318" spans="2:7">
      <c r="B2318" s="105"/>
      <c r="C2318" s="105"/>
      <c r="D2318" s="105"/>
      <c r="E2318" s="99"/>
      <c r="F2318" s="99"/>
      <c r="G2318" s="99"/>
    </row>
    <row r="2319" spans="2:7">
      <c r="B2319" s="105"/>
      <c r="C2319" s="105"/>
      <c r="D2319" s="105"/>
      <c r="E2319" s="99"/>
      <c r="F2319" s="99"/>
      <c r="G2319" s="99"/>
    </row>
    <row r="2320" spans="2:7">
      <c r="B2320" s="105"/>
      <c r="C2320" s="105"/>
      <c r="D2320" s="105"/>
      <c r="E2320" s="99"/>
      <c r="F2320" s="99"/>
      <c r="G2320" s="99"/>
    </row>
    <row r="2321" spans="2:7">
      <c r="B2321" s="105"/>
      <c r="C2321" s="105"/>
      <c r="D2321" s="105"/>
      <c r="E2321" s="99"/>
      <c r="F2321" s="99"/>
      <c r="G2321" s="99"/>
    </row>
    <row r="2322" spans="2:7">
      <c r="B2322" s="105"/>
      <c r="C2322" s="105"/>
      <c r="D2322" s="105"/>
      <c r="E2322" s="99"/>
      <c r="F2322" s="99"/>
      <c r="G2322" s="99"/>
    </row>
    <row r="2323" spans="2:7">
      <c r="B2323" s="105"/>
      <c r="C2323" s="105"/>
      <c r="D2323" s="105"/>
      <c r="E2323" s="99"/>
      <c r="F2323" s="99"/>
      <c r="G2323" s="99"/>
    </row>
    <row r="2324" spans="2:7">
      <c r="B2324" s="105"/>
      <c r="C2324" s="105"/>
      <c r="D2324" s="105"/>
      <c r="E2324" s="99"/>
      <c r="F2324" s="99"/>
      <c r="G2324" s="99"/>
    </row>
    <row r="2325" spans="2:7">
      <c r="B2325" s="105"/>
      <c r="C2325" s="105"/>
      <c r="D2325" s="105"/>
      <c r="E2325" s="99"/>
      <c r="F2325" s="99"/>
      <c r="G2325" s="99"/>
    </row>
    <row r="2326" spans="2:7">
      <c r="B2326" s="105"/>
      <c r="C2326" s="105"/>
      <c r="D2326" s="105"/>
      <c r="E2326" s="99"/>
      <c r="F2326" s="99"/>
      <c r="G2326" s="99"/>
    </row>
    <row r="2327" spans="2:7">
      <c r="B2327" s="105"/>
      <c r="C2327" s="105"/>
      <c r="D2327" s="105"/>
      <c r="E2327" s="99"/>
      <c r="F2327" s="99"/>
      <c r="G2327" s="99"/>
    </row>
    <row r="2328" spans="2:7">
      <c r="B2328" s="105"/>
      <c r="C2328" s="105"/>
      <c r="D2328" s="105"/>
      <c r="E2328" s="99"/>
      <c r="F2328" s="99"/>
      <c r="G2328" s="99"/>
    </row>
    <row r="2329" spans="2:7">
      <c r="B2329" s="105"/>
      <c r="C2329" s="105"/>
      <c r="D2329" s="105"/>
      <c r="E2329" s="99"/>
      <c r="F2329" s="99"/>
      <c r="G2329" s="99"/>
    </row>
    <row r="2330" spans="2:7">
      <c r="B2330" s="105"/>
      <c r="C2330" s="105"/>
      <c r="D2330" s="105"/>
      <c r="E2330" s="99"/>
      <c r="F2330" s="99"/>
      <c r="G2330" s="99"/>
    </row>
    <row r="2331" spans="2:7">
      <c r="B2331" s="105"/>
      <c r="C2331" s="105"/>
      <c r="D2331" s="105"/>
      <c r="E2331" s="99"/>
      <c r="F2331" s="99"/>
      <c r="G2331" s="99"/>
    </row>
    <row r="2332" spans="2:7">
      <c r="B2332" s="105"/>
      <c r="C2332" s="105"/>
      <c r="D2332" s="105"/>
      <c r="E2332" s="99"/>
      <c r="F2332" s="99"/>
      <c r="G2332" s="99"/>
    </row>
    <row r="2333" spans="2:7">
      <c r="B2333" s="105"/>
      <c r="C2333" s="105"/>
      <c r="D2333" s="105"/>
      <c r="E2333" s="99"/>
      <c r="F2333" s="99"/>
      <c r="G2333" s="99"/>
    </row>
    <row r="2334" spans="2:7">
      <c r="B2334" s="105"/>
      <c r="C2334" s="105"/>
      <c r="D2334" s="105"/>
      <c r="E2334" s="99"/>
      <c r="F2334" s="99"/>
      <c r="G2334" s="99"/>
    </row>
    <row r="2335" spans="2:7">
      <c r="B2335" s="105"/>
      <c r="C2335" s="105"/>
      <c r="D2335" s="105"/>
      <c r="E2335" s="99"/>
      <c r="F2335" s="99"/>
      <c r="G2335" s="99"/>
    </row>
    <row r="2336" spans="2:7">
      <c r="B2336" s="105"/>
      <c r="C2336" s="105"/>
      <c r="D2336" s="105"/>
      <c r="E2336" s="99"/>
      <c r="F2336" s="99"/>
      <c r="G2336" s="99"/>
    </row>
    <row r="2337" spans="2:7">
      <c r="B2337" s="105"/>
      <c r="C2337" s="105"/>
      <c r="D2337" s="105"/>
      <c r="E2337" s="99"/>
      <c r="F2337" s="99"/>
      <c r="G2337" s="99"/>
    </row>
    <row r="2338" spans="2:7">
      <c r="B2338" s="105"/>
      <c r="C2338" s="105"/>
      <c r="D2338" s="105"/>
      <c r="E2338" s="99"/>
      <c r="F2338" s="99"/>
      <c r="G2338" s="99"/>
    </row>
    <row r="2339" spans="2:7">
      <c r="B2339" s="105"/>
      <c r="C2339" s="105"/>
      <c r="D2339" s="105"/>
      <c r="E2339" s="99"/>
      <c r="F2339" s="99"/>
      <c r="G2339" s="99"/>
    </row>
    <row r="2340" spans="2:7">
      <c r="B2340" s="105"/>
      <c r="C2340" s="105"/>
      <c r="D2340" s="105"/>
      <c r="E2340" s="99"/>
      <c r="F2340" s="99"/>
      <c r="G2340" s="99"/>
    </row>
    <row r="2341" spans="2:7">
      <c r="B2341" s="105"/>
      <c r="C2341" s="105"/>
      <c r="D2341" s="105"/>
      <c r="E2341" s="99"/>
      <c r="F2341" s="99"/>
      <c r="G2341" s="99"/>
    </row>
    <row r="2342" spans="2:7">
      <c r="B2342" s="105"/>
      <c r="C2342" s="105"/>
      <c r="D2342" s="105"/>
      <c r="E2342" s="99"/>
      <c r="F2342" s="99"/>
      <c r="G2342" s="99"/>
    </row>
    <row r="2343" spans="2:7">
      <c r="B2343" s="105"/>
      <c r="C2343" s="105"/>
      <c r="D2343" s="105"/>
      <c r="E2343" s="99"/>
      <c r="F2343" s="99"/>
      <c r="G2343" s="99"/>
    </row>
    <row r="2344" spans="2:7">
      <c r="B2344" s="105"/>
      <c r="C2344" s="105"/>
      <c r="D2344" s="105"/>
      <c r="E2344" s="99"/>
      <c r="F2344" s="99"/>
      <c r="G2344" s="99"/>
    </row>
    <row r="2345" spans="2:7">
      <c r="B2345" s="105"/>
      <c r="C2345" s="105"/>
      <c r="D2345" s="105"/>
      <c r="E2345" s="99"/>
      <c r="F2345" s="99"/>
      <c r="G2345" s="99"/>
    </row>
    <row r="2346" spans="2:7">
      <c r="B2346" s="105"/>
      <c r="C2346" s="105"/>
      <c r="D2346" s="105"/>
      <c r="E2346" s="99"/>
      <c r="F2346" s="99"/>
      <c r="G2346" s="99"/>
    </row>
    <row r="2347" spans="2:7">
      <c r="B2347" s="105"/>
      <c r="C2347" s="105"/>
      <c r="D2347" s="105"/>
      <c r="E2347" s="99"/>
      <c r="F2347" s="99"/>
      <c r="G2347" s="99"/>
    </row>
    <row r="2348" spans="2:7">
      <c r="B2348" s="105"/>
      <c r="C2348" s="105"/>
      <c r="D2348" s="105"/>
      <c r="E2348" s="99"/>
      <c r="F2348" s="99"/>
      <c r="G2348" s="99"/>
    </row>
    <row r="2349" spans="2:7">
      <c r="B2349" s="105"/>
      <c r="C2349" s="105"/>
      <c r="D2349" s="105"/>
      <c r="E2349" s="99"/>
      <c r="F2349" s="99"/>
      <c r="G2349" s="99"/>
    </row>
    <row r="2350" spans="2:7">
      <c r="B2350" s="105"/>
      <c r="C2350" s="105"/>
      <c r="D2350" s="105"/>
      <c r="E2350" s="99"/>
      <c r="F2350" s="99"/>
      <c r="G2350" s="99"/>
    </row>
    <row r="2351" spans="2:7">
      <c r="B2351" s="105"/>
      <c r="C2351" s="105"/>
      <c r="D2351" s="105"/>
      <c r="E2351" s="99"/>
      <c r="F2351" s="99"/>
      <c r="G2351" s="99"/>
    </row>
    <row r="2352" spans="2:7">
      <c r="B2352" s="105"/>
      <c r="C2352" s="105"/>
      <c r="D2352" s="105"/>
      <c r="E2352" s="99"/>
      <c r="F2352" s="99"/>
      <c r="G2352" s="99"/>
    </row>
    <row r="2353" spans="2:7">
      <c r="B2353" s="105"/>
      <c r="C2353" s="105"/>
      <c r="D2353" s="105"/>
      <c r="E2353" s="99"/>
      <c r="F2353" s="99"/>
      <c r="G2353" s="99"/>
    </row>
    <row r="2354" spans="2:7">
      <c r="B2354" s="105"/>
      <c r="C2354" s="105"/>
      <c r="D2354" s="105"/>
      <c r="E2354" s="99"/>
      <c r="F2354" s="99"/>
      <c r="G2354" s="99"/>
    </row>
    <row r="2355" spans="2:7">
      <c r="B2355" s="105"/>
      <c r="C2355" s="105"/>
      <c r="D2355" s="105"/>
      <c r="E2355" s="99"/>
      <c r="F2355" s="99"/>
      <c r="G2355" s="99"/>
    </row>
    <row r="2356" spans="2:7">
      <c r="B2356" s="105"/>
      <c r="C2356" s="105"/>
      <c r="D2356" s="105"/>
      <c r="E2356" s="99"/>
      <c r="F2356" s="99"/>
      <c r="G2356" s="99"/>
    </row>
    <row r="2357" spans="2:7">
      <c r="B2357" s="105"/>
      <c r="C2357" s="105"/>
      <c r="D2357" s="105"/>
      <c r="E2357" s="99"/>
      <c r="F2357" s="99"/>
      <c r="G2357" s="99"/>
    </row>
    <row r="2358" spans="2:7">
      <c r="B2358" s="105"/>
      <c r="C2358" s="105"/>
      <c r="D2358" s="105"/>
      <c r="E2358" s="99"/>
      <c r="F2358" s="99"/>
      <c r="G2358" s="99"/>
    </row>
    <row r="2359" spans="2:7">
      <c r="B2359" s="105"/>
      <c r="C2359" s="105"/>
      <c r="D2359" s="105"/>
      <c r="E2359" s="99"/>
      <c r="F2359" s="99"/>
      <c r="G2359" s="99"/>
    </row>
    <row r="2360" spans="2:7">
      <c r="B2360" s="105"/>
      <c r="C2360" s="105"/>
      <c r="D2360" s="105"/>
      <c r="E2360" s="99"/>
      <c r="F2360" s="99"/>
      <c r="G2360" s="99"/>
    </row>
    <row r="2361" spans="2:7">
      <c r="B2361" s="105"/>
      <c r="C2361" s="105"/>
      <c r="D2361" s="105"/>
      <c r="E2361" s="99"/>
      <c r="F2361" s="99"/>
      <c r="G2361" s="99"/>
    </row>
    <row r="2362" spans="2:7">
      <c r="B2362" s="105"/>
      <c r="C2362" s="105"/>
      <c r="D2362" s="105"/>
      <c r="E2362" s="99"/>
      <c r="F2362" s="99"/>
      <c r="G2362" s="99"/>
    </row>
    <row r="2363" spans="2:7">
      <c r="B2363" s="105"/>
      <c r="C2363" s="105"/>
      <c r="D2363" s="105"/>
      <c r="E2363" s="99"/>
      <c r="F2363" s="99"/>
      <c r="G2363" s="99"/>
    </row>
    <row r="2364" spans="2:7">
      <c r="B2364" s="105"/>
      <c r="C2364" s="105"/>
      <c r="D2364" s="105"/>
      <c r="E2364" s="99"/>
      <c r="F2364" s="99"/>
      <c r="G2364" s="99"/>
    </row>
    <row r="2365" spans="2:7">
      <c r="B2365" s="105"/>
      <c r="C2365" s="105"/>
      <c r="D2365" s="105"/>
      <c r="E2365" s="99"/>
      <c r="F2365" s="99"/>
      <c r="G2365" s="99"/>
    </row>
    <row r="2366" spans="2:7">
      <c r="B2366" s="105"/>
      <c r="C2366" s="105"/>
      <c r="D2366" s="105"/>
      <c r="E2366" s="99"/>
      <c r="F2366" s="99"/>
      <c r="G2366" s="99"/>
    </row>
    <row r="2367" spans="2:7">
      <c r="B2367" s="105"/>
      <c r="C2367" s="105"/>
      <c r="D2367" s="105"/>
      <c r="E2367" s="99"/>
      <c r="F2367" s="99"/>
      <c r="G2367" s="99"/>
    </row>
    <row r="2368" spans="2:7">
      <c r="B2368" s="105"/>
      <c r="C2368" s="105"/>
      <c r="D2368" s="105"/>
      <c r="E2368" s="99"/>
      <c r="F2368" s="99"/>
      <c r="G2368" s="99"/>
    </row>
    <row r="2369" spans="2:7">
      <c r="B2369" s="105"/>
      <c r="C2369" s="105"/>
      <c r="D2369" s="105"/>
      <c r="E2369" s="99"/>
      <c r="F2369" s="99"/>
      <c r="G2369" s="99"/>
    </row>
    <row r="2370" spans="2:7">
      <c r="B2370" s="105"/>
      <c r="C2370" s="105"/>
      <c r="D2370" s="105"/>
      <c r="E2370" s="99"/>
      <c r="F2370" s="99"/>
      <c r="G2370" s="99"/>
    </row>
    <row r="2371" spans="2:7">
      <c r="B2371" s="105"/>
      <c r="C2371" s="105"/>
      <c r="D2371" s="105"/>
      <c r="E2371" s="99"/>
      <c r="F2371" s="99"/>
      <c r="G2371" s="99"/>
    </row>
    <row r="2372" spans="2:7">
      <c r="B2372" s="105"/>
      <c r="C2372" s="105"/>
      <c r="D2372" s="105"/>
      <c r="E2372" s="99"/>
      <c r="F2372" s="99"/>
      <c r="G2372" s="99"/>
    </row>
    <row r="2373" spans="2:7">
      <c r="B2373" s="105"/>
      <c r="C2373" s="105"/>
      <c r="D2373" s="105"/>
      <c r="E2373" s="99"/>
      <c r="F2373" s="99"/>
      <c r="G2373" s="99"/>
    </row>
    <row r="2374" spans="2:7">
      <c r="B2374" s="105"/>
      <c r="C2374" s="105"/>
      <c r="D2374" s="105"/>
      <c r="E2374" s="99"/>
      <c r="F2374" s="99"/>
      <c r="G2374" s="99"/>
    </row>
    <row r="2375" spans="2:7">
      <c r="B2375" s="105"/>
      <c r="C2375" s="105"/>
      <c r="D2375" s="105"/>
      <c r="E2375" s="99"/>
      <c r="F2375" s="99"/>
      <c r="G2375" s="99"/>
    </row>
    <row r="2376" spans="2:7">
      <c r="B2376" s="105"/>
      <c r="C2376" s="105"/>
      <c r="D2376" s="105"/>
      <c r="E2376" s="99"/>
      <c r="F2376" s="99"/>
      <c r="G2376" s="99"/>
    </row>
    <row r="2377" spans="2:7">
      <c r="B2377" s="105"/>
      <c r="C2377" s="105"/>
      <c r="D2377" s="105"/>
      <c r="E2377" s="99"/>
      <c r="F2377" s="99"/>
      <c r="G2377" s="99"/>
    </row>
    <row r="2378" spans="2:7">
      <c r="B2378" s="105"/>
      <c r="C2378" s="105"/>
      <c r="D2378" s="105"/>
      <c r="E2378" s="99"/>
      <c r="F2378" s="99"/>
      <c r="G2378" s="99"/>
    </row>
    <row r="2379" spans="2:7">
      <c r="B2379" s="105"/>
      <c r="C2379" s="105"/>
      <c r="D2379" s="105"/>
      <c r="E2379" s="99"/>
      <c r="F2379" s="99"/>
      <c r="G2379" s="99"/>
    </row>
    <row r="2380" spans="2:7">
      <c r="B2380" s="105"/>
      <c r="C2380" s="105"/>
      <c r="D2380" s="105"/>
      <c r="E2380" s="99"/>
      <c r="F2380" s="99"/>
      <c r="G2380" s="99"/>
    </row>
    <row r="2381" spans="2:7">
      <c r="B2381" s="105"/>
      <c r="C2381" s="105"/>
      <c r="D2381" s="105"/>
      <c r="E2381" s="99"/>
      <c r="F2381" s="99"/>
      <c r="G2381" s="99"/>
    </row>
    <row r="2382" spans="2:7">
      <c r="B2382" s="105"/>
      <c r="C2382" s="105"/>
      <c r="D2382" s="105"/>
      <c r="E2382" s="99"/>
      <c r="F2382" s="99"/>
      <c r="G2382" s="99"/>
    </row>
    <row r="2383" spans="2:7">
      <c r="B2383" s="105"/>
      <c r="C2383" s="105"/>
      <c r="D2383" s="105"/>
      <c r="E2383" s="99"/>
      <c r="F2383" s="99"/>
      <c r="G2383" s="99"/>
    </row>
    <row r="2384" spans="2:7">
      <c r="B2384" s="105"/>
      <c r="C2384" s="105"/>
      <c r="D2384" s="105"/>
      <c r="E2384" s="99"/>
      <c r="F2384" s="99"/>
      <c r="G2384" s="99"/>
    </row>
    <row r="2385" spans="2:7">
      <c r="B2385" s="105"/>
      <c r="C2385" s="105"/>
      <c r="D2385" s="105"/>
      <c r="E2385" s="99"/>
      <c r="F2385" s="99"/>
      <c r="G2385" s="99"/>
    </row>
    <row r="2386" spans="2:7">
      <c r="B2386" s="105"/>
      <c r="C2386" s="105"/>
      <c r="D2386" s="105"/>
      <c r="E2386" s="99"/>
      <c r="F2386" s="99"/>
      <c r="G2386" s="99"/>
    </row>
    <row r="2387" spans="2:7">
      <c r="B2387" s="105"/>
      <c r="C2387" s="105"/>
      <c r="D2387" s="105"/>
      <c r="E2387" s="99"/>
      <c r="F2387" s="99"/>
      <c r="G2387" s="99"/>
    </row>
    <row r="2388" spans="2:7">
      <c r="B2388" s="105"/>
      <c r="C2388" s="105"/>
      <c r="D2388" s="105"/>
      <c r="E2388" s="99"/>
      <c r="F2388" s="99"/>
      <c r="G2388" s="99"/>
    </row>
    <row r="2389" spans="2:7">
      <c r="B2389" s="105"/>
      <c r="C2389" s="105"/>
      <c r="D2389" s="105"/>
      <c r="E2389" s="99"/>
      <c r="F2389" s="99"/>
      <c r="G2389" s="99"/>
    </row>
    <row r="2390" spans="2:7">
      <c r="B2390" s="105"/>
      <c r="C2390" s="105"/>
      <c r="D2390" s="105"/>
      <c r="E2390" s="99"/>
      <c r="F2390" s="99"/>
      <c r="G2390" s="99"/>
    </row>
    <row r="2391" spans="2:7">
      <c r="B2391" s="105"/>
      <c r="C2391" s="105"/>
      <c r="D2391" s="105"/>
      <c r="E2391" s="99"/>
      <c r="F2391" s="99"/>
      <c r="G2391" s="99"/>
    </row>
    <row r="2392" spans="2:7">
      <c r="B2392" s="105"/>
      <c r="C2392" s="105"/>
      <c r="D2392" s="105"/>
      <c r="E2392" s="99"/>
      <c r="F2392" s="99"/>
      <c r="G2392" s="99"/>
    </row>
    <row r="2393" spans="2:7">
      <c r="B2393" s="105"/>
      <c r="C2393" s="105"/>
      <c r="D2393" s="105"/>
      <c r="E2393" s="99"/>
      <c r="F2393" s="99"/>
      <c r="G2393" s="99"/>
    </row>
    <row r="2394" spans="2:7">
      <c r="B2394" s="105"/>
      <c r="C2394" s="105"/>
      <c r="D2394" s="105"/>
      <c r="E2394" s="99"/>
      <c r="F2394" s="99"/>
      <c r="G2394" s="99"/>
    </row>
    <row r="2395" spans="2:7">
      <c r="B2395" s="105"/>
      <c r="C2395" s="105"/>
      <c r="D2395" s="105"/>
      <c r="E2395" s="99"/>
      <c r="F2395" s="99"/>
      <c r="G2395" s="99"/>
    </row>
    <row r="2396" spans="2:7">
      <c r="B2396" s="105"/>
      <c r="C2396" s="105"/>
      <c r="D2396" s="105"/>
      <c r="E2396" s="99"/>
      <c r="F2396" s="99"/>
      <c r="G2396" s="99"/>
    </row>
    <row r="2397" spans="2:7">
      <c r="B2397" s="105"/>
      <c r="C2397" s="105"/>
      <c r="D2397" s="105"/>
      <c r="E2397" s="99"/>
      <c r="F2397" s="99"/>
      <c r="G2397" s="99"/>
    </row>
    <row r="2398" spans="2:7">
      <c r="B2398" s="105"/>
      <c r="C2398" s="105"/>
      <c r="D2398" s="105"/>
      <c r="E2398" s="99"/>
      <c r="F2398" s="99"/>
      <c r="G2398" s="99"/>
    </row>
    <row r="2399" spans="2:7">
      <c r="B2399" s="105"/>
      <c r="C2399" s="105"/>
      <c r="D2399" s="105"/>
      <c r="E2399" s="99"/>
      <c r="F2399" s="99"/>
      <c r="G2399" s="99"/>
    </row>
    <row r="2400" spans="2:7">
      <c r="B2400" s="105"/>
      <c r="C2400" s="105"/>
      <c r="D2400" s="105"/>
      <c r="E2400" s="99"/>
      <c r="F2400" s="99"/>
      <c r="G2400" s="99"/>
    </row>
    <row r="2401" spans="2:7">
      <c r="B2401" s="105"/>
      <c r="C2401" s="105"/>
      <c r="D2401" s="105"/>
      <c r="E2401" s="99"/>
      <c r="F2401" s="99"/>
      <c r="G2401" s="99"/>
    </row>
    <row r="2402" spans="2:7">
      <c r="B2402" s="105"/>
      <c r="C2402" s="105"/>
      <c r="D2402" s="105"/>
      <c r="E2402" s="99"/>
      <c r="F2402" s="99"/>
      <c r="G2402" s="99"/>
    </row>
    <row r="2403" spans="2:7">
      <c r="B2403" s="105"/>
      <c r="C2403" s="105"/>
      <c r="D2403" s="105"/>
      <c r="E2403" s="99"/>
      <c r="F2403" s="99"/>
      <c r="G2403" s="99"/>
    </row>
    <row r="2404" spans="2:7">
      <c r="B2404" s="105"/>
      <c r="C2404" s="105"/>
      <c r="D2404" s="105"/>
      <c r="E2404" s="99"/>
      <c r="F2404" s="99"/>
      <c r="G2404" s="99"/>
    </row>
    <row r="2405" spans="2:7">
      <c r="B2405" s="105"/>
      <c r="C2405" s="105"/>
      <c r="D2405" s="105"/>
      <c r="E2405" s="99"/>
      <c r="F2405" s="99"/>
      <c r="G2405" s="99"/>
    </row>
    <row r="2406" spans="2:7">
      <c r="B2406" s="105"/>
      <c r="C2406" s="105"/>
      <c r="D2406" s="105"/>
      <c r="E2406" s="99"/>
      <c r="F2406" s="99"/>
      <c r="G2406" s="99"/>
    </row>
    <row r="2407" spans="2:7">
      <c r="B2407" s="105"/>
      <c r="C2407" s="105"/>
      <c r="D2407" s="105"/>
      <c r="E2407" s="99"/>
      <c r="F2407" s="99"/>
      <c r="G2407" s="99"/>
    </row>
    <row r="2408" spans="2:7">
      <c r="B2408" s="105"/>
      <c r="C2408" s="105"/>
      <c r="D2408" s="105"/>
      <c r="E2408" s="99"/>
      <c r="F2408" s="99"/>
      <c r="G2408" s="99"/>
    </row>
    <row r="2409" spans="2:7">
      <c r="B2409" s="105"/>
      <c r="C2409" s="105"/>
      <c r="D2409" s="105"/>
      <c r="E2409" s="99"/>
      <c r="F2409" s="99"/>
      <c r="G2409" s="99"/>
    </row>
    <row r="2410" spans="2:7">
      <c r="B2410" s="105"/>
      <c r="C2410" s="105"/>
      <c r="D2410" s="105"/>
      <c r="E2410" s="99"/>
      <c r="F2410" s="99"/>
      <c r="G2410" s="99"/>
    </row>
    <row r="2411" spans="2:7">
      <c r="B2411" s="105"/>
      <c r="C2411" s="105"/>
      <c r="D2411" s="105"/>
      <c r="E2411" s="99"/>
      <c r="F2411" s="99"/>
      <c r="G2411" s="99"/>
    </row>
    <row r="2412" spans="2:7">
      <c r="B2412" s="105"/>
      <c r="C2412" s="105"/>
      <c r="D2412" s="105"/>
      <c r="E2412" s="99"/>
      <c r="F2412" s="99"/>
      <c r="G2412" s="99"/>
    </row>
    <row r="2413" spans="2:7">
      <c r="B2413" s="105"/>
      <c r="C2413" s="105"/>
      <c r="D2413" s="105"/>
      <c r="E2413" s="99"/>
      <c r="F2413" s="99"/>
      <c r="G2413" s="99"/>
    </row>
    <row r="2414" spans="2:7">
      <c r="B2414" s="105"/>
      <c r="C2414" s="105"/>
      <c r="D2414" s="105"/>
      <c r="E2414" s="99"/>
      <c r="F2414" s="99"/>
      <c r="G2414" s="99"/>
    </row>
    <row r="2415" spans="2:7">
      <c r="B2415" s="105"/>
      <c r="C2415" s="105"/>
      <c r="D2415" s="105"/>
      <c r="E2415" s="99"/>
      <c r="F2415" s="99"/>
      <c r="G2415" s="99"/>
    </row>
    <row r="2416" spans="2:7">
      <c r="B2416" s="105"/>
      <c r="C2416" s="105"/>
      <c r="D2416" s="105"/>
      <c r="E2416" s="99"/>
      <c r="F2416" s="99"/>
      <c r="G2416" s="99"/>
    </row>
    <row r="2417" spans="2:7">
      <c r="B2417" s="105"/>
      <c r="C2417" s="105"/>
      <c r="D2417" s="105"/>
      <c r="E2417" s="99"/>
      <c r="F2417" s="99"/>
      <c r="G2417" s="99"/>
    </row>
    <row r="2418" spans="2:7">
      <c r="B2418" s="105"/>
      <c r="C2418" s="105"/>
      <c r="D2418" s="105"/>
      <c r="E2418" s="99"/>
      <c r="F2418" s="99"/>
      <c r="G2418" s="99"/>
    </row>
    <row r="2419" spans="2:7">
      <c r="B2419" s="105"/>
      <c r="C2419" s="105"/>
      <c r="D2419" s="105"/>
      <c r="E2419" s="99"/>
      <c r="F2419" s="99"/>
      <c r="G2419" s="99"/>
    </row>
    <row r="2420" spans="2:7">
      <c r="B2420" s="105"/>
      <c r="C2420" s="105"/>
      <c r="D2420" s="105"/>
      <c r="E2420" s="99"/>
      <c r="F2420" s="99"/>
      <c r="G2420" s="99"/>
    </row>
    <row r="2421" spans="2:7">
      <c r="B2421" s="105"/>
      <c r="C2421" s="105"/>
      <c r="D2421" s="105"/>
      <c r="E2421" s="99"/>
      <c r="F2421" s="99"/>
      <c r="G2421" s="99"/>
    </row>
    <row r="2422" spans="2:7">
      <c r="B2422" s="105"/>
      <c r="C2422" s="105"/>
      <c r="D2422" s="105"/>
      <c r="E2422" s="99"/>
      <c r="F2422" s="99"/>
      <c r="G2422" s="99"/>
    </row>
    <row r="2423" spans="2:7">
      <c r="B2423" s="105"/>
      <c r="C2423" s="105"/>
      <c r="D2423" s="105"/>
      <c r="E2423" s="99"/>
      <c r="F2423" s="99"/>
      <c r="G2423" s="99"/>
    </row>
    <row r="2424" spans="2:7">
      <c r="B2424" s="105"/>
      <c r="C2424" s="105"/>
      <c r="D2424" s="105"/>
      <c r="E2424" s="99"/>
      <c r="F2424" s="99"/>
      <c r="G2424" s="99"/>
    </row>
    <row r="2425" spans="2:7">
      <c r="B2425" s="105"/>
      <c r="C2425" s="105"/>
      <c r="D2425" s="105"/>
      <c r="E2425" s="99"/>
      <c r="F2425" s="99"/>
      <c r="G2425" s="99"/>
    </row>
    <row r="2426" spans="2:7">
      <c r="B2426" s="105"/>
      <c r="C2426" s="105"/>
      <c r="D2426" s="105"/>
      <c r="E2426" s="99"/>
      <c r="F2426" s="99"/>
      <c r="G2426" s="99"/>
    </row>
    <row r="2427" spans="2:7">
      <c r="B2427" s="105"/>
      <c r="C2427" s="105"/>
      <c r="D2427" s="105"/>
      <c r="E2427" s="99"/>
      <c r="F2427" s="99"/>
      <c r="G2427" s="99"/>
    </row>
    <row r="2428" spans="2:7">
      <c r="B2428" s="105"/>
      <c r="C2428" s="105"/>
      <c r="D2428" s="105"/>
      <c r="E2428" s="99"/>
      <c r="F2428" s="99"/>
      <c r="G2428" s="99"/>
    </row>
    <row r="2429" spans="2:7">
      <c r="B2429" s="105"/>
      <c r="C2429" s="105"/>
      <c r="D2429" s="105"/>
      <c r="E2429" s="99"/>
      <c r="F2429" s="99"/>
      <c r="G2429" s="99"/>
    </row>
    <row r="2430" spans="2:7">
      <c r="B2430" s="105"/>
      <c r="C2430" s="105"/>
      <c r="D2430" s="105"/>
      <c r="E2430" s="99"/>
      <c r="F2430" s="99"/>
      <c r="G2430" s="99"/>
    </row>
    <row r="2431" spans="2:7">
      <c r="B2431" s="105"/>
      <c r="C2431" s="105"/>
      <c r="D2431" s="105"/>
      <c r="E2431" s="99"/>
      <c r="F2431" s="99"/>
      <c r="G2431" s="99"/>
    </row>
    <row r="2432" spans="2:7">
      <c r="B2432" s="105"/>
      <c r="C2432" s="105"/>
      <c r="D2432" s="105"/>
      <c r="E2432" s="99"/>
      <c r="F2432" s="99"/>
      <c r="G2432" s="99"/>
    </row>
    <row r="2433" spans="2:7">
      <c r="B2433" s="105"/>
      <c r="C2433" s="105"/>
      <c r="D2433" s="105"/>
      <c r="E2433" s="99"/>
      <c r="F2433" s="99"/>
      <c r="G2433" s="99"/>
    </row>
    <row r="2434" spans="2:7">
      <c r="B2434" s="105"/>
      <c r="C2434" s="105"/>
      <c r="D2434" s="105"/>
      <c r="E2434" s="99"/>
      <c r="F2434" s="99"/>
      <c r="G2434" s="99"/>
    </row>
    <row r="2435" spans="2:7">
      <c r="B2435" s="105"/>
      <c r="C2435" s="105"/>
      <c r="D2435" s="105"/>
      <c r="E2435" s="99"/>
      <c r="F2435" s="99"/>
      <c r="G2435" s="99"/>
    </row>
    <row r="2436" spans="2:7">
      <c r="B2436" s="105"/>
      <c r="C2436" s="105"/>
      <c r="D2436" s="105"/>
      <c r="E2436" s="99"/>
      <c r="F2436" s="99"/>
      <c r="G2436" s="99"/>
    </row>
    <row r="2437" spans="2:7">
      <c r="B2437" s="105"/>
      <c r="C2437" s="105"/>
      <c r="D2437" s="105"/>
      <c r="E2437" s="99"/>
      <c r="F2437" s="99"/>
      <c r="G2437" s="99"/>
    </row>
    <row r="2438" spans="2:7">
      <c r="B2438" s="105"/>
      <c r="C2438" s="105"/>
      <c r="D2438" s="105"/>
      <c r="E2438" s="99"/>
      <c r="F2438" s="99"/>
      <c r="G2438" s="99"/>
    </row>
    <row r="2439" spans="2:7">
      <c r="B2439" s="105"/>
      <c r="C2439" s="105"/>
      <c r="D2439" s="105"/>
      <c r="E2439" s="99"/>
      <c r="F2439" s="99"/>
      <c r="G2439" s="99"/>
    </row>
    <row r="2440" spans="2:7">
      <c r="B2440" s="105"/>
      <c r="C2440" s="105"/>
      <c r="D2440" s="105"/>
      <c r="E2440" s="99"/>
      <c r="F2440" s="99"/>
      <c r="G2440" s="99"/>
    </row>
    <row r="2441" spans="2:7">
      <c r="B2441" s="105"/>
      <c r="C2441" s="105"/>
      <c r="D2441" s="105"/>
      <c r="E2441" s="99"/>
      <c r="F2441" s="99"/>
      <c r="G2441" s="99"/>
    </row>
    <row r="2442" spans="2:7">
      <c r="B2442" s="105"/>
      <c r="C2442" s="105"/>
      <c r="D2442" s="105"/>
      <c r="E2442" s="99"/>
      <c r="F2442" s="99"/>
      <c r="G2442" s="99"/>
    </row>
    <row r="2443" spans="2:7">
      <c r="B2443" s="105"/>
      <c r="C2443" s="105"/>
      <c r="D2443" s="105"/>
      <c r="E2443" s="99"/>
      <c r="F2443" s="99"/>
      <c r="G2443" s="99"/>
    </row>
    <row r="2444" spans="2:7">
      <c r="B2444" s="105"/>
      <c r="C2444" s="105"/>
      <c r="D2444" s="105"/>
      <c r="E2444" s="99"/>
      <c r="F2444" s="99"/>
      <c r="G2444" s="99"/>
    </row>
    <row r="2445" spans="2:7">
      <c r="B2445" s="105"/>
      <c r="C2445" s="105"/>
      <c r="D2445" s="105"/>
      <c r="E2445" s="99"/>
      <c r="F2445" s="99"/>
      <c r="G2445" s="99"/>
    </row>
    <row r="2446" spans="2:7">
      <c r="B2446" s="105"/>
      <c r="C2446" s="105"/>
      <c r="D2446" s="105"/>
      <c r="E2446" s="99"/>
      <c r="F2446" s="99"/>
      <c r="G2446" s="99"/>
    </row>
    <row r="2447" spans="2:7">
      <c r="B2447" s="105"/>
      <c r="C2447" s="105"/>
      <c r="D2447" s="105"/>
      <c r="E2447" s="99"/>
      <c r="F2447" s="99"/>
      <c r="G2447" s="99"/>
    </row>
    <row r="2448" spans="2:7">
      <c r="B2448" s="105"/>
      <c r="C2448" s="105"/>
      <c r="D2448" s="105"/>
      <c r="E2448" s="99"/>
      <c r="F2448" s="99"/>
      <c r="G2448" s="99"/>
    </row>
    <row r="2449" spans="2:7">
      <c r="B2449" s="105"/>
      <c r="C2449" s="105"/>
      <c r="D2449" s="105"/>
      <c r="E2449" s="99"/>
      <c r="F2449" s="99"/>
      <c r="G2449" s="99"/>
    </row>
    <row r="2450" spans="2:7">
      <c r="B2450" s="105"/>
      <c r="C2450" s="105"/>
      <c r="D2450" s="105"/>
      <c r="E2450" s="99"/>
      <c r="F2450" s="99"/>
      <c r="G2450" s="99"/>
    </row>
    <row r="2451" spans="2:7">
      <c r="B2451" s="105"/>
      <c r="C2451" s="105"/>
      <c r="D2451" s="105"/>
      <c r="E2451" s="99"/>
      <c r="F2451" s="99"/>
      <c r="G2451" s="99"/>
    </row>
    <row r="2452" spans="2:7">
      <c r="B2452" s="105"/>
      <c r="C2452" s="105"/>
      <c r="D2452" s="105"/>
      <c r="E2452" s="99"/>
      <c r="F2452" s="99"/>
      <c r="G2452" s="99"/>
    </row>
    <row r="2453" spans="2:7">
      <c r="B2453" s="105"/>
      <c r="C2453" s="105"/>
      <c r="D2453" s="105"/>
      <c r="E2453" s="99"/>
      <c r="F2453" s="99"/>
      <c r="G2453" s="99"/>
    </row>
    <row r="2454" spans="2:7">
      <c r="B2454" s="105"/>
      <c r="C2454" s="105"/>
      <c r="D2454" s="105"/>
      <c r="E2454" s="99"/>
      <c r="F2454" s="99"/>
      <c r="G2454" s="99"/>
    </row>
    <row r="2455" spans="2:7">
      <c r="B2455" s="105"/>
      <c r="C2455" s="105"/>
      <c r="D2455" s="105"/>
      <c r="E2455" s="99"/>
      <c r="F2455" s="99"/>
      <c r="G2455" s="99"/>
    </row>
    <row r="2456" spans="2:7">
      <c r="B2456" s="105"/>
      <c r="C2456" s="105"/>
      <c r="D2456" s="105"/>
      <c r="E2456" s="99"/>
      <c r="F2456" s="99"/>
      <c r="G2456" s="99"/>
    </row>
    <row r="2457" spans="2:7">
      <c r="B2457" s="105"/>
      <c r="C2457" s="105"/>
      <c r="D2457" s="105"/>
      <c r="E2457" s="99"/>
      <c r="F2457" s="99"/>
      <c r="G2457" s="99"/>
    </row>
    <row r="2458" spans="2:7">
      <c r="B2458" s="105"/>
      <c r="C2458" s="105"/>
      <c r="D2458" s="105"/>
      <c r="E2458" s="99"/>
      <c r="F2458" s="99"/>
      <c r="G2458" s="99"/>
    </row>
    <row r="2459" spans="2:7">
      <c r="B2459" s="105"/>
      <c r="C2459" s="105"/>
      <c r="D2459" s="105"/>
      <c r="E2459" s="99"/>
      <c r="F2459" s="99"/>
      <c r="G2459" s="99"/>
    </row>
    <row r="2460" spans="2:7">
      <c r="B2460" s="105"/>
      <c r="C2460" s="105"/>
      <c r="D2460" s="105"/>
      <c r="E2460" s="99"/>
      <c r="F2460" s="99"/>
      <c r="G2460" s="99"/>
    </row>
    <row r="2461" spans="2:7">
      <c r="B2461" s="105"/>
      <c r="C2461" s="105"/>
      <c r="D2461" s="105"/>
      <c r="E2461" s="99"/>
      <c r="F2461" s="99"/>
      <c r="G2461" s="99"/>
    </row>
    <row r="2462" spans="2:7">
      <c r="B2462" s="105"/>
      <c r="C2462" s="105"/>
      <c r="D2462" s="105"/>
      <c r="E2462" s="99"/>
      <c r="F2462" s="99"/>
      <c r="G2462" s="99"/>
    </row>
    <row r="2463" spans="2:7">
      <c r="B2463" s="105"/>
      <c r="C2463" s="105"/>
      <c r="D2463" s="105"/>
      <c r="E2463" s="99"/>
      <c r="F2463" s="99"/>
      <c r="G2463" s="99"/>
    </row>
    <row r="2464" spans="2:7">
      <c r="B2464" s="105"/>
      <c r="C2464" s="105"/>
      <c r="D2464" s="105"/>
      <c r="E2464" s="99"/>
      <c r="F2464" s="99"/>
      <c r="G2464" s="99"/>
    </row>
    <row r="2465" spans="2:7">
      <c r="B2465" s="105"/>
      <c r="C2465" s="105"/>
      <c r="D2465" s="105"/>
      <c r="E2465" s="99"/>
      <c r="F2465" s="99"/>
      <c r="G2465" s="99"/>
    </row>
    <row r="2466" spans="2:7">
      <c r="B2466" s="105"/>
      <c r="C2466" s="105"/>
      <c r="D2466" s="105"/>
      <c r="E2466" s="99"/>
      <c r="F2466" s="99"/>
      <c r="G2466" s="99"/>
    </row>
    <row r="2467" spans="2:7">
      <c r="B2467" s="105"/>
      <c r="C2467" s="105"/>
      <c r="D2467" s="105"/>
      <c r="E2467" s="99"/>
      <c r="F2467" s="99"/>
      <c r="G2467" s="99"/>
    </row>
    <row r="2468" spans="2:7">
      <c r="B2468" s="105"/>
      <c r="C2468" s="105"/>
      <c r="D2468" s="105"/>
      <c r="E2468" s="99"/>
      <c r="F2468" s="99"/>
      <c r="G2468" s="99"/>
    </row>
    <row r="2469" spans="2:7">
      <c r="B2469" s="105"/>
      <c r="C2469" s="105"/>
      <c r="D2469" s="105"/>
      <c r="E2469" s="99"/>
      <c r="F2469" s="99"/>
      <c r="G2469" s="99"/>
    </row>
    <row r="2470" spans="2:7">
      <c r="B2470" s="105"/>
      <c r="C2470" s="105"/>
      <c r="D2470" s="105"/>
      <c r="E2470" s="99"/>
      <c r="F2470" s="99"/>
      <c r="G2470" s="99"/>
    </row>
    <row r="2471" spans="2:7">
      <c r="B2471" s="105"/>
      <c r="C2471" s="105"/>
      <c r="D2471" s="105"/>
      <c r="E2471" s="99"/>
      <c r="F2471" s="99"/>
      <c r="G2471" s="99"/>
    </row>
    <row r="2472" spans="2:7">
      <c r="B2472" s="105"/>
      <c r="C2472" s="105"/>
      <c r="D2472" s="105"/>
      <c r="E2472" s="99"/>
      <c r="F2472" s="99"/>
      <c r="G2472" s="99"/>
    </row>
    <row r="2473" spans="2:7">
      <c r="B2473" s="105"/>
      <c r="C2473" s="105"/>
      <c r="D2473" s="105"/>
      <c r="E2473" s="99"/>
      <c r="F2473" s="99"/>
      <c r="G2473" s="99"/>
    </row>
    <row r="2474" spans="2:7">
      <c r="B2474" s="105"/>
      <c r="C2474" s="105"/>
      <c r="D2474" s="105"/>
      <c r="E2474" s="99"/>
      <c r="F2474" s="99"/>
      <c r="G2474" s="99"/>
    </row>
    <row r="2475" spans="2:7">
      <c r="B2475" s="105"/>
      <c r="C2475" s="105"/>
      <c r="D2475" s="105"/>
      <c r="E2475" s="99"/>
      <c r="F2475" s="99"/>
      <c r="G2475" s="99"/>
    </row>
    <row r="2476" spans="2:7">
      <c r="B2476" s="105"/>
      <c r="C2476" s="105"/>
      <c r="D2476" s="105"/>
      <c r="E2476" s="99"/>
      <c r="F2476" s="99"/>
      <c r="G2476" s="99"/>
    </row>
    <row r="2477" spans="2:7">
      <c r="B2477" s="105"/>
      <c r="C2477" s="105"/>
      <c r="D2477" s="105"/>
      <c r="E2477" s="99"/>
      <c r="F2477" s="99"/>
      <c r="G2477" s="99"/>
    </row>
    <row r="2478" spans="2:7">
      <c r="B2478" s="105"/>
      <c r="C2478" s="105"/>
      <c r="D2478" s="105"/>
      <c r="E2478" s="99"/>
      <c r="F2478" s="99"/>
      <c r="G2478" s="99"/>
    </row>
    <row r="2479" spans="2:7">
      <c r="B2479" s="105"/>
      <c r="C2479" s="105"/>
      <c r="D2479" s="105"/>
      <c r="E2479" s="99"/>
      <c r="F2479" s="99"/>
      <c r="G2479" s="99"/>
    </row>
    <row r="2480" spans="2:7">
      <c r="B2480" s="105"/>
      <c r="C2480" s="105"/>
      <c r="D2480" s="105"/>
      <c r="E2480" s="99"/>
      <c r="F2480" s="99"/>
      <c r="G2480" s="99"/>
    </row>
    <row r="2481" spans="2:7">
      <c r="B2481" s="105"/>
      <c r="C2481" s="105"/>
      <c r="D2481" s="105"/>
      <c r="E2481" s="99"/>
      <c r="F2481" s="99"/>
      <c r="G2481" s="99"/>
    </row>
    <row r="2482" spans="2:7">
      <c r="B2482" s="105"/>
      <c r="C2482" s="105"/>
      <c r="D2482" s="105"/>
      <c r="E2482" s="99"/>
      <c r="F2482" s="99"/>
      <c r="G2482" s="99"/>
    </row>
    <row r="2483" spans="2:7">
      <c r="B2483" s="105"/>
      <c r="C2483" s="105"/>
      <c r="D2483" s="105"/>
      <c r="E2483" s="99"/>
      <c r="F2483" s="99"/>
      <c r="G2483" s="99"/>
    </row>
    <row r="2484" spans="2:7">
      <c r="B2484" s="105"/>
      <c r="C2484" s="105"/>
      <c r="D2484" s="105"/>
      <c r="E2484" s="99"/>
      <c r="F2484" s="99"/>
      <c r="G2484" s="99"/>
    </row>
    <row r="2485" spans="2:7">
      <c r="B2485" s="105"/>
      <c r="C2485" s="105"/>
      <c r="D2485" s="105"/>
      <c r="E2485" s="99"/>
      <c r="F2485" s="99"/>
      <c r="G2485" s="99"/>
    </row>
    <row r="2486" spans="2:7">
      <c r="B2486" s="105"/>
      <c r="C2486" s="105"/>
      <c r="D2486" s="105"/>
      <c r="E2486" s="99"/>
      <c r="F2486" s="99"/>
      <c r="G2486" s="99"/>
    </row>
    <row r="2487" spans="2:7">
      <c r="B2487" s="105"/>
      <c r="C2487" s="105"/>
      <c r="D2487" s="105"/>
      <c r="E2487" s="99"/>
      <c r="F2487" s="99"/>
      <c r="G2487" s="99"/>
    </row>
    <row r="2488" spans="2:7">
      <c r="B2488" s="105"/>
      <c r="C2488" s="105"/>
      <c r="D2488" s="105"/>
      <c r="E2488" s="99"/>
      <c r="F2488" s="99"/>
      <c r="G2488" s="99"/>
    </row>
    <row r="2489" spans="2:7">
      <c r="B2489" s="105"/>
      <c r="C2489" s="105"/>
      <c r="D2489" s="105"/>
      <c r="E2489" s="99"/>
      <c r="F2489" s="99"/>
      <c r="G2489" s="99"/>
    </row>
    <row r="2490" spans="2:7">
      <c r="B2490" s="105"/>
      <c r="C2490" s="105"/>
      <c r="D2490" s="105"/>
      <c r="E2490" s="99"/>
      <c r="F2490" s="99"/>
      <c r="G2490" s="99"/>
    </row>
    <row r="2491" spans="2:7">
      <c r="B2491" s="105"/>
      <c r="C2491" s="105"/>
      <c r="D2491" s="105"/>
      <c r="E2491" s="99"/>
      <c r="F2491" s="99"/>
      <c r="G2491" s="99"/>
    </row>
    <row r="2492" spans="2:7">
      <c r="B2492" s="105"/>
      <c r="C2492" s="105"/>
      <c r="D2492" s="105"/>
      <c r="E2492" s="99"/>
      <c r="F2492" s="99"/>
      <c r="G2492" s="99"/>
    </row>
    <row r="2493" spans="2:7">
      <c r="B2493" s="105"/>
      <c r="C2493" s="105"/>
      <c r="D2493" s="105"/>
      <c r="E2493" s="99"/>
      <c r="F2493" s="99"/>
      <c r="G2493" s="99"/>
    </row>
    <row r="2494" spans="2:7">
      <c r="B2494" s="105"/>
      <c r="C2494" s="105"/>
      <c r="D2494" s="105"/>
      <c r="E2494" s="99"/>
      <c r="F2494" s="99"/>
      <c r="G2494" s="99"/>
    </row>
    <row r="2495" spans="2:7">
      <c r="B2495" s="105"/>
      <c r="C2495" s="105"/>
      <c r="D2495" s="105"/>
      <c r="E2495" s="99"/>
      <c r="F2495" s="99"/>
      <c r="G2495" s="99"/>
    </row>
    <row r="2496" spans="2:7">
      <c r="B2496" s="105"/>
      <c r="C2496" s="105"/>
      <c r="D2496" s="105"/>
      <c r="E2496" s="99"/>
      <c r="F2496" s="99"/>
      <c r="G2496" s="99"/>
    </row>
    <row r="2497" spans="2:7">
      <c r="B2497" s="105"/>
      <c r="C2497" s="105"/>
      <c r="D2497" s="105"/>
      <c r="E2497" s="99"/>
      <c r="F2497" s="99"/>
      <c r="G2497" s="99"/>
    </row>
    <row r="2498" spans="2:7">
      <c r="B2498" s="105"/>
      <c r="C2498" s="105"/>
      <c r="D2498" s="105"/>
      <c r="E2498" s="99"/>
      <c r="F2498" s="99"/>
      <c r="G2498" s="99"/>
    </row>
    <row r="2499" spans="2:7">
      <c r="B2499" s="105"/>
      <c r="C2499" s="105"/>
      <c r="D2499" s="105"/>
      <c r="E2499" s="99"/>
      <c r="F2499" s="99"/>
      <c r="G2499" s="99"/>
    </row>
    <row r="2500" spans="2:7">
      <c r="B2500" s="105"/>
      <c r="C2500" s="105"/>
      <c r="D2500" s="105"/>
      <c r="E2500" s="99"/>
      <c r="F2500" s="99"/>
      <c r="G2500" s="99"/>
    </row>
    <row r="2501" spans="2:7">
      <c r="B2501" s="105"/>
      <c r="C2501" s="105"/>
      <c r="D2501" s="105"/>
      <c r="E2501" s="99"/>
      <c r="F2501" s="99"/>
      <c r="G2501" s="99"/>
    </row>
    <row r="2502" spans="2:7">
      <c r="B2502" s="105"/>
      <c r="C2502" s="105"/>
      <c r="D2502" s="105"/>
      <c r="E2502" s="99"/>
      <c r="F2502" s="99"/>
      <c r="G2502" s="99"/>
    </row>
    <row r="2503" spans="2:7">
      <c r="B2503" s="105"/>
      <c r="C2503" s="105"/>
      <c r="D2503" s="105"/>
      <c r="E2503" s="99"/>
      <c r="F2503" s="99"/>
      <c r="G2503" s="99"/>
    </row>
    <row r="2504" spans="2:7">
      <c r="B2504" s="105"/>
      <c r="C2504" s="105"/>
      <c r="D2504" s="105"/>
      <c r="E2504" s="99"/>
      <c r="F2504" s="99"/>
      <c r="G2504" s="99"/>
    </row>
    <row r="2505" spans="2:7">
      <c r="B2505" s="105"/>
      <c r="C2505" s="105"/>
      <c r="D2505" s="105"/>
      <c r="E2505" s="99"/>
      <c r="F2505" s="99"/>
      <c r="G2505" s="99"/>
    </row>
    <row r="2506" spans="2:7">
      <c r="B2506" s="105"/>
      <c r="C2506" s="105"/>
      <c r="D2506" s="105"/>
      <c r="E2506" s="99"/>
      <c r="F2506" s="99"/>
      <c r="G2506" s="99"/>
    </row>
    <row r="2507" spans="2:7">
      <c r="B2507" s="105"/>
      <c r="C2507" s="105"/>
      <c r="D2507" s="105"/>
      <c r="E2507" s="99"/>
      <c r="F2507" s="99"/>
      <c r="G2507" s="99"/>
    </row>
    <row r="2508" spans="2:7">
      <c r="B2508" s="105"/>
      <c r="C2508" s="105"/>
      <c r="D2508" s="105"/>
      <c r="E2508" s="99"/>
      <c r="F2508" s="99"/>
      <c r="G2508" s="99"/>
    </row>
    <row r="2509" spans="2:7">
      <c r="B2509" s="105"/>
      <c r="C2509" s="105"/>
      <c r="D2509" s="105"/>
      <c r="E2509" s="99"/>
      <c r="F2509" s="99"/>
      <c r="G2509" s="99"/>
    </row>
    <row r="2510" spans="2:7">
      <c r="B2510" s="105"/>
      <c r="C2510" s="105"/>
      <c r="D2510" s="105"/>
      <c r="E2510" s="99"/>
      <c r="F2510" s="99"/>
      <c r="G2510" s="99"/>
    </row>
    <row r="2511" spans="2:7">
      <c r="B2511" s="105"/>
      <c r="C2511" s="105"/>
      <c r="D2511" s="105"/>
      <c r="E2511" s="99"/>
      <c r="F2511" s="99"/>
      <c r="G2511" s="99"/>
    </row>
    <row r="2512" spans="2:7">
      <c r="B2512" s="105"/>
      <c r="C2512" s="105"/>
      <c r="D2512" s="105"/>
      <c r="E2512" s="99"/>
      <c r="F2512" s="99"/>
      <c r="G2512" s="99"/>
    </row>
    <row r="2513" spans="2:7">
      <c r="B2513" s="105"/>
      <c r="C2513" s="105"/>
      <c r="D2513" s="105"/>
      <c r="E2513" s="99"/>
      <c r="F2513" s="99"/>
      <c r="G2513" s="99"/>
    </row>
    <row r="2514" spans="2:7">
      <c r="B2514" s="105"/>
      <c r="C2514" s="105"/>
      <c r="D2514" s="105"/>
      <c r="E2514" s="99"/>
      <c r="F2514" s="99"/>
      <c r="G2514" s="99"/>
    </row>
    <row r="2515" spans="2:7">
      <c r="B2515" s="105"/>
      <c r="C2515" s="105"/>
      <c r="D2515" s="105"/>
      <c r="E2515" s="99"/>
      <c r="F2515" s="99"/>
      <c r="G2515" s="99"/>
    </row>
    <row r="2516" spans="2:7">
      <c r="B2516" s="105"/>
      <c r="C2516" s="105"/>
      <c r="D2516" s="105"/>
      <c r="E2516" s="99"/>
      <c r="F2516" s="99"/>
      <c r="G2516" s="99"/>
    </row>
    <row r="2517" spans="2:7">
      <c r="B2517" s="105"/>
      <c r="C2517" s="105"/>
      <c r="D2517" s="105"/>
      <c r="E2517" s="99"/>
      <c r="F2517" s="99"/>
      <c r="G2517" s="99"/>
    </row>
    <row r="2518" spans="2:7">
      <c r="B2518" s="105"/>
      <c r="C2518" s="105"/>
      <c r="D2518" s="105"/>
      <c r="E2518" s="99"/>
      <c r="F2518" s="99"/>
      <c r="G2518" s="99"/>
    </row>
    <row r="2519" spans="2:7">
      <c r="B2519" s="105"/>
      <c r="C2519" s="105"/>
      <c r="D2519" s="105"/>
      <c r="E2519" s="99"/>
      <c r="F2519" s="99"/>
      <c r="G2519" s="99"/>
    </row>
    <row r="2520" spans="2:7">
      <c r="B2520" s="105"/>
      <c r="C2520" s="105"/>
      <c r="D2520" s="105"/>
      <c r="E2520" s="99"/>
      <c r="F2520" s="99"/>
      <c r="G2520" s="99"/>
    </row>
    <row r="2521" spans="2:7">
      <c r="B2521" s="105"/>
      <c r="C2521" s="105"/>
      <c r="D2521" s="105"/>
      <c r="E2521" s="99"/>
      <c r="F2521" s="99"/>
      <c r="G2521" s="99"/>
    </row>
    <row r="2522" spans="2:7">
      <c r="B2522" s="105"/>
      <c r="C2522" s="105"/>
      <c r="D2522" s="105"/>
      <c r="E2522" s="99"/>
      <c r="F2522" s="99"/>
      <c r="G2522" s="99"/>
    </row>
    <row r="2523" spans="2:7">
      <c r="B2523" s="105"/>
      <c r="C2523" s="105"/>
      <c r="D2523" s="105"/>
      <c r="E2523" s="99"/>
      <c r="F2523" s="99"/>
      <c r="G2523" s="99"/>
    </row>
    <row r="2524" spans="2:7">
      <c r="B2524" s="105"/>
      <c r="C2524" s="105"/>
      <c r="D2524" s="105"/>
      <c r="E2524" s="99"/>
      <c r="F2524" s="99"/>
      <c r="G2524" s="99"/>
    </row>
    <row r="2525" spans="2:7">
      <c r="B2525" s="105"/>
      <c r="C2525" s="105"/>
      <c r="D2525" s="105"/>
      <c r="E2525" s="99"/>
      <c r="F2525" s="99"/>
      <c r="G2525" s="99"/>
    </row>
    <row r="2526" spans="2:7">
      <c r="B2526" s="105"/>
      <c r="C2526" s="105"/>
      <c r="D2526" s="105"/>
      <c r="E2526" s="99"/>
      <c r="F2526" s="99"/>
      <c r="G2526" s="99"/>
    </row>
    <row r="2527" spans="2:7">
      <c r="B2527" s="105"/>
      <c r="C2527" s="105"/>
      <c r="D2527" s="105"/>
      <c r="E2527" s="99"/>
      <c r="F2527" s="99"/>
      <c r="G2527" s="99"/>
    </row>
    <row r="2528" spans="2:7">
      <c r="B2528" s="105"/>
      <c r="C2528" s="105"/>
      <c r="D2528" s="105"/>
      <c r="E2528" s="99"/>
      <c r="F2528" s="99"/>
      <c r="G2528" s="99"/>
    </row>
    <row r="2529" spans="2:7">
      <c r="B2529" s="105"/>
      <c r="C2529" s="105"/>
      <c r="D2529" s="105"/>
      <c r="E2529" s="99"/>
      <c r="F2529" s="99"/>
      <c r="G2529" s="99"/>
    </row>
    <row r="2530" spans="2:7">
      <c r="B2530" s="105"/>
      <c r="C2530" s="105"/>
      <c r="D2530" s="105"/>
      <c r="E2530" s="99"/>
      <c r="F2530" s="99"/>
      <c r="G2530" s="99"/>
    </row>
    <row r="2531" spans="2:7">
      <c r="B2531" s="105"/>
      <c r="C2531" s="105"/>
      <c r="D2531" s="105"/>
      <c r="E2531" s="99"/>
      <c r="F2531" s="99"/>
      <c r="G2531" s="99"/>
    </row>
    <row r="2532" spans="2:7">
      <c r="B2532" s="105"/>
      <c r="C2532" s="105"/>
      <c r="D2532" s="105"/>
      <c r="E2532" s="99"/>
      <c r="F2532" s="99"/>
      <c r="G2532" s="99"/>
    </row>
    <row r="2533" spans="2:7">
      <c r="B2533" s="105"/>
      <c r="C2533" s="105"/>
      <c r="D2533" s="105"/>
      <c r="E2533" s="99"/>
      <c r="F2533" s="99"/>
      <c r="G2533" s="99"/>
    </row>
    <row r="2534" spans="2:7">
      <c r="B2534" s="105"/>
      <c r="C2534" s="105"/>
      <c r="D2534" s="105"/>
      <c r="E2534" s="99"/>
      <c r="F2534" s="99"/>
      <c r="G2534" s="99"/>
    </row>
    <row r="2535" spans="2:7">
      <c r="B2535" s="105"/>
      <c r="C2535" s="105"/>
      <c r="D2535" s="105"/>
      <c r="E2535" s="99"/>
      <c r="F2535" s="99"/>
      <c r="G2535" s="99"/>
    </row>
    <row r="2536" spans="2:7">
      <c r="B2536" s="105"/>
      <c r="C2536" s="105"/>
      <c r="D2536" s="105"/>
      <c r="E2536" s="99"/>
      <c r="F2536" s="99"/>
      <c r="G2536" s="99"/>
    </row>
    <row r="2537" spans="2:7">
      <c r="B2537" s="105"/>
      <c r="C2537" s="105"/>
      <c r="D2537" s="105"/>
      <c r="E2537" s="99"/>
      <c r="F2537" s="99"/>
      <c r="G2537" s="99"/>
    </row>
    <row r="2538" spans="2:7">
      <c r="B2538" s="105"/>
      <c r="C2538" s="105"/>
      <c r="D2538" s="105"/>
      <c r="E2538" s="99"/>
      <c r="F2538" s="99"/>
      <c r="G2538" s="99"/>
    </row>
    <row r="2539" spans="2:7">
      <c r="B2539" s="105"/>
      <c r="C2539" s="105"/>
      <c r="D2539" s="105"/>
      <c r="E2539" s="99"/>
      <c r="F2539" s="99"/>
      <c r="G2539" s="99"/>
    </row>
    <row r="2540" spans="2:7">
      <c r="B2540" s="105"/>
      <c r="C2540" s="105"/>
      <c r="D2540" s="105"/>
      <c r="E2540" s="99"/>
      <c r="F2540" s="99"/>
      <c r="G2540" s="99"/>
    </row>
    <row r="2541" spans="2:7">
      <c r="B2541" s="105"/>
      <c r="C2541" s="105"/>
      <c r="D2541" s="105"/>
      <c r="E2541" s="99"/>
      <c r="F2541" s="99"/>
      <c r="G2541" s="99"/>
    </row>
    <row r="2542" spans="2:7">
      <c r="B2542" s="105"/>
      <c r="C2542" s="105"/>
      <c r="D2542" s="105"/>
      <c r="E2542" s="99"/>
      <c r="F2542" s="99"/>
      <c r="G2542" s="99"/>
    </row>
    <row r="2543" spans="2:7">
      <c r="B2543" s="105"/>
      <c r="C2543" s="105"/>
      <c r="D2543" s="105"/>
      <c r="E2543" s="99"/>
      <c r="F2543" s="99"/>
      <c r="G2543" s="99"/>
    </row>
    <row r="2544" spans="2:7">
      <c r="B2544" s="105"/>
      <c r="C2544" s="105"/>
      <c r="D2544" s="105"/>
      <c r="E2544" s="99"/>
      <c r="F2544" s="99"/>
      <c r="G2544" s="99"/>
    </row>
    <row r="2545" spans="2:7">
      <c r="B2545" s="105"/>
      <c r="C2545" s="105"/>
      <c r="D2545" s="105"/>
      <c r="E2545" s="99"/>
      <c r="F2545" s="99"/>
      <c r="G2545" s="99"/>
    </row>
    <row r="2546" spans="2:7">
      <c r="B2546" s="105"/>
      <c r="C2546" s="105"/>
      <c r="D2546" s="105"/>
      <c r="E2546" s="99"/>
      <c r="F2546" s="99"/>
      <c r="G2546" s="99"/>
    </row>
    <row r="2547" spans="2:7">
      <c r="B2547" s="105"/>
      <c r="C2547" s="105"/>
      <c r="D2547" s="105"/>
      <c r="E2547" s="99"/>
      <c r="F2547" s="99"/>
      <c r="G2547" s="99"/>
    </row>
    <row r="2548" spans="2:7">
      <c r="B2548" s="105"/>
      <c r="C2548" s="105"/>
      <c r="D2548" s="105"/>
      <c r="E2548" s="99"/>
      <c r="F2548" s="99"/>
      <c r="G2548" s="99"/>
    </row>
    <row r="2549" spans="2:7">
      <c r="B2549" s="105"/>
      <c r="C2549" s="105"/>
      <c r="D2549" s="105"/>
      <c r="E2549" s="99"/>
      <c r="F2549" s="99"/>
      <c r="G2549" s="99"/>
    </row>
    <row r="2550" spans="2:7">
      <c r="B2550" s="105"/>
      <c r="C2550" s="105"/>
      <c r="D2550" s="105"/>
      <c r="E2550" s="99"/>
      <c r="F2550" s="99"/>
      <c r="G2550" s="99"/>
    </row>
    <row r="2551" spans="2:7">
      <c r="B2551" s="105"/>
      <c r="C2551" s="105"/>
      <c r="D2551" s="105"/>
      <c r="E2551" s="99"/>
      <c r="F2551" s="99"/>
      <c r="G2551" s="99"/>
    </row>
    <row r="2552" spans="2:7">
      <c r="B2552" s="105"/>
      <c r="C2552" s="105"/>
      <c r="D2552" s="105"/>
      <c r="E2552" s="99"/>
      <c r="F2552" s="99"/>
      <c r="G2552" s="99"/>
    </row>
    <row r="2553" spans="2:7">
      <c r="B2553" s="105"/>
      <c r="C2553" s="105"/>
      <c r="D2553" s="105"/>
      <c r="E2553" s="99"/>
      <c r="F2553" s="99"/>
      <c r="G2553" s="99"/>
    </row>
    <row r="2554" spans="2:7">
      <c r="B2554" s="105"/>
      <c r="C2554" s="105"/>
      <c r="D2554" s="105"/>
      <c r="E2554" s="99"/>
      <c r="F2554" s="99"/>
      <c r="G2554" s="99"/>
    </row>
    <row r="2555" spans="2:7">
      <c r="B2555" s="105"/>
      <c r="C2555" s="105"/>
      <c r="D2555" s="105"/>
      <c r="E2555" s="99"/>
      <c r="F2555" s="99"/>
      <c r="G2555" s="99"/>
    </row>
    <row r="2556" spans="2:7">
      <c r="B2556" s="105"/>
      <c r="C2556" s="105"/>
      <c r="D2556" s="105"/>
      <c r="E2556" s="99"/>
      <c r="F2556" s="99"/>
      <c r="G2556" s="99"/>
    </row>
    <row r="2557" spans="2:7">
      <c r="B2557" s="105"/>
      <c r="C2557" s="105"/>
      <c r="D2557" s="105"/>
      <c r="E2557" s="99"/>
      <c r="F2557" s="99"/>
      <c r="G2557" s="99"/>
    </row>
    <row r="2558" spans="2:7">
      <c r="B2558" s="105"/>
      <c r="C2558" s="105"/>
      <c r="D2558" s="105"/>
      <c r="E2558" s="99"/>
      <c r="F2558" s="99"/>
      <c r="G2558" s="99"/>
    </row>
    <row r="2559" spans="2:7">
      <c r="B2559" s="105"/>
      <c r="C2559" s="105"/>
      <c r="D2559" s="105"/>
      <c r="E2559" s="99"/>
      <c r="F2559" s="99"/>
      <c r="G2559" s="99"/>
    </row>
    <row r="2560" spans="2:7">
      <c r="B2560" s="105"/>
      <c r="C2560" s="105"/>
      <c r="D2560" s="105"/>
      <c r="E2560" s="99"/>
      <c r="F2560" s="99"/>
      <c r="G2560" s="99"/>
    </row>
    <row r="2561" spans="2:7">
      <c r="B2561" s="105"/>
      <c r="C2561" s="105"/>
      <c r="D2561" s="105"/>
      <c r="E2561" s="99"/>
      <c r="F2561" s="99"/>
      <c r="G2561" s="99"/>
    </row>
    <row r="2562" spans="2:7">
      <c r="B2562" s="105"/>
      <c r="C2562" s="105"/>
      <c r="D2562" s="105"/>
      <c r="E2562" s="99"/>
      <c r="F2562" s="99"/>
      <c r="G2562" s="99"/>
    </row>
    <row r="2563" spans="2:7">
      <c r="B2563" s="105"/>
      <c r="C2563" s="105"/>
      <c r="D2563" s="105"/>
      <c r="E2563" s="99"/>
      <c r="F2563" s="99"/>
      <c r="G2563" s="99"/>
    </row>
    <row r="2564" spans="2:7">
      <c r="B2564" s="105"/>
      <c r="C2564" s="105"/>
      <c r="D2564" s="105"/>
      <c r="E2564" s="99"/>
      <c r="F2564" s="99"/>
      <c r="G2564" s="99"/>
    </row>
    <row r="2565" spans="2:7">
      <c r="B2565" s="105"/>
      <c r="C2565" s="105"/>
      <c r="D2565" s="105"/>
      <c r="E2565" s="99"/>
      <c r="F2565" s="99"/>
      <c r="G2565" s="99"/>
    </row>
    <row r="2566" spans="2:7">
      <c r="B2566" s="105"/>
      <c r="C2566" s="105"/>
      <c r="D2566" s="105"/>
      <c r="E2566" s="99"/>
      <c r="F2566" s="99"/>
      <c r="G2566" s="99"/>
    </row>
    <row r="2567" spans="2:7">
      <c r="B2567" s="105"/>
      <c r="C2567" s="105"/>
      <c r="D2567" s="105"/>
      <c r="E2567" s="99"/>
      <c r="F2567" s="99"/>
      <c r="G2567" s="99"/>
    </row>
    <row r="2568" spans="2:7">
      <c r="B2568" s="105"/>
      <c r="C2568" s="105"/>
      <c r="D2568" s="105"/>
      <c r="E2568" s="99"/>
      <c r="F2568" s="99"/>
      <c r="G2568" s="99"/>
    </row>
    <row r="2569" spans="2:7">
      <c r="B2569" s="105"/>
      <c r="C2569" s="105"/>
      <c r="D2569" s="105"/>
      <c r="E2569" s="99"/>
      <c r="F2569" s="99"/>
      <c r="G2569" s="99"/>
    </row>
    <row r="2570" spans="2:7">
      <c r="B2570" s="105"/>
      <c r="C2570" s="105"/>
      <c r="D2570" s="105"/>
      <c r="E2570" s="99"/>
      <c r="F2570" s="99"/>
      <c r="G2570" s="99"/>
    </row>
    <row r="2571" spans="2:7">
      <c r="B2571" s="105"/>
      <c r="C2571" s="105"/>
      <c r="D2571" s="105"/>
      <c r="E2571" s="99"/>
      <c r="F2571" s="99"/>
      <c r="G2571" s="99"/>
    </row>
    <row r="2572" spans="2:7">
      <c r="B2572" s="105"/>
      <c r="C2572" s="105"/>
      <c r="D2572" s="105"/>
      <c r="E2572" s="99"/>
      <c r="F2572" s="99"/>
      <c r="G2572" s="99"/>
    </row>
    <row r="2573" spans="2:7">
      <c r="B2573" s="105"/>
      <c r="C2573" s="105"/>
      <c r="D2573" s="105"/>
      <c r="E2573" s="99"/>
      <c r="F2573" s="99"/>
      <c r="G2573" s="99"/>
    </row>
    <row r="2574" spans="2:7">
      <c r="B2574" s="105"/>
      <c r="C2574" s="105"/>
      <c r="D2574" s="105"/>
      <c r="E2574" s="99"/>
      <c r="F2574" s="99"/>
      <c r="G2574" s="99"/>
    </row>
    <row r="2575" spans="2:7">
      <c r="B2575" s="105"/>
      <c r="C2575" s="105"/>
      <c r="D2575" s="105"/>
      <c r="E2575" s="99"/>
      <c r="F2575" s="99"/>
      <c r="G2575" s="99"/>
    </row>
    <row r="2576" spans="2:7">
      <c r="B2576" s="105"/>
      <c r="C2576" s="105"/>
      <c r="D2576" s="105"/>
      <c r="E2576" s="99"/>
      <c r="F2576" s="99"/>
      <c r="G2576" s="99"/>
    </row>
    <row r="2577" spans="2:7">
      <c r="B2577" s="105"/>
      <c r="C2577" s="105"/>
      <c r="D2577" s="105"/>
      <c r="E2577" s="99"/>
      <c r="F2577" s="99"/>
      <c r="G2577" s="99"/>
    </row>
    <row r="2578" spans="2:7">
      <c r="B2578" s="105"/>
      <c r="C2578" s="105"/>
      <c r="D2578" s="105"/>
      <c r="E2578" s="99"/>
      <c r="F2578" s="99"/>
      <c r="G2578" s="99"/>
    </row>
    <row r="2579" spans="2:7">
      <c r="B2579" s="105"/>
      <c r="C2579" s="105"/>
      <c r="D2579" s="105"/>
      <c r="E2579" s="99"/>
      <c r="F2579" s="99"/>
      <c r="G2579" s="99"/>
    </row>
    <row r="2580" spans="2:7">
      <c r="B2580" s="105"/>
      <c r="C2580" s="105"/>
      <c r="D2580" s="105"/>
      <c r="E2580" s="99"/>
      <c r="F2580" s="99"/>
      <c r="G2580" s="99"/>
    </row>
    <row r="2581" spans="2:7">
      <c r="B2581" s="105"/>
      <c r="C2581" s="105"/>
      <c r="D2581" s="105"/>
      <c r="E2581" s="99"/>
      <c r="F2581" s="99"/>
      <c r="G2581" s="99"/>
    </row>
    <row r="2582" spans="2:7">
      <c r="B2582" s="105"/>
      <c r="C2582" s="105"/>
      <c r="D2582" s="105"/>
      <c r="E2582" s="99"/>
      <c r="F2582" s="99"/>
      <c r="G2582" s="99"/>
    </row>
    <row r="2583" spans="2:7">
      <c r="B2583" s="105"/>
      <c r="C2583" s="105"/>
      <c r="D2583" s="105"/>
      <c r="E2583" s="99"/>
      <c r="F2583" s="99"/>
      <c r="G2583" s="99"/>
    </row>
    <row r="2584" spans="2:7">
      <c r="B2584" s="105"/>
      <c r="C2584" s="105"/>
      <c r="D2584" s="105"/>
      <c r="E2584" s="99"/>
      <c r="F2584" s="99"/>
      <c r="G2584" s="99"/>
    </row>
    <row r="2585" spans="2:7">
      <c r="B2585" s="105"/>
      <c r="C2585" s="105"/>
      <c r="D2585" s="105"/>
      <c r="E2585" s="99"/>
      <c r="F2585" s="99"/>
      <c r="G2585" s="99"/>
    </row>
    <row r="2586" spans="2:7">
      <c r="B2586" s="105"/>
      <c r="C2586" s="105"/>
      <c r="D2586" s="105"/>
      <c r="E2586" s="99"/>
      <c r="F2586" s="99"/>
      <c r="G2586" s="99"/>
    </row>
    <row r="2587" spans="2:7">
      <c r="B2587" s="105"/>
      <c r="C2587" s="105"/>
      <c r="D2587" s="105"/>
      <c r="E2587" s="99"/>
      <c r="F2587" s="99"/>
      <c r="G2587" s="99"/>
    </row>
    <row r="2588" spans="2:7">
      <c r="B2588" s="105"/>
      <c r="C2588" s="105"/>
      <c r="D2588" s="105"/>
      <c r="E2588" s="99"/>
      <c r="F2588" s="99"/>
      <c r="G2588" s="99"/>
    </row>
    <row r="2589" spans="2:7">
      <c r="B2589" s="105"/>
      <c r="C2589" s="105"/>
      <c r="D2589" s="105"/>
      <c r="E2589" s="99"/>
      <c r="F2589" s="99"/>
      <c r="G2589" s="99"/>
    </row>
    <row r="2590" spans="2:7">
      <c r="B2590" s="105"/>
      <c r="C2590" s="105"/>
      <c r="D2590" s="105"/>
      <c r="E2590" s="99"/>
      <c r="F2590" s="99"/>
      <c r="G2590" s="99"/>
    </row>
    <row r="2591" spans="2:7">
      <c r="B2591" s="105"/>
      <c r="C2591" s="105"/>
      <c r="D2591" s="105"/>
      <c r="E2591" s="99"/>
      <c r="F2591" s="99"/>
      <c r="G2591" s="99"/>
    </row>
    <row r="2592" spans="2:7">
      <c r="B2592" s="105"/>
      <c r="C2592" s="105"/>
      <c r="D2592" s="105"/>
      <c r="E2592" s="99"/>
      <c r="F2592" s="99"/>
      <c r="G2592" s="99"/>
    </row>
    <row r="2593" spans="2:7">
      <c r="B2593" s="105"/>
      <c r="C2593" s="105"/>
      <c r="D2593" s="105"/>
      <c r="E2593" s="99"/>
      <c r="F2593" s="99"/>
      <c r="G2593" s="99"/>
    </row>
    <row r="2594" spans="2:7">
      <c r="B2594" s="105"/>
      <c r="C2594" s="105"/>
      <c r="D2594" s="105"/>
      <c r="E2594" s="99"/>
      <c r="F2594" s="99"/>
      <c r="G2594" s="99"/>
    </row>
    <row r="2595" spans="2:7">
      <c r="B2595" s="105"/>
      <c r="C2595" s="105"/>
      <c r="D2595" s="105"/>
      <c r="E2595" s="99"/>
      <c r="F2595" s="99"/>
      <c r="G2595" s="99"/>
    </row>
    <row r="2596" spans="2:7">
      <c r="B2596" s="105"/>
      <c r="C2596" s="105"/>
      <c r="D2596" s="105"/>
      <c r="E2596" s="99"/>
      <c r="F2596" s="99"/>
      <c r="G2596" s="99"/>
    </row>
    <row r="2597" spans="2:7">
      <c r="B2597" s="105"/>
      <c r="C2597" s="105"/>
      <c r="D2597" s="105"/>
      <c r="E2597" s="99"/>
      <c r="F2597" s="99"/>
      <c r="G2597" s="99"/>
    </row>
    <row r="2598" spans="2:7">
      <c r="B2598" s="105"/>
      <c r="C2598" s="105"/>
      <c r="D2598" s="105"/>
      <c r="E2598" s="99"/>
      <c r="F2598" s="99"/>
      <c r="G2598" s="99"/>
    </row>
    <row r="2599" spans="2:7">
      <c r="B2599" s="105"/>
      <c r="C2599" s="105"/>
      <c r="D2599" s="105"/>
      <c r="E2599" s="99"/>
      <c r="F2599" s="99"/>
      <c r="G2599" s="99"/>
    </row>
    <row r="2600" spans="2:7">
      <c r="B2600" s="105"/>
      <c r="C2600" s="105"/>
      <c r="D2600" s="105"/>
      <c r="E2600" s="99"/>
      <c r="F2600" s="99"/>
      <c r="G2600" s="99"/>
    </row>
    <row r="2601" spans="2:7">
      <c r="B2601" s="105"/>
      <c r="C2601" s="105"/>
      <c r="D2601" s="105"/>
      <c r="E2601" s="99"/>
      <c r="F2601" s="99"/>
      <c r="G2601" s="99"/>
    </row>
    <row r="2602" spans="2:7">
      <c r="B2602" s="105"/>
      <c r="C2602" s="105"/>
      <c r="D2602" s="105"/>
      <c r="E2602" s="99"/>
      <c r="F2602" s="99"/>
      <c r="G2602" s="99"/>
    </row>
    <row r="2603" spans="2:7">
      <c r="B2603" s="105"/>
      <c r="C2603" s="105"/>
      <c r="D2603" s="105"/>
      <c r="E2603" s="99"/>
      <c r="F2603" s="99"/>
      <c r="G2603" s="99"/>
    </row>
    <row r="2604" spans="2:7">
      <c r="B2604" s="105"/>
      <c r="C2604" s="105"/>
      <c r="D2604" s="105"/>
      <c r="E2604" s="99"/>
      <c r="F2604" s="99"/>
      <c r="G2604" s="99"/>
    </row>
    <row r="2605" spans="2:7">
      <c r="B2605" s="105"/>
      <c r="C2605" s="105"/>
      <c r="D2605" s="105"/>
      <c r="E2605" s="99"/>
      <c r="F2605" s="99"/>
      <c r="G2605" s="99"/>
    </row>
    <row r="2606" spans="2:7">
      <c r="B2606" s="105"/>
      <c r="C2606" s="105"/>
      <c r="D2606" s="105"/>
      <c r="E2606" s="99"/>
      <c r="F2606" s="99"/>
      <c r="G2606" s="99"/>
    </row>
    <row r="2607" spans="2:7">
      <c r="B2607" s="105"/>
      <c r="C2607" s="105"/>
      <c r="D2607" s="105"/>
      <c r="E2607" s="99"/>
      <c r="F2607" s="99"/>
      <c r="G2607" s="99"/>
    </row>
    <row r="2608" spans="2:7">
      <c r="B2608" s="105"/>
      <c r="C2608" s="105"/>
      <c r="D2608" s="105"/>
      <c r="E2608" s="99"/>
      <c r="F2608" s="99"/>
      <c r="G2608" s="99"/>
    </row>
    <row r="2609" spans="2:7">
      <c r="B2609" s="105"/>
      <c r="C2609" s="105"/>
      <c r="D2609" s="105"/>
      <c r="E2609" s="99"/>
      <c r="F2609" s="99"/>
      <c r="G2609" s="99"/>
    </row>
    <row r="2610" spans="2:7">
      <c r="B2610" s="105"/>
      <c r="C2610" s="105"/>
      <c r="D2610" s="105"/>
      <c r="E2610" s="99"/>
      <c r="F2610" s="99"/>
      <c r="G2610" s="99"/>
    </row>
    <row r="2611" spans="2:7">
      <c r="B2611" s="105"/>
      <c r="C2611" s="105"/>
      <c r="D2611" s="105"/>
      <c r="E2611" s="99"/>
      <c r="F2611" s="99"/>
      <c r="G2611" s="99"/>
    </row>
    <row r="2612" spans="2:7">
      <c r="B2612" s="105"/>
      <c r="C2612" s="105"/>
      <c r="D2612" s="105"/>
      <c r="E2612" s="99"/>
      <c r="F2612" s="99"/>
      <c r="G2612" s="99"/>
    </row>
    <row r="2613" spans="2:7">
      <c r="B2613" s="105"/>
      <c r="C2613" s="105"/>
      <c r="D2613" s="105"/>
      <c r="E2613" s="99"/>
      <c r="F2613" s="99"/>
      <c r="G2613" s="99"/>
    </row>
    <row r="2614" spans="2:7">
      <c r="B2614" s="105"/>
      <c r="C2614" s="105"/>
      <c r="D2614" s="105"/>
      <c r="E2614" s="99"/>
      <c r="F2614" s="99"/>
      <c r="G2614" s="99"/>
    </row>
    <row r="2615" spans="2:7">
      <c r="B2615" s="105"/>
      <c r="C2615" s="105"/>
      <c r="D2615" s="105"/>
      <c r="E2615" s="99"/>
      <c r="F2615" s="99"/>
      <c r="G2615" s="99"/>
    </row>
    <row r="2616" spans="2:7">
      <c r="B2616" s="105"/>
      <c r="C2616" s="105"/>
      <c r="D2616" s="105"/>
      <c r="E2616" s="99"/>
      <c r="F2616" s="99"/>
      <c r="G2616" s="99"/>
    </row>
    <row r="2617" spans="2:7">
      <c r="B2617" s="105"/>
      <c r="C2617" s="105"/>
      <c r="D2617" s="105"/>
      <c r="E2617" s="99"/>
      <c r="F2617" s="99"/>
      <c r="G2617" s="99"/>
    </row>
    <row r="2618" spans="2:7">
      <c r="B2618" s="105"/>
      <c r="C2618" s="105"/>
      <c r="D2618" s="105"/>
      <c r="E2618" s="99"/>
      <c r="F2618" s="99"/>
      <c r="G2618" s="99"/>
    </row>
    <row r="2619" spans="2:7">
      <c r="B2619" s="105"/>
      <c r="C2619" s="105"/>
      <c r="D2619" s="105"/>
      <c r="E2619" s="99"/>
      <c r="F2619" s="99"/>
      <c r="G2619" s="99"/>
    </row>
    <row r="2620" spans="2:7">
      <c r="B2620" s="105"/>
      <c r="C2620" s="105"/>
      <c r="D2620" s="105"/>
      <c r="E2620" s="99"/>
      <c r="F2620" s="99"/>
      <c r="G2620" s="99"/>
    </row>
    <row r="2621" spans="2:7">
      <c r="B2621" s="105"/>
      <c r="C2621" s="105"/>
      <c r="D2621" s="105"/>
      <c r="E2621" s="99"/>
      <c r="F2621" s="99"/>
      <c r="G2621" s="99"/>
    </row>
    <row r="2622" spans="2:7">
      <c r="B2622" s="105"/>
      <c r="C2622" s="105"/>
      <c r="D2622" s="105"/>
      <c r="E2622" s="99"/>
      <c r="F2622" s="99"/>
      <c r="G2622" s="99"/>
    </row>
    <row r="2623" spans="2:7">
      <c r="B2623" s="105"/>
      <c r="C2623" s="105"/>
      <c r="D2623" s="105"/>
      <c r="E2623" s="99"/>
      <c r="F2623" s="99"/>
      <c r="G2623" s="99"/>
    </row>
    <row r="2624" spans="2:7">
      <c r="B2624" s="105"/>
      <c r="C2624" s="105"/>
      <c r="D2624" s="105"/>
      <c r="E2624" s="99"/>
      <c r="F2624" s="99"/>
      <c r="G2624" s="99"/>
    </row>
    <row r="2625" spans="2:7">
      <c r="B2625" s="105"/>
      <c r="C2625" s="105"/>
      <c r="D2625" s="105"/>
      <c r="E2625" s="99"/>
      <c r="F2625" s="99"/>
      <c r="G2625" s="99"/>
    </row>
    <row r="2626" spans="2:7">
      <c r="B2626" s="105"/>
      <c r="C2626" s="105"/>
      <c r="D2626" s="105"/>
      <c r="E2626" s="99"/>
      <c r="F2626" s="99"/>
      <c r="G2626" s="99"/>
    </row>
    <row r="2627" spans="2:7">
      <c r="B2627" s="105"/>
      <c r="C2627" s="105"/>
      <c r="D2627" s="105"/>
      <c r="E2627" s="99"/>
      <c r="F2627" s="99"/>
      <c r="G2627" s="99"/>
    </row>
    <row r="2628" spans="2:7">
      <c r="B2628" s="105"/>
      <c r="C2628" s="105"/>
      <c r="D2628" s="105"/>
      <c r="E2628" s="99"/>
      <c r="F2628" s="99"/>
      <c r="G2628" s="99"/>
    </row>
    <row r="2629" spans="2:7">
      <c r="B2629" s="105"/>
      <c r="C2629" s="105"/>
      <c r="D2629" s="105"/>
      <c r="E2629" s="99"/>
      <c r="F2629" s="99"/>
      <c r="G2629" s="99"/>
    </row>
    <row r="2630" spans="2:7">
      <c r="B2630" s="105"/>
      <c r="C2630" s="105"/>
      <c r="D2630" s="105"/>
      <c r="E2630" s="99"/>
      <c r="F2630" s="99"/>
      <c r="G2630" s="99"/>
    </row>
    <row r="2631" spans="2:7">
      <c r="B2631" s="105"/>
      <c r="C2631" s="105"/>
      <c r="D2631" s="105"/>
      <c r="E2631" s="99"/>
      <c r="F2631" s="99"/>
      <c r="G2631" s="99"/>
    </row>
    <row r="2632" spans="2:7">
      <c r="B2632" s="105"/>
      <c r="C2632" s="105"/>
      <c r="D2632" s="105"/>
      <c r="E2632" s="99"/>
      <c r="F2632" s="99"/>
      <c r="G2632" s="99"/>
    </row>
    <row r="2633" spans="2:7">
      <c r="B2633" s="105"/>
      <c r="C2633" s="105"/>
      <c r="D2633" s="105"/>
      <c r="E2633" s="99"/>
      <c r="F2633" s="99"/>
      <c r="G2633" s="99"/>
    </row>
    <row r="2634" spans="2:7">
      <c r="B2634" s="105"/>
      <c r="C2634" s="105"/>
      <c r="D2634" s="105"/>
      <c r="E2634" s="99"/>
      <c r="F2634" s="99"/>
      <c r="G2634" s="99"/>
    </row>
    <row r="2635" spans="2:7">
      <c r="B2635" s="105"/>
      <c r="C2635" s="105"/>
      <c r="D2635" s="105"/>
      <c r="E2635" s="99"/>
      <c r="F2635" s="99"/>
      <c r="G2635" s="99"/>
    </row>
    <row r="2636" spans="2:7">
      <c r="B2636" s="105"/>
      <c r="C2636" s="105"/>
      <c r="D2636" s="105"/>
      <c r="E2636" s="99"/>
      <c r="F2636" s="99"/>
      <c r="G2636" s="99"/>
    </row>
    <row r="2637" spans="2:7">
      <c r="B2637" s="105"/>
      <c r="C2637" s="105"/>
      <c r="D2637" s="105"/>
      <c r="E2637" s="99"/>
      <c r="F2637" s="99"/>
      <c r="G2637" s="99"/>
    </row>
    <row r="2638" spans="2:7">
      <c r="B2638" s="105"/>
      <c r="C2638" s="105"/>
      <c r="D2638" s="105"/>
      <c r="E2638" s="99"/>
      <c r="F2638" s="99"/>
      <c r="G2638" s="99"/>
    </row>
    <row r="2639" spans="2:7">
      <c r="B2639" s="105"/>
      <c r="C2639" s="105"/>
      <c r="D2639" s="105"/>
      <c r="E2639" s="99"/>
      <c r="F2639" s="99"/>
      <c r="G2639" s="99"/>
    </row>
    <row r="2640" spans="2:7">
      <c r="B2640" s="105"/>
      <c r="C2640" s="105"/>
      <c r="D2640" s="105"/>
      <c r="E2640" s="99"/>
      <c r="F2640" s="99"/>
      <c r="G2640" s="99"/>
    </row>
    <row r="2641" spans="2:7">
      <c r="B2641" s="105"/>
      <c r="C2641" s="105"/>
      <c r="D2641" s="105"/>
      <c r="E2641" s="99"/>
      <c r="F2641" s="99"/>
      <c r="G2641" s="99"/>
    </row>
    <row r="2642" spans="2:7">
      <c r="B2642" s="105"/>
      <c r="C2642" s="105"/>
      <c r="D2642" s="105"/>
      <c r="E2642" s="99"/>
      <c r="F2642" s="99"/>
      <c r="G2642" s="99"/>
    </row>
    <row r="2643" spans="2:7">
      <c r="B2643" s="105"/>
      <c r="C2643" s="105"/>
      <c r="D2643" s="105"/>
      <c r="E2643" s="99"/>
      <c r="F2643" s="99"/>
      <c r="G2643" s="99"/>
    </row>
    <row r="2644" spans="2:7">
      <c r="B2644" s="105"/>
      <c r="C2644" s="105"/>
      <c r="D2644" s="105"/>
      <c r="E2644" s="99"/>
      <c r="F2644" s="99"/>
      <c r="G2644" s="99"/>
    </row>
    <row r="2645" spans="2:7">
      <c r="B2645" s="105"/>
      <c r="C2645" s="105"/>
      <c r="D2645" s="105"/>
      <c r="E2645" s="99"/>
      <c r="F2645" s="99"/>
      <c r="G2645" s="99"/>
    </row>
    <row r="2646" spans="2:7">
      <c r="B2646" s="105"/>
      <c r="C2646" s="105"/>
      <c r="D2646" s="105"/>
      <c r="E2646" s="99"/>
      <c r="F2646" s="99"/>
      <c r="G2646" s="99"/>
    </row>
    <row r="2647" spans="2:7">
      <c r="B2647" s="105"/>
      <c r="C2647" s="105"/>
      <c r="D2647" s="105"/>
      <c r="E2647" s="99"/>
      <c r="F2647" s="99"/>
      <c r="G2647" s="99"/>
    </row>
    <row r="2648" spans="2:7">
      <c r="B2648" s="105"/>
      <c r="C2648" s="105"/>
      <c r="D2648" s="105"/>
      <c r="E2648" s="99"/>
      <c r="F2648" s="99"/>
      <c r="G2648" s="99"/>
    </row>
    <row r="2649" spans="2:7">
      <c r="B2649" s="105"/>
      <c r="C2649" s="105"/>
      <c r="D2649" s="105"/>
      <c r="E2649" s="99"/>
      <c r="F2649" s="99"/>
      <c r="G2649" s="99"/>
    </row>
    <row r="2650" spans="2:7">
      <c r="B2650" s="105"/>
      <c r="C2650" s="105"/>
      <c r="D2650" s="105"/>
      <c r="E2650" s="99"/>
      <c r="F2650" s="99"/>
      <c r="G2650" s="99"/>
    </row>
    <row r="2651" spans="2:7">
      <c r="B2651" s="105"/>
      <c r="C2651" s="105"/>
      <c r="D2651" s="105"/>
      <c r="E2651" s="99"/>
      <c r="F2651" s="99"/>
      <c r="G2651" s="99"/>
    </row>
    <row r="2652" spans="2:7">
      <c r="B2652" s="105"/>
      <c r="C2652" s="105"/>
      <c r="D2652" s="105"/>
      <c r="E2652" s="99"/>
      <c r="F2652" s="99"/>
      <c r="G2652" s="99"/>
    </row>
    <row r="2653" spans="2:7">
      <c r="B2653" s="105"/>
      <c r="C2653" s="105"/>
      <c r="D2653" s="105"/>
      <c r="E2653" s="99"/>
      <c r="F2653" s="99"/>
      <c r="G2653" s="99"/>
    </row>
    <row r="2654" spans="2:7">
      <c r="B2654" s="105"/>
      <c r="C2654" s="105"/>
      <c r="D2654" s="105"/>
      <c r="E2654" s="99"/>
      <c r="F2654" s="99"/>
      <c r="G2654" s="99"/>
    </row>
    <row r="2655" spans="2:7">
      <c r="B2655" s="105"/>
      <c r="C2655" s="105"/>
      <c r="D2655" s="105"/>
      <c r="E2655" s="99"/>
      <c r="F2655" s="99"/>
      <c r="G2655" s="99"/>
    </row>
    <row r="2656" spans="2:7">
      <c r="B2656" s="105"/>
      <c r="C2656" s="105"/>
      <c r="D2656" s="105"/>
      <c r="E2656" s="99"/>
      <c r="F2656" s="99"/>
      <c r="G2656" s="99"/>
    </row>
    <row r="2657" spans="2:7">
      <c r="B2657" s="105"/>
      <c r="C2657" s="105"/>
      <c r="D2657" s="105"/>
      <c r="E2657" s="99"/>
      <c r="F2657" s="99"/>
      <c r="G2657" s="99"/>
    </row>
    <row r="2658" spans="2:7">
      <c r="B2658" s="105"/>
      <c r="C2658" s="105"/>
      <c r="D2658" s="105"/>
      <c r="E2658" s="99"/>
      <c r="F2658" s="99"/>
      <c r="G2658" s="99"/>
    </row>
    <row r="2659" spans="2:7">
      <c r="B2659" s="105"/>
      <c r="C2659" s="105"/>
      <c r="D2659" s="105"/>
      <c r="E2659" s="99"/>
      <c r="F2659" s="99"/>
      <c r="G2659" s="99"/>
    </row>
    <row r="2660" spans="2:7">
      <c r="B2660" s="105"/>
      <c r="C2660" s="105"/>
      <c r="D2660" s="105"/>
      <c r="E2660" s="99"/>
      <c r="F2660" s="99"/>
      <c r="G2660" s="99"/>
    </row>
    <row r="2661" spans="2:7">
      <c r="B2661" s="105"/>
      <c r="C2661" s="105"/>
      <c r="D2661" s="105"/>
      <c r="E2661" s="99"/>
      <c r="F2661" s="99"/>
      <c r="G2661" s="99"/>
    </row>
    <row r="2662" spans="2:7">
      <c r="B2662" s="105"/>
      <c r="C2662" s="105"/>
      <c r="D2662" s="105"/>
      <c r="E2662" s="99"/>
      <c r="F2662" s="99"/>
      <c r="G2662" s="99"/>
    </row>
    <row r="2663" spans="2:7">
      <c r="B2663" s="105"/>
      <c r="C2663" s="105"/>
      <c r="D2663" s="105"/>
      <c r="E2663" s="99"/>
      <c r="F2663" s="99"/>
      <c r="G2663" s="99"/>
    </row>
    <row r="2664" spans="2:7">
      <c r="B2664" s="105"/>
      <c r="C2664" s="105"/>
      <c r="D2664" s="105"/>
      <c r="E2664" s="99"/>
      <c r="F2664" s="99"/>
      <c r="G2664" s="99"/>
    </row>
    <row r="2665" spans="2:7">
      <c r="B2665" s="105"/>
      <c r="C2665" s="105"/>
      <c r="D2665" s="105"/>
      <c r="E2665" s="99"/>
      <c r="F2665" s="99"/>
      <c r="G2665" s="99"/>
    </row>
    <row r="2666" spans="2:7">
      <c r="B2666" s="105"/>
      <c r="C2666" s="105"/>
      <c r="D2666" s="105"/>
      <c r="E2666" s="99"/>
      <c r="F2666" s="99"/>
      <c r="G2666" s="99"/>
    </row>
    <row r="2667" spans="2:7">
      <c r="B2667" s="105"/>
      <c r="C2667" s="105"/>
      <c r="D2667" s="105"/>
      <c r="E2667" s="99"/>
      <c r="F2667" s="99"/>
      <c r="G2667" s="99"/>
    </row>
    <row r="2668" spans="2:7">
      <c r="B2668" s="105"/>
      <c r="C2668" s="105"/>
      <c r="D2668" s="105"/>
      <c r="E2668" s="99"/>
      <c r="F2668" s="99"/>
      <c r="G2668" s="99"/>
    </row>
    <row r="2669" spans="2:7">
      <c r="B2669" s="105"/>
      <c r="C2669" s="105"/>
      <c r="D2669" s="105"/>
      <c r="E2669" s="99"/>
      <c r="F2669" s="99"/>
      <c r="G2669" s="99"/>
    </row>
    <row r="2670" spans="2:7">
      <c r="B2670" s="105"/>
      <c r="C2670" s="105"/>
      <c r="D2670" s="105"/>
      <c r="E2670" s="99"/>
      <c r="F2670" s="99"/>
      <c r="G2670" s="99"/>
    </row>
    <row r="2671" spans="2:7">
      <c r="B2671" s="105"/>
      <c r="C2671" s="105"/>
      <c r="D2671" s="105"/>
      <c r="E2671" s="99"/>
      <c r="F2671" s="99"/>
      <c r="G2671" s="99"/>
    </row>
    <row r="2672" spans="2:7">
      <c r="B2672" s="105"/>
      <c r="C2672" s="105"/>
      <c r="D2672" s="105"/>
      <c r="E2672" s="99"/>
      <c r="F2672" s="99"/>
      <c r="G2672" s="99"/>
    </row>
    <row r="2673" spans="2:7">
      <c r="B2673" s="105"/>
      <c r="C2673" s="105"/>
      <c r="D2673" s="105"/>
      <c r="E2673" s="99"/>
      <c r="F2673" s="99"/>
      <c r="G2673" s="99"/>
    </row>
    <row r="2674" spans="2:7">
      <c r="B2674" s="105"/>
      <c r="C2674" s="105"/>
      <c r="D2674" s="105"/>
      <c r="E2674" s="99"/>
      <c r="F2674" s="99"/>
      <c r="G2674" s="99"/>
    </row>
    <row r="2675" spans="2:7">
      <c r="B2675" s="105"/>
      <c r="C2675" s="105"/>
      <c r="D2675" s="105"/>
      <c r="E2675" s="99"/>
      <c r="F2675" s="99"/>
      <c r="G2675" s="99"/>
    </row>
    <row r="2676" spans="2:7">
      <c r="B2676" s="105"/>
      <c r="C2676" s="105"/>
      <c r="D2676" s="105"/>
      <c r="E2676" s="99"/>
      <c r="F2676" s="99"/>
      <c r="G2676" s="99"/>
    </row>
    <row r="2677" spans="2:7">
      <c r="B2677" s="105"/>
      <c r="C2677" s="105"/>
      <c r="D2677" s="105"/>
      <c r="E2677" s="99"/>
      <c r="F2677" s="99"/>
      <c r="G2677" s="99"/>
    </row>
    <row r="2678" spans="2:7">
      <c r="B2678" s="105"/>
      <c r="C2678" s="105"/>
      <c r="D2678" s="105"/>
      <c r="E2678" s="99"/>
      <c r="F2678" s="99"/>
      <c r="G2678" s="99"/>
    </row>
    <row r="2679" spans="2:7">
      <c r="B2679" s="105"/>
      <c r="C2679" s="105"/>
      <c r="D2679" s="105"/>
      <c r="E2679" s="99"/>
      <c r="F2679" s="99"/>
      <c r="G2679" s="99"/>
    </row>
    <row r="2680" spans="2:7">
      <c r="B2680" s="105"/>
      <c r="C2680" s="105"/>
      <c r="D2680" s="105"/>
      <c r="E2680" s="99"/>
      <c r="F2680" s="99"/>
      <c r="G2680" s="99"/>
    </row>
    <row r="2681" spans="2:7">
      <c r="B2681" s="105"/>
      <c r="C2681" s="105"/>
      <c r="D2681" s="105"/>
      <c r="E2681" s="99"/>
      <c r="F2681" s="99"/>
      <c r="G2681" s="99"/>
    </row>
    <row r="2682" spans="2:7">
      <c r="B2682" s="105"/>
      <c r="C2682" s="105"/>
      <c r="D2682" s="105"/>
      <c r="E2682" s="99"/>
      <c r="F2682" s="99"/>
      <c r="G2682" s="99"/>
    </row>
    <row r="2683" spans="2:7">
      <c r="B2683" s="105"/>
      <c r="C2683" s="105"/>
      <c r="D2683" s="105"/>
      <c r="E2683" s="99"/>
      <c r="F2683" s="99"/>
      <c r="G2683" s="99"/>
    </row>
    <row r="2684" spans="2:7">
      <c r="B2684" s="105"/>
      <c r="C2684" s="105"/>
      <c r="D2684" s="105"/>
      <c r="E2684" s="99"/>
      <c r="F2684" s="99"/>
      <c r="G2684" s="99"/>
    </row>
    <row r="2685" spans="2:7">
      <c r="B2685" s="105"/>
      <c r="C2685" s="105"/>
      <c r="D2685" s="105"/>
      <c r="E2685" s="99"/>
      <c r="F2685" s="99"/>
      <c r="G2685" s="99"/>
    </row>
    <row r="2686" spans="2:7">
      <c r="B2686" s="105"/>
      <c r="C2686" s="105"/>
      <c r="D2686" s="105"/>
      <c r="E2686" s="99"/>
      <c r="F2686" s="99"/>
      <c r="G2686" s="99"/>
    </row>
    <row r="2687" spans="2:7">
      <c r="B2687" s="105"/>
      <c r="C2687" s="105"/>
      <c r="D2687" s="105"/>
      <c r="E2687" s="99"/>
      <c r="F2687" s="99"/>
      <c r="G2687" s="99"/>
    </row>
    <row r="2688" spans="2:7">
      <c r="B2688" s="105"/>
      <c r="C2688" s="105"/>
      <c r="D2688" s="105"/>
      <c r="E2688" s="99"/>
      <c r="F2688" s="99"/>
      <c r="G2688" s="99"/>
    </row>
    <row r="2689" spans="2:7">
      <c r="B2689" s="105"/>
      <c r="C2689" s="105"/>
      <c r="D2689" s="105"/>
      <c r="E2689" s="99"/>
      <c r="F2689" s="99"/>
      <c r="G2689" s="99"/>
    </row>
    <row r="2690" spans="2:7">
      <c r="B2690" s="105"/>
      <c r="C2690" s="105"/>
      <c r="D2690" s="105"/>
      <c r="E2690" s="99"/>
      <c r="F2690" s="99"/>
      <c r="G2690" s="99"/>
    </row>
    <row r="2691" spans="2:7">
      <c r="B2691" s="105"/>
      <c r="C2691" s="105"/>
      <c r="D2691" s="105"/>
      <c r="E2691" s="99"/>
      <c r="F2691" s="99"/>
      <c r="G2691" s="99"/>
    </row>
    <row r="2692" spans="2:7">
      <c r="B2692" s="105"/>
      <c r="C2692" s="105"/>
      <c r="D2692" s="105"/>
      <c r="E2692" s="99"/>
      <c r="F2692" s="99"/>
      <c r="G2692" s="99"/>
    </row>
    <row r="2693" spans="2:7">
      <c r="B2693" s="105"/>
      <c r="C2693" s="105"/>
      <c r="D2693" s="105"/>
      <c r="E2693" s="99"/>
      <c r="F2693" s="99"/>
      <c r="G2693" s="99"/>
    </row>
    <row r="2694" spans="2:7">
      <c r="B2694" s="105"/>
      <c r="C2694" s="105"/>
      <c r="D2694" s="105"/>
      <c r="E2694" s="99"/>
      <c r="F2694" s="99"/>
      <c r="G2694" s="99"/>
    </row>
    <row r="2695" spans="2:7">
      <c r="B2695" s="105"/>
      <c r="C2695" s="105"/>
      <c r="D2695" s="105"/>
      <c r="E2695" s="99"/>
      <c r="F2695" s="99"/>
      <c r="G2695" s="99"/>
    </row>
    <row r="2696" spans="2:7">
      <c r="B2696" s="105"/>
      <c r="C2696" s="105"/>
      <c r="D2696" s="105"/>
      <c r="E2696" s="99"/>
      <c r="F2696" s="99"/>
      <c r="G2696" s="99"/>
    </row>
    <row r="2697" spans="2:7">
      <c r="B2697" s="105"/>
      <c r="C2697" s="105"/>
      <c r="D2697" s="105"/>
      <c r="E2697" s="99"/>
      <c r="F2697" s="99"/>
      <c r="G2697" s="99"/>
    </row>
    <row r="2698" spans="2:7">
      <c r="B2698" s="105"/>
      <c r="C2698" s="105"/>
      <c r="D2698" s="105"/>
      <c r="E2698" s="99"/>
      <c r="F2698" s="99"/>
      <c r="G2698" s="99"/>
    </row>
    <row r="2699" spans="2:7">
      <c r="B2699" s="105"/>
      <c r="C2699" s="105"/>
      <c r="D2699" s="105"/>
      <c r="E2699" s="99"/>
      <c r="F2699" s="99"/>
      <c r="G2699" s="99"/>
    </row>
    <row r="2700" spans="2:7">
      <c r="B2700" s="105"/>
      <c r="C2700" s="105"/>
      <c r="D2700" s="105"/>
      <c r="E2700" s="99"/>
      <c r="F2700" s="99"/>
      <c r="G2700" s="99"/>
    </row>
    <row r="2701" spans="2:7">
      <c r="B2701" s="105"/>
      <c r="C2701" s="105"/>
      <c r="D2701" s="105"/>
      <c r="E2701" s="99"/>
      <c r="F2701" s="99"/>
      <c r="G2701" s="99"/>
    </row>
    <row r="2702" spans="2:7">
      <c r="B2702" s="105"/>
      <c r="C2702" s="105"/>
      <c r="D2702" s="105"/>
      <c r="E2702" s="99"/>
      <c r="F2702" s="99"/>
      <c r="G2702" s="99"/>
    </row>
    <row r="2703" spans="2:7">
      <c r="B2703" s="105"/>
      <c r="C2703" s="105"/>
      <c r="D2703" s="105"/>
      <c r="E2703" s="99"/>
      <c r="F2703" s="99"/>
      <c r="G2703" s="99"/>
    </row>
    <row r="2704" spans="2:7">
      <c r="B2704" s="105"/>
      <c r="C2704" s="105"/>
      <c r="D2704" s="105"/>
      <c r="E2704" s="99"/>
      <c r="F2704" s="99"/>
      <c r="G2704" s="99"/>
    </row>
    <row r="2705" spans="2:7">
      <c r="B2705" s="105"/>
      <c r="C2705" s="105"/>
      <c r="D2705" s="105"/>
      <c r="E2705" s="99"/>
      <c r="F2705" s="99"/>
      <c r="G2705" s="99"/>
    </row>
    <row r="2706" spans="2:7">
      <c r="B2706" s="105"/>
      <c r="C2706" s="105"/>
      <c r="D2706" s="105"/>
      <c r="E2706" s="99"/>
      <c r="F2706" s="99"/>
      <c r="G2706" s="99"/>
    </row>
    <row r="2707" spans="2:7">
      <c r="B2707" s="105"/>
      <c r="C2707" s="105"/>
      <c r="D2707" s="105"/>
      <c r="E2707" s="99"/>
      <c r="F2707" s="99"/>
      <c r="G2707" s="99"/>
    </row>
    <row r="2708" spans="2:7">
      <c r="B2708" s="105"/>
      <c r="C2708" s="105"/>
      <c r="D2708" s="105"/>
      <c r="E2708" s="99"/>
      <c r="F2708" s="99"/>
      <c r="G2708" s="99"/>
    </row>
    <row r="2709" spans="2:7">
      <c r="B2709" s="105"/>
      <c r="C2709" s="105"/>
      <c r="D2709" s="105"/>
      <c r="E2709" s="99"/>
      <c r="F2709" s="99"/>
      <c r="G2709" s="99"/>
    </row>
    <row r="2710" spans="2:7">
      <c r="B2710" s="105"/>
      <c r="C2710" s="105"/>
      <c r="D2710" s="105"/>
      <c r="E2710" s="99"/>
      <c r="F2710" s="99"/>
      <c r="G2710" s="99"/>
    </row>
    <row r="2711" spans="2:7">
      <c r="B2711" s="105"/>
      <c r="C2711" s="105"/>
      <c r="D2711" s="105"/>
      <c r="E2711" s="99"/>
      <c r="F2711" s="99"/>
      <c r="G2711" s="99"/>
    </row>
    <row r="2712" spans="2:7">
      <c r="B2712" s="105"/>
      <c r="C2712" s="105"/>
      <c r="D2712" s="105"/>
      <c r="E2712" s="99"/>
      <c r="F2712" s="99"/>
      <c r="G2712" s="99"/>
    </row>
    <row r="2713" spans="2:7">
      <c r="B2713" s="105"/>
      <c r="C2713" s="105"/>
      <c r="D2713" s="105"/>
      <c r="E2713" s="99"/>
      <c r="F2713" s="99"/>
      <c r="G2713" s="99"/>
    </row>
    <row r="2714" spans="2:7">
      <c r="B2714" s="105"/>
      <c r="C2714" s="105"/>
      <c r="D2714" s="105"/>
      <c r="E2714" s="99"/>
      <c r="F2714" s="99"/>
      <c r="G2714" s="99"/>
    </row>
    <row r="2715" spans="2:7">
      <c r="B2715" s="105"/>
      <c r="C2715" s="105"/>
      <c r="D2715" s="105"/>
      <c r="E2715" s="99"/>
      <c r="F2715" s="99"/>
      <c r="G2715" s="99"/>
    </row>
    <row r="2716" spans="2:7">
      <c r="B2716" s="105"/>
      <c r="C2716" s="105"/>
      <c r="D2716" s="105"/>
      <c r="E2716" s="99"/>
      <c r="F2716" s="99"/>
      <c r="G2716" s="99"/>
    </row>
    <row r="2717" spans="2:7">
      <c r="B2717" s="105"/>
      <c r="C2717" s="105"/>
      <c r="D2717" s="105"/>
      <c r="E2717" s="99"/>
      <c r="F2717" s="99"/>
      <c r="G2717" s="99"/>
    </row>
    <row r="2718" spans="2:7">
      <c r="B2718" s="105"/>
      <c r="C2718" s="105"/>
      <c r="D2718" s="105"/>
      <c r="E2718" s="99"/>
      <c r="F2718" s="99"/>
      <c r="G2718" s="99"/>
    </row>
    <row r="2719" spans="2:7">
      <c r="B2719" s="105"/>
      <c r="C2719" s="105"/>
      <c r="D2719" s="105"/>
      <c r="E2719" s="99"/>
      <c r="F2719" s="99"/>
      <c r="G2719" s="99"/>
    </row>
    <row r="2720" spans="2:7">
      <c r="B2720" s="105"/>
      <c r="C2720" s="105"/>
      <c r="D2720" s="105"/>
      <c r="E2720" s="99"/>
      <c r="F2720" s="99"/>
      <c r="G2720" s="99"/>
    </row>
    <row r="2721" spans="2:7">
      <c r="B2721" s="105"/>
      <c r="C2721" s="105"/>
      <c r="D2721" s="105"/>
      <c r="E2721" s="99"/>
      <c r="F2721" s="99"/>
      <c r="G2721" s="99"/>
    </row>
    <row r="2722" spans="2:7">
      <c r="B2722" s="105"/>
      <c r="C2722" s="105"/>
      <c r="D2722" s="105"/>
      <c r="E2722" s="99"/>
      <c r="F2722" s="99"/>
      <c r="G2722" s="99"/>
    </row>
    <row r="2723" spans="2:7">
      <c r="B2723" s="105"/>
      <c r="C2723" s="105"/>
      <c r="D2723" s="105"/>
      <c r="E2723" s="99"/>
      <c r="F2723" s="99"/>
      <c r="G2723" s="99"/>
    </row>
    <row r="2724" spans="2:7">
      <c r="B2724" s="105"/>
      <c r="C2724" s="105"/>
      <c r="D2724" s="105"/>
      <c r="E2724" s="99"/>
      <c r="F2724" s="99"/>
      <c r="G2724" s="99"/>
    </row>
    <row r="2725" spans="2:7">
      <c r="B2725" s="105"/>
      <c r="C2725" s="105"/>
      <c r="D2725" s="105"/>
      <c r="E2725" s="99"/>
      <c r="F2725" s="99"/>
      <c r="G2725" s="99"/>
    </row>
    <row r="2726" spans="2:7">
      <c r="B2726" s="105"/>
      <c r="C2726" s="105"/>
      <c r="D2726" s="105"/>
      <c r="E2726" s="99"/>
      <c r="F2726" s="99"/>
      <c r="G2726" s="99"/>
    </row>
    <row r="2727" spans="2:7">
      <c r="B2727" s="105"/>
      <c r="C2727" s="105"/>
      <c r="D2727" s="105"/>
      <c r="E2727" s="99"/>
      <c r="F2727" s="99"/>
      <c r="G2727" s="99"/>
    </row>
    <row r="2728" spans="2:7">
      <c r="B2728" s="105"/>
      <c r="C2728" s="105"/>
      <c r="D2728" s="105"/>
      <c r="E2728" s="99"/>
      <c r="F2728" s="99"/>
      <c r="G2728" s="99"/>
    </row>
    <row r="2729" spans="2:7">
      <c r="B2729" s="105"/>
      <c r="C2729" s="105"/>
      <c r="D2729" s="105"/>
      <c r="E2729" s="99"/>
      <c r="F2729" s="99"/>
      <c r="G2729" s="99"/>
    </row>
    <row r="2730" spans="2:7">
      <c r="B2730" s="105"/>
      <c r="C2730" s="105"/>
      <c r="D2730" s="105"/>
      <c r="E2730" s="99"/>
      <c r="F2730" s="99"/>
      <c r="G2730" s="99"/>
    </row>
    <row r="2731" spans="2:7">
      <c r="B2731" s="105"/>
      <c r="C2731" s="105"/>
      <c r="D2731" s="105"/>
      <c r="E2731" s="99"/>
      <c r="F2731" s="99"/>
      <c r="G2731" s="99"/>
    </row>
    <row r="2732" spans="2:7">
      <c r="B2732" s="105"/>
      <c r="C2732" s="105"/>
      <c r="D2732" s="105"/>
      <c r="E2732" s="99"/>
      <c r="F2732" s="99"/>
      <c r="G2732" s="99"/>
    </row>
    <row r="2733" spans="2:7">
      <c r="B2733" s="105"/>
      <c r="C2733" s="105"/>
      <c r="D2733" s="105"/>
      <c r="E2733" s="99"/>
      <c r="F2733" s="99"/>
      <c r="G2733" s="99"/>
    </row>
    <row r="2734" spans="2:7">
      <c r="B2734" s="105"/>
      <c r="C2734" s="105"/>
      <c r="D2734" s="105"/>
      <c r="E2734" s="99"/>
      <c r="F2734" s="99"/>
      <c r="G2734" s="99"/>
    </row>
    <row r="2735" spans="2:7">
      <c r="B2735" s="105"/>
      <c r="C2735" s="105"/>
      <c r="D2735" s="105"/>
      <c r="E2735" s="99"/>
      <c r="F2735" s="99"/>
      <c r="G2735" s="99"/>
    </row>
    <row r="2736" spans="2:7">
      <c r="B2736" s="105"/>
      <c r="C2736" s="105"/>
      <c r="D2736" s="105"/>
      <c r="E2736" s="99"/>
      <c r="F2736" s="99"/>
      <c r="G2736" s="99"/>
    </row>
    <row r="2737" spans="2:7">
      <c r="B2737" s="105"/>
      <c r="C2737" s="105"/>
      <c r="D2737" s="105"/>
      <c r="E2737" s="99"/>
      <c r="F2737" s="99"/>
      <c r="G2737" s="99"/>
    </row>
    <row r="2738" spans="2:7">
      <c r="B2738" s="105"/>
      <c r="C2738" s="105"/>
      <c r="D2738" s="105"/>
      <c r="E2738" s="99"/>
      <c r="F2738" s="99"/>
      <c r="G2738" s="99"/>
    </row>
    <row r="2739" spans="2:7">
      <c r="B2739" s="105"/>
      <c r="C2739" s="105"/>
      <c r="D2739" s="105"/>
      <c r="E2739" s="99"/>
      <c r="F2739" s="99"/>
      <c r="G2739" s="99"/>
    </row>
    <row r="2740" spans="2:7">
      <c r="B2740" s="105"/>
      <c r="C2740" s="105"/>
      <c r="D2740" s="105"/>
      <c r="E2740" s="99"/>
      <c r="F2740" s="99"/>
      <c r="G2740" s="99"/>
    </row>
    <row r="2741" spans="2:7">
      <c r="B2741" s="105"/>
      <c r="C2741" s="105"/>
      <c r="D2741" s="105"/>
      <c r="E2741" s="99"/>
      <c r="F2741" s="99"/>
      <c r="G2741" s="99"/>
    </row>
    <row r="2742" spans="2:7">
      <c r="B2742" s="105"/>
      <c r="C2742" s="105"/>
      <c r="D2742" s="105"/>
      <c r="E2742" s="99"/>
      <c r="F2742" s="99"/>
      <c r="G2742" s="99"/>
    </row>
    <row r="2743" spans="2:7">
      <c r="B2743" s="105"/>
      <c r="C2743" s="105"/>
      <c r="D2743" s="105"/>
      <c r="E2743" s="99"/>
      <c r="F2743" s="99"/>
      <c r="G2743" s="99"/>
    </row>
    <row r="2744" spans="2:7">
      <c r="B2744" s="105"/>
      <c r="C2744" s="105"/>
      <c r="D2744" s="105"/>
      <c r="E2744" s="99"/>
      <c r="F2744" s="99"/>
      <c r="G2744" s="99"/>
    </row>
    <row r="2745" spans="2:7">
      <c r="B2745" s="105"/>
      <c r="C2745" s="105"/>
      <c r="D2745" s="105"/>
      <c r="E2745" s="99"/>
      <c r="F2745" s="99"/>
      <c r="G2745" s="99"/>
    </row>
    <row r="2746" spans="2:7">
      <c r="B2746" s="105"/>
      <c r="C2746" s="105"/>
      <c r="D2746" s="105"/>
      <c r="E2746" s="99"/>
      <c r="F2746" s="99"/>
      <c r="G2746" s="99"/>
    </row>
    <row r="2747" spans="2:7">
      <c r="B2747" s="105"/>
      <c r="C2747" s="105"/>
      <c r="D2747" s="105"/>
      <c r="E2747" s="99"/>
      <c r="F2747" s="99"/>
      <c r="G2747" s="99"/>
    </row>
    <row r="2748" spans="2:7">
      <c r="B2748" s="105"/>
      <c r="C2748" s="105"/>
      <c r="D2748" s="105"/>
      <c r="E2748" s="99"/>
      <c r="F2748" s="99"/>
      <c r="G2748" s="99"/>
    </row>
    <row r="2749" spans="2:7">
      <c r="B2749" s="105"/>
      <c r="C2749" s="105"/>
      <c r="D2749" s="105"/>
      <c r="E2749" s="99"/>
      <c r="F2749" s="99"/>
      <c r="G2749" s="99"/>
    </row>
    <row r="2750" spans="2:7">
      <c r="B2750" s="105"/>
      <c r="C2750" s="105"/>
      <c r="D2750" s="105"/>
      <c r="E2750" s="99"/>
      <c r="F2750" s="99"/>
      <c r="G2750" s="99"/>
    </row>
    <row r="2751" spans="2:7">
      <c r="B2751" s="105"/>
      <c r="C2751" s="105"/>
      <c r="D2751" s="105"/>
      <c r="E2751" s="99"/>
      <c r="F2751" s="99"/>
      <c r="G2751" s="99"/>
    </row>
    <row r="2752" spans="2:7">
      <c r="B2752" s="105"/>
      <c r="C2752" s="105"/>
      <c r="D2752" s="105"/>
      <c r="E2752" s="99"/>
      <c r="F2752" s="99"/>
      <c r="G2752" s="99"/>
    </row>
    <row r="2753" spans="2:7">
      <c r="B2753" s="105"/>
      <c r="C2753" s="105"/>
      <c r="D2753" s="105"/>
      <c r="E2753" s="99"/>
      <c r="F2753" s="99"/>
      <c r="G2753" s="99"/>
    </row>
    <row r="2754" spans="2:7">
      <c r="B2754" s="105"/>
      <c r="C2754" s="105"/>
      <c r="D2754" s="105"/>
      <c r="E2754" s="99"/>
      <c r="F2754" s="99"/>
      <c r="G2754" s="99"/>
    </row>
    <row r="2755" spans="2:7">
      <c r="B2755" s="105"/>
      <c r="C2755" s="105"/>
      <c r="D2755" s="105"/>
      <c r="E2755" s="99"/>
      <c r="F2755" s="99"/>
      <c r="G2755" s="99"/>
    </row>
    <row r="2756" spans="2:7">
      <c r="B2756" s="105"/>
      <c r="C2756" s="105"/>
      <c r="D2756" s="105"/>
      <c r="E2756" s="99"/>
      <c r="F2756" s="99"/>
      <c r="G2756" s="99"/>
    </row>
    <row r="2757" spans="2:7">
      <c r="B2757" s="105"/>
      <c r="C2757" s="105"/>
      <c r="D2757" s="105"/>
      <c r="E2757" s="99"/>
      <c r="F2757" s="99"/>
      <c r="G2757" s="99"/>
    </row>
    <row r="2758" spans="2:7">
      <c r="B2758" s="105"/>
      <c r="C2758" s="105"/>
      <c r="D2758" s="105"/>
      <c r="E2758" s="99"/>
      <c r="F2758" s="99"/>
      <c r="G2758" s="99"/>
    </row>
    <row r="2759" spans="2:7">
      <c r="B2759" s="105"/>
      <c r="C2759" s="105"/>
      <c r="D2759" s="105"/>
      <c r="E2759" s="99"/>
      <c r="F2759" s="99"/>
      <c r="G2759" s="99"/>
    </row>
    <row r="2760" spans="2:7">
      <c r="B2760" s="105"/>
      <c r="C2760" s="105"/>
      <c r="D2760" s="105"/>
      <c r="E2760" s="99"/>
      <c r="F2760" s="99"/>
      <c r="G2760" s="99"/>
    </row>
    <row r="2761" spans="2:7">
      <c r="B2761" s="105"/>
      <c r="C2761" s="105"/>
      <c r="D2761" s="105"/>
      <c r="E2761" s="99"/>
      <c r="F2761" s="99"/>
      <c r="G2761" s="99"/>
    </row>
    <row r="2762" spans="2:7">
      <c r="B2762" s="105"/>
      <c r="C2762" s="105"/>
      <c r="D2762" s="105"/>
      <c r="E2762" s="99"/>
      <c r="F2762" s="99"/>
      <c r="G2762" s="99"/>
    </row>
    <row r="2763" spans="2:7">
      <c r="B2763" s="105"/>
      <c r="C2763" s="105"/>
      <c r="D2763" s="105"/>
      <c r="E2763" s="99"/>
      <c r="F2763" s="99"/>
      <c r="G2763" s="99"/>
    </row>
    <row r="2764" spans="2:7">
      <c r="B2764" s="105"/>
      <c r="C2764" s="105"/>
      <c r="D2764" s="105"/>
      <c r="E2764" s="99"/>
      <c r="F2764" s="99"/>
      <c r="G2764" s="99"/>
    </row>
    <row r="2765" spans="2:7">
      <c r="B2765" s="105"/>
      <c r="C2765" s="105"/>
      <c r="D2765" s="105"/>
      <c r="E2765" s="99"/>
      <c r="F2765" s="99"/>
      <c r="G2765" s="99"/>
    </row>
    <row r="2766" spans="2:7">
      <c r="B2766" s="105"/>
      <c r="C2766" s="105"/>
      <c r="D2766" s="105"/>
      <c r="E2766" s="99"/>
      <c r="F2766" s="99"/>
      <c r="G2766" s="99"/>
    </row>
    <row r="2767" spans="2:7">
      <c r="B2767" s="105"/>
      <c r="C2767" s="105"/>
      <c r="D2767" s="105"/>
      <c r="E2767" s="99"/>
      <c r="F2767" s="99"/>
      <c r="G2767" s="99"/>
    </row>
    <row r="2768" spans="2:7">
      <c r="B2768" s="105"/>
      <c r="C2768" s="105"/>
      <c r="D2768" s="105"/>
      <c r="E2768" s="99"/>
      <c r="F2768" s="99"/>
      <c r="G2768" s="99"/>
    </row>
    <row r="2769" spans="2:7">
      <c r="B2769" s="105"/>
      <c r="C2769" s="105"/>
      <c r="D2769" s="105"/>
      <c r="E2769" s="99"/>
      <c r="F2769" s="99"/>
      <c r="G2769" s="99"/>
    </row>
    <row r="2770" spans="2:7">
      <c r="B2770" s="105"/>
      <c r="C2770" s="105"/>
      <c r="D2770" s="105"/>
      <c r="E2770" s="99"/>
      <c r="F2770" s="99"/>
      <c r="G2770" s="99"/>
    </row>
    <row r="2771" spans="2:7">
      <c r="B2771" s="105"/>
      <c r="C2771" s="105"/>
      <c r="D2771" s="105"/>
      <c r="E2771" s="99"/>
      <c r="F2771" s="99"/>
      <c r="G2771" s="99"/>
    </row>
    <row r="2772" spans="2:7">
      <c r="B2772" s="105"/>
      <c r="C2772" s="105"/>
      <c r="D2772" s="105"/>
      <c r="E2772" s="99"/>
      <c r="F2772" s="99"/>
      <c r="G2772" s="99"/>
    </row>
    <row r="2773" spans="2:7">
      <c r="B2773" s="105"/>
      <c r="C2773" s="105"/>
      <c r="D2773" s="105"/>
      <c r="E2773" s="99"/>
      <c r="F2773" s="99"/>
      <c r="G2773" s="99"/>
    </row>
    <row r="2774" spans="2:7">
      <c r="B2774" s="105"/>
      <c r="C2774" s="105"/>
      <c r="D2774" s="105"/>
      <c r="E2774" s="99"/>
      <c r="F2774" s="99"/>
      <c r="G2774" s="99"/>
    </row>
    <row r="2775" spans="2:7">
      <c r="B2775" s="105"/>
      <c r="C2775" s="105"/>
      <c r="D2775" s="105"/>
      <c r="E2775" s="99"/>
      <c r="F2775" s="99"/>
      <c r="G2775" s="99"/>
    </row>
    <row r="2776" spans="2:7">
      <c r="B2776" s="105"/>
      <c r="C2776" s="105"/>
      <c r="D2776" s="105"/>
      <c r="E2776" s="99"/>
      <c r="F2776" s="99"/>
      <c r="G2776" s="99"/>
    </row>
    <row r="2777" spans="2:7">
      <c r="B2777" s="105"/>
      <c r="C2777" s="105"/>
      <c r="D2777" s="105"/>
      <c r="E2777" s="99"/>
      <c r="F2777" s="99"/>
      <c r="G2777" s="99"/>
    </row>
    <row r="2778" spans="2:7">
      <c r="B2778" s="105"/>
      <c r="C2778" s="105"/>
      <c r="D2778" s="105"/>
      <c r="E2778" s="99"/>
      <c r="F2778" s="99"/>
      <c r="G2778" s="99"/>
    </row>
    <row r="2779" spans="2:7">
      <c r="B2779" s="105"/>
      <c r="C2779" s="105"/>
      <c r="D2779" s="105"/>
      <c r="E2779" s="99"/>
      <c r="F2779" s="99"/>
      <c r="G2779" s="99"/>
    </row>
    <row r="2780" spans="2:7">
      <c r="B2780" s="105"/>
      <c r="C2780" s="105"/>
      <c r="D2780" s="105"/>
      <c r="E2780" s="99"/>
      <c r="F2780" s="99"/>
      <c r="G2780" s="99"/>
    </row>
    <row r="2781" spans="2:7">
      <c r="B2781" s="105"/>
      <c r="C2781" s="105"/>
      <c r="D2781" s="105"/>
      <c r="E2781" s="99"/>
      <c r="F2781" s="99"/>
      <c r="G2781" s="99"/>
    </row>
    <row r="2782" spans="2:7">
      <c r="B2782" s="105"/>
      <c r="C2782" s="105"/>
      <c r="D2782" s="105"/>
      <c r="E2782" s="99"/>
      <c r="F2782" s="99"/>
      <c r="G2782" s="99"/>
    </row>
    <row r="2783" spans="2:7">
      <c r="B2783" s="105"/>
      <c r="C2783" s="105"/>
      <c r="D2783" s="105"/>
      <c r="E2783" s="99"/>
      <c r="F2783" s="99"/>
      <c r="G2783" s="99"/>
    </row>
    <row r="2784" spans="2:7">
      <c r="B2784" s="105"/>
      <c r="C2784" s="105"/>
      <c r="D2784" s="105"/>
      <c r="E2784" s="99"/>
      <c r="F2784" s="99"/>
      <c r="G2784" s="99"/>
    </row>
    <row r="2785" spans="2:7">
      <c r="B2785" s="105"/>
      <c r="C2785" s="105"/>
      <c r="D2785" s="105"/>
      <c r="E2785" s="99"/>
      <c r="F2785" s="99"/>
      <c r="G2785" s="99"/>
    </row>
    <row r="2786" spans="2:7">
      <c r="B2786" s="105"/>
      <c r="C2786" s="105"/>
      <c r="D2786" s="105"/>
      <c r="E2786" s="99"/>
      <c r="F2786" s="99"/>
      <c r="G2786" s="99"/>
    </row>
    <row r="2787" spans="2:7">
      <c r="B2787" s="105"/>
      <c r="C2787" s="105"/>
      <c r="D2787" s="105"/>
      <c r="E2787" s="99"/>
      <c r="F2787" s="99"/>
      <c r="G2787" s="99"/>
    </row>
    <row r="2788" spans="2:7">
      <c r="B2788" s="105"/>
      <c r="C2788" s="105"/>
      <c r="D2788" s="105"/>
      <c r="E2788" s="99"/>
      <c r="F2788" s="99"/>
      <c r="G2788" s="99"/>
    </row>
    <row r="2789" spans="2:7">
      <c r="B2789" s="105"/>
      <c r="C2789" s="105"/>
      <c r="D2789" s="105"/>
      <c r="E2789" s="99"/>
      <c r="F2789" s="99"/>
      <c r="G2789" s="99"/>
    </row>
    <row r="2790" spans="2:7">
      <c r="B2790" s="105"/>
      <c r="C2790" s="105"/>
      <c r="D2790" s="105"/>
      <c r="E2790" s="99"/>
      <c r="F2790" s="99"/>
      <c r="G2790" s="99"/>
    </row>
    <row r="2791" spans="2:7">
      <c r="B2791" s="105"/>
      <c r="C2791" s="105"/>
      <c r="D2791" s="105"/>
      <c r="E2791" s="99"/>
      <c r="F2791" s="99"/>
      <c r="G2791" s="99"/>
    </row>
    <row r="2792" spans="2:7">
      <c r="B2792" s="105"/>
      <c r="C2792" s="105"/>
      <c r="D2792" s="105"/>
      <c r="E2792" s="99"/>
      <c r="F2792" s="99"/>
      <c r="G2792" s="99"/>
    </row>
    <row r="2793" spans="2:7">
      <c r="B2793" s="105"/>
      <c r="C2793" s="105"/>
      <c r="D2793" s="105"/>
      <c r="E2793" s="99"/>
      <c r="F2793" s="99"/>
      <c r="G2793" s="99"/>
    </row>
    <row r="2794" spans="2:7">
      <c r="B2794" s="105"/>
      <c r="C2794" s="105"/>
      <c r="D2794" s="105"/>
      <c r="E2794" s="99"/>
      <c r="F2794" s="99"/>
      <c r="G2794" s="99"/>
    </row>
    <row r="2795" spans="2:7">
      <c r="B2795" s="105"/>
      <c r="C2795" s="105"/>
      <c r="D2795" s="105"/>
      <c r="E2795" s="99"/>
      <c r="F2795" s="99"/>
      <c r="G2795" s="99"/>
    </row>
    <row r="2796" spans="2:7">
      <c r="B2796" s="105"/>
      <c r="C2796" s="105"/>
      <c r="D2796" s="105"/>
      <c r="E2796" s="99"/>
      <c r="F2796" s="99"/>
      <c r="G2796" s="99"/>
    </row>
    <row r="2797" spans="2:7">
      <c r="B2797" s="105"/>
      <c r="C2797" s="105"/>
      <c r="D2797" s="105"/>
      <c r="E2797" s="99"/>
      <c r="F2797" s="99"/>
      <c r="G2797" s="99"/>
    </row>
    <row r="2798" spans="2:7">
      <c r="B2798" s="105"/>
      <c r="C2798" s="105"/>
      <c r="D2798" s="105"/>
      <c r="E2798" s="99"/>
      <c r="F2798" s="99"/>
      <c r="G2798" s="99"/>
    </row>
    <row r="2799" spans="2:7">
      <c r="B2799" s="105"/>
      <c r="C2799" s="105"/>
      <c r="D2799" s="105"/>
      <c r="E2799" s="99"/>
      <c r="F2799" s="99"/>
      <c r="G2799" s="99"/>
    </row>
    <row r="2800" spans="2:7">
      <c r="B2800" s="105"/>
      <c r="C2800" s="105"/>
      <c r="D2800" s="105"/>
      <c r="E2800" s="99"/>
      <c r="F2800" s="99"/>
      <c r="G2800" s="99"/>
    </row>
    <row r="2801" spans="2:7">
      <c r="B2801" s="105"/>
      <c r="C2801" s="105"/>
      <c r="D2801" s="105"/>
      <c r="E2801" s="99"/>
      <c r="F2801" s="99"/>
      <c r="G2801" s="99"/>
    </row>
    <row r="2802" spans="2:7">
      <c r="B2802" s="105"/>
      <c r="C2802" s="105"/>
      <c r="D2802" s="105"/>
      <c r="E2802" s="99"/>
      <c r="F2802" s="99"/>
      <c r="G2802" s="99"/>
    </row>
    <row r="2803" spans="2:7">
      <c r="B2803" s="105"/>
      <c r="C2803" s="105"/>
      <c r="D2803" s="105"/>
      <c r="E2803" s="99"/>
      <c r="F2803" s="99"/>
      <c r="G2803" s="99"/>
    </row>
    <row r="2804" spans="2:7">
      <c r="B2804" s="105"/>
      <c r="C2804" s="105"/>
      <c r="D2804" s="105"/>
      <c r="E2804" s="99"/>
      <c r="F2804" s="99"/>
      <c r="G2804" s="99"/>
    </row>
    <row r="2805" spans="2:7">
      <c r="B2805" s="105"/>
      <c r="C2805" s="105"/>
      <c r="D2805" s="105"/>
      <c r="E2805" s="99"/>
      <c r="F2805" s="99"/>
      <c r="G2805" s="99"/>
    </row>
    <row r="2806" spans="2:7">
      <c r="B2806" s="105"/>
      <c r="C2806" s="105"/>
      <c r="D2806" s="105"/>
      <c r="E2806" s="99"/>
      <c r="F2806" s="99"/>
      <c r="G2806" s="99"/>
    </row>
    <row r="2807" spans="2:7">
      <c r="B2807" s="105"/>
      <c r="C2807" s="105"/>
      <c r="D2807" s="105"/>
      <c r="E2807" s="99"/>
      <c r="F2807" s="99"/>
      <c r="G2807" s="99"/>
    </row>
    <row r="2808" spans="2:7">
      <c r="B2808" s="105"/>
      <c r="C2808" s="105"/>
      <c r="D2808" s="105"/>
      <c r="E2808" s="99"/>
      <c r="F2808" s="99"/>
      <c r="G2808" s="99"/>
    </row>
    <row r="2809" spans="2:7">
      <c r="B2809" s="105"/>
      <c r="C2809" s="105"/>
      <c r="D2809" s="105"/>
      <c r="E2809" s="99"/>
      <c r="F2809" s="99"/>
      <c r="G2809" s="99"/>
    </row>
    <row r="2810" spans="2:7">
      <c r="B2810" s="105"/>
      <c r="C2810" s="105"/>
      <c r="D2810" s="105"/>
      <c r="E2810" s="99"/>
      <c r="F2810" s="99"/>
      <c r="G2810" s="99"/>
    </row>
    <row r="2811" spans="2:7">
      <c r="B2811" s="105"/>
      <c r="C2811" s="105"/>
      <c r="D2811" s="105"/>
      <c r="E2811" s="99"/>
      <c r="F2811" s="99"/>
      <c r="G2811" s="99"/>
    </row>
    <row r="2812" spans="2:7">
      <c r="B2812" s="105"/>
      <c r="C2812" s="105"/>
      <c r="D2812" s="105"/>
      <c r="E2812" s="99"/>
      <c r="F2812" s="99"/>
      <c r="G2812" s="99"/>
    </row>
    <row r="2813" spans="2:7">
      <c r="B2813" s="105"/>
      <c r="C2813" s="105"/>
      <c r="D2813" s="105"/>
      <c r="E2813" s="99"/>
      <c r="F2813" s="99"/>
      <c r="G2813" s="99"/>
    </row>
    <row r="2814" spans="2:7">
      <c r="B2814" s="105"/>
      <c r="C2814" s="105"/>
      <c r="D2814" s="105"/>
      <c r="E2814" s="99"/>
      <c r="F2814" s="99"/>
      <c r="G2814" s="99"/>
    </row>
    <row r="2815" spans="2:7">
      <c r="B2815" s="105"/>
      <c r="C2815" s="105"/>
      <c r="D2815" s="105"/>
      <c r="E2815" s="99"/>
      <c r="F2815" s="99"/>
      <c r="G2815" s="99"/>
    </row>
    <row r="2816" spans="2:7">
      <c r="B2816" s="105"/>
      <c r="C2816" s="105"/>
      <c r="D2816" s="105"/>
      <c r="E2816" s="99"/>
      <c r="F2816" s="99"/>
      <c r="G2816" s="99"/>
    </row>
    <row r="2817" spans="2:7">
      <c r="B2817" s="105"/>
      <c r="C2817" s="105"/>
      <c r="D2817" s="105"/>
      <c r="E2817" s="99"/>
      <c r="F2817" s="99"/>
      <c r="G2817" s="99"/>
    </row>
    <row r="2818" spans="2:7">
      <c r="B2818" s="105"/>
      <c r="C2818" s="105"/>
      <c r="D2818" s="105"/>
      <c r="E2818" s="99"/>
      <c r="F2818" s="99"/>
      <c r="G2818" s="99"/>
    </row>
    <row r="2819" spans="2:7">
      <c r="B2819" s="105"/>
      <c r="C2819" s="105"/>
      <c r="D2819" s="105"/>
      <c r="E2819" s="99"/>
      <c r="F2819" s="99"/>
      <c r="G2819" s="99"/>
    </row>
    <row r="2820" spans="2:7">
      <c r="B2820" s="105"/>
      <c r="C2820" s="105"/>
      <c r="D2820" s="105"/>
      <c r="E2820" s="99"/>
      <c r="F2820" s="99"/>
      <c r="G2820" s="99"/>
    </row>
    <row r="2821" spans="2:7">
      <c r="B2821" s="105"/>
      <c r="C2821" s="105"/>
      <c r="D2821" s="105"/>
      <c r="E2821" s="99"/>
      <c r="F2821" s="99"/>
      <c r="G2821" s="99"/>
    </row>
    <row r="2822" spans="2:7">
      <c r="B2822" s="105"/>
      <c r="C2822" s="105"/>
      <c r="D2822" s="105"/>
      <c r="E2822" s="99"/>
      <c r="F2822" s="99"/>
      <c r="G2822" s="99"/>
    </row>
    <row r="2823" spans="2:7">
      <c r="B2823" s="105"/>
      <c r="C2823" s="105"/>
      <c r="D2823" s="105"/>
      <c r="E2823" s="99"/>
      <c r="F2823" s="99"/>
      <c r="G2823" s="99"/>
    </row>
    <row r="2824" spans="2:7">
      <c r="B2824" s="105"/>
      <c r="C2824" s="105"/>
      <c r="D2824" s="105"/>
      <c r="E2824" s="99"/>
      <c r="F2824" s="99"/>
      <c r="G2824" s="99"/>
    </row>
    <row r="2825" spans="2:7">
      <c r="B2825" s="105"/>
      <c r="C2825" s="105"/>
      <c r="D2825" s="105"/>
      <c r="E2825" s="99"/>
      <c r="F2825" s="99"/>
      <c r="G2825" s="99"/>
    </row>
    <row r="2826" spans="2:7">
      <c r="B2826" s="105"/>
      <c r="C2826" s="105"/>
      <c r="D2826" s="105"/>
      <c r="E2826" s="99"/>
      <c r="F2826" s="99"/>
      <c r="G2826" s="99"/>
    </row>
    <row r="2827" spans="2:7">
      <c r="B2827" s="105"/>
      <c r="C2827" s="105"/>
      <c r="D2827" s="105"/>
      <c r="E2827" s="99"/>
      <c r="F2827" s="99"/>
      <c r="G2827" s="99"/>
    </row>
    <row r="2828" spans="2:7">
      <c r="B2828" s="105"/>
      <c r="C2828" s="105"/>
      <c r="D2828" s="105"/>
      <c r="E2828" s="99"/>
      <c r="F2828" s="99"/>
      <c r="G2828" s="99"/>
    </row>
    <row r="2829" spans="2:7">
      <c r="B2829" s="105"/>
      <c r="C2829" s="105"/>
      <c r="D2829" s="105"/>
      <c r="E2829" s="99"/>
      <c r="F2829" s="99"/>
      <c r="G2829" s="99"/>
    </row>
    <row r="2830" spans="2:7">
      <c r="B2830" s="105"/>
      <c r="C2830" s="105"/>
      <c r="D2830" s="105"/>
      <c r="E2830" s="99"/>
      <c r="F2830" s="99"/>
      <c r="G2830" s="99"/>
    </row>
    <row r="2831" spans="2:7">
      <c r="B2831" s="105"/>
      <c r="C2831" s="105"/>
      <c r="D2831" s="105"/>
      <c r="E2831" s="99"/>
      <c r="F2831" s="99"/>
      <c r="G2831" s="99"/>
    </row>
    <row r="2832" spans="2:7">
      <c r="B2832" s="105"/>
      <c r="C2832" s="105"/>
      <c r="D2832" s="105"/>
      <c r="E2832" s="99"/>
      <c r="F2832" s="99"/>
      <c r="G2832" s="99"/>
    </row>
    <row r="2833" spans="2:7">
      <c r="B2833" s="105"/>
      <c r="C2833" s="105"/>
      <c r="D2833" s="105"/>
      <c r="E2833" s="99"/>
      <c r="F2833" s="99"/>
      <c r="G2833" s="99"/>
    </row>
    <row r="2834" spans="2:7">
      <c r="B2834" s="105"/>
      <c r="C2834" s="105"/>
      <c r="D2834" s="105"/>
      <c r="E2834" s="99"/>
      <c r="F2834" s="99"/>
      <c r="G2834" s="99"/>
    </row>
    <row r="2835" spans="2:7">
      <c r="B2835" s="105"/>
      <c r="C2835" s="105"/>
      <c r="D2835" s="105"/>
      <c r="E2835" s="99"/>
      <c r="F2835" s="99"/>
      <c r="G2835" s="99"/>
    </row>
    <row r="2836" spans="2:7">
      <c r="B2836" s="105"/>
      <c r="C2836" s="105"/>
      <c r="D2836" s="105"/>
      <c r="E2836" s="99"/>
      <c r="F2836" s="99"/>
      <c r="G2836" s="99"/>
    </row>
    <row r="2837" spans="2:7">
      <c r="B2837" s="105"/>
      <c r="C2837" s="105"/>
      <c r="D2837" s="105"/>
      <c r="E2837" s="99"/>
      <c r="F2837" s="99"/>
      <c r="G2837" s="99"/>
    </row>
    <row r="2838" spans="2:7">
      <c r="B2838" s="105"/>
      <c r="C2838" s="105"/>
      <c r="D2838" s="105"/>
      <c r="E2838" s="99"/>
      <c r="F2838" s="99"/>
      <c r="G2838" s="99"/>
    </row>
    <row r="2839" spans="2:7">
      <c r="B2839" s="105"/>
      <c r="C2839" s="105"/>
      <c r="D2839" s="105"/>
      <c r="E2839" s="99"/>
      <c r="F2839" s="99"/>
      <c r="G2839" s="99"/>
    </row>
    <row r="2840" spans="2:7">
      <c r="B2840" s="105"/>
      <c r="C2840" s="105"/>
      <c r="D2840" s="105"/>
      <c r="E2840" s="99"/>
      <c r="F2840" s="99"/>
      <c r="G2840" s="99"/>
    </row>
    <row r="2841" spans="2:7">
      <c r="B2841" s="105"/>
      <c r="C2841" s="105"/>
      <c r="D2841" s="105"/>
      <c r="E2841" s="99"/>
      <c r="F2841" s="99"/>
      <c r="G2841" s="99"/>
    </row>
    <row r="2842" spans="2:7">
      <c r="B2842" s="105"/>
      <c r="C2842" s="105"/>
      <c r="D2842" s="105"/>
      <c r="E2842" s="99"/>
      <c r="F2842" s="99"/>
      <c r="G2842" s="99"/>
    </row>
    <row r="2843" spans="2:7">
      <c r="B2843" s="105"/>
      <c r="C2843" s="105"/>
      <c r="D2843" s="105"/>
      <c r="E2843" s="99"/>
      <c r="F2843" s="99"/>
      <c r="G2843" s="99"/>
    </row>
    <row r="2844" spans="2:7">
      <c r="B2844" s="105"/>
      <c r="C2844" s="105"/>
      <c r="D2844" s="105"/>
      <c r="E2844" s="99"/>
      <c r="F2844" s="99"/>
      <c r="G2844" s="99"/>
    </row>
    <row r="2845" spans="2:7">
      <c r="B2845" s="105"/>
      <c r="C2845" s="105"/>
      <c r="D2845" s="105"/>
      <c r="E2845" s="99"/>
      <c r="F2845" s="99"/>
      <c r="G2845" s="99"/>
    </row>
    <row r="2846" spans="2:7">
      <c r="B2846" s="105"/>
      <c r="C2846" s="105"/>
      <c r="D2846" s="105"/>
      <c r="E2846" s="99"/>
      <c r="F2846" s="99"/>
      <c r="G2846" s="99"/>
    </row>
    <row r="2847" spans="2:7">
      <c r="B2847" s="105"/>
      <c r="C2847" s="105"/>
      <c r="D2847" s="105"/>
      <c r="E2847" s="99"/>
      <c r="F2847" s="99"/>
      <c r="G2847" s="99"/>
    </row>
    <row r="2848" spans="2:7">
      <c r="B2848" s="105"/>
      <c r="C2848" s="105"/>
      <c r="D2848" s="105"/>
      <c r="E2848" s="99"/>
      <c r="F2848" s="99"/>
      <c r="G2848" s="99"/>
    </row>
    <row r="2849" spans="2:7">
      <c r="B2849" s="105"/>
      <c r="C2849" s="105"/>
      <c r="D2849" s="105"/>
      <c r="E2849" s="99"/>
      <c r="F2849" s="99"/>
      <c r="G2849" s="99"/>
    </row>
    <row r="2850" spans="2:7">
      <c r="B2850" s="105"/>
      <c r="C2850" s="105"/>
      <c r="D2850" s="105"/>
      <c r="E2850" s="99"/>
      <c r="F2850" s="99"/>
      <c r="G2850" s="99"/>
    </row>
    <row r="2851" spans="2:7">
      <c r="B2851" s="105"/>
      <c r="C2851" s="105"/>
      <c r="D2851" s="105"/>
      <c r="E2851" s="99"/>
      <c r="F2851" s="99"/>
      <c r="G2851" s="99"/>
    </row>
    <row r="2852" spans="2:7">
      <c r="B2852" s="105"/>
      <c r="C2852" s="105"/>
      <c r="D2852" s="105"/>
      <c r="E2852" s="99"/>
      <c r="F2852" s="99"/>
      <c r="G2852" s="99"/>
    </row>
    <row r="2853" spans="2:7">
      <c r="B2853" s="105"/>
      <c r="C2853" s="105"/>
      <c r="D2853" s="105"/>
      <c r="E2853" s="99"/>
      <c r="F2853" s="99"/>
      <c r="G2853" s="99"/>
    </row>
    <row r="2854" spans="2:7">
      <c r="B2854" s="105"/>
      <c r="C2854" s="105"/>
      <c r="D2854" s="105"/>
      <c r="E2854" s="99"/>
      <c r="F2854" s="99"/>
      <c r="G2854" s="99"/>
    </row>
    <row r="2855" spans="2:7">
      <c r="B2855" s="105"/>
      <c r="C2855" s="105"/>
      <c r="D2855" s="105"/>
      <c r="E2855" s="99"/>
      <c r="F2855" s="99"/>
      <c r="G2855" s="99"/>
    </row>
    <row r="2856" spans="2:7">
      <c r="B2856" s="105"/>
      <c r="C2856" s="105"/>
      <c r="D2856" s="105"/>
      <c r="E2856" s="99"/>
      <c r="F2856" s="99"/>
      <c r="G2856" s="99"/>
    </row>
    <row r="2857" spans="2:7">
      <c r="B2857" s="105"/>
      <c r="C2857" s="105"/>
      <c r="D2857" s="105"/>
      <c r="E2857" s="99"/>
      <c r="F2857" s="99"/>
      <c r="G2857" s="99"/>
    </row>
    <row r="2858" spans="2:7">
      <c r="B2858" s="105"/>
      <c r="C2858" s="105"/>
      <c r="D2858" s="105"/>
      <c r="E2858" s="99"/>
      <c r="F2858" s="99"/>
      <c r="G2858" s="99"/>
    </row>
    <row r="2859" spans="2:7">
      <c r="B2859" s="105"/>
      <c r="C2859" s="105"/>
      <c r="D2859" s="105"/>
      <c r="E2859" s="99"/>
      <c r="F2859" s="99"/>
      <c r="G2859" s="99"/>
    </row>
    <row r="2860" spans="2:7">
      <c r="B2860" s="105"/>
      <c r="C2860" s="105"/>
      <c r="D2860" s="105"/>
      <c r="E2860" s="99"/>
      <c r="F2860" s="99"/>
      <c r="G2860" s="99"/>
    </row>
    <row r="2861" spans="2:7">
      <c r="B2861" s="105"/>
      <c r="C2861" s="105"/>
      <c r="D2861" s="105"/>
      <c r="E2861" s="99"/>
      <c r="F2861" s="99"/>
      <c r="G2861" s="99"/>
    </row>
    <row r="2862" spans="2:7">
      <c r="B2862" s="105"/>
      <c r="C2862" s="105"/>
      <c r="D2862" s="105"/>
      <c r="E2862" s="99"/>
      <c r="F2862" s="99"/>
      <c r="G2862" s="99"/>
    </row>
    <row r="2863" spans="2:7">
      <c r="B2863" s="105"/>
      <c r="C2863" s="105"/>
      <c r="D2863" s="105"/>
      <c r="E2863" s="99"/>
      <c r="F2863" s="99"/>
      <c r="G2863" s="99"/>
    </row>
    <row r="2864" spans="2:7">
      <c r="B2864" s="105"/>
      <c r="C2864" s="105"/>
      <c r="D2864" s="105"/>
      <c r="E2864" s="99"/>
      <c r="F2864" s="99"/>
      <c r="G2864" s="99"/>
    </row>
    <row r="2865" spans="2:7">
      <c r="B2865" s="105"/>
      <c r="C2865" s="105"/>
      <c r="D2865" s="105"/>
      <c r="E2865" s="99"/>
      <c r="F2865" s="99"/>
      <c r="G2865" s="99"/>
    </row>
    <row r="2866" spans="2:7">
      <c r="B2866" s="105"/>
      <c r="C2866" s="105"/>
      <c r="D2866" s="105"/>
      <c r="E2866" s="99"/>
      <c r="F2866" s="99"/>
      <c r="G2866" s="99"/>
    </row>
    <row r="2867" spans="2:7">
      <c r="B2867" s="105"/>
      <c r="C2867" s="105"/>
      <c r="D2867" s="105"/>
      <c r="E2867" s="99"/>
      <c r="F2867" s="99"/>
      <c r="G2867" s="99"/>
    </row>
    <row r="2868" spans="2:7">
      <c r="B2868" s="105"/>
      <c r="C2868" s="105"/>
      <c r="D2868" s="105"/>
      <c r="E2868" s="99"/>
      <c r="F2868" s="99"/>
      <c r="G2868" s="99"/>
    </row>
    <row r="2869" spans="2:7">
      <c r="B2869" s="105"/>
      <c r="C2869" s="105"/>
      <c r="D2869" s="105"/>
      <c r="E2869" s="99"/>
      <c r="F2869" s="99"/>
      <c r="G2869" s="99"/>
    </row>
    <row r="2870" spans="2:7">
      <c r="B2870" s="105"/>
      <c r="C2870" s="105"/>
      <c r="D2870" s="105"/>
      <c r="E2870" s="99"/>
      <c r="F2870" s="99"/>
      <c r="G2870" s="99"/>
    </row>
    <row r="2871" spans="2:7">
      <c r="B2871" s="105"/>
      <c r="C2871" s="105"/>
      <c r="D2871" s="105"/>
      <c r="E2871" s="99"/>
      <c r="F2871" s="99"/>
      <c r="G2871" s="99"/>
    </row>
    <row r="2872" spans="2:7">
      <c r="B2872" s="105"/>
      <c r="C2872" s="105"/>
      <c r="D2872" s="105"/>
      <c r="E2872" s="99"/>
      <c r="F2872" s="99"/>
      <c r="G2872" s="99"/>
    </row>
    <row r="2873" spans="2:7">
      <c r="B2873" s="105"/>
      <c r="C2873" s="105"/>
      <c r="D2873" s="105"/>
      <c r="E2873" s="99"/>
      <c r="F2873" s="99"/>
      <c r="G2873" s="99"/>
    </row>
    <row r="2874" spans="2:7">
      <c r="B2874" s="105"/>
      <c r="C2874" s="105"/>
      <c r="D2874" s="105"/>
      <c r="E2874" s="99"/>
      <c r="F2874" s="99"/>
      <c r="G2874" s="99"/>
    </row>
    <row r="2875" spans="2:7">
      <c r="B2875" s="105"/>
      <c r="C2875" s="105"/>
      <c r="D2875" s="105"/>
      <c r="E2875" s="99"/>
      <c r="F2875" s="99"/>
      <c r="G2875" s="99"/>
    </row>
    <row r="2876" spans="2:7">
      <c r="B2876" s="105"/>
      <c r="C2876" s="105"/>
      <c r="D2876" s="105"/>
      <c r="E2876" s="99"/>
      <c r="F2876" s="99"/>
      <c r="G2876" s="99"/>
    </row>
    <row r="2877" spans="2:7">
      <c r="B2877" s="105"/>
      <c r="C2877" s="105"/>
      <c r="D2877" s="105"/>
      <c r="E2877" s="99"/>
      <c r="F2877" s="99"/>
      <c r="G2877" s="99"/>
    </row>
    <row r="2878" spans="2:7">
      <c r="B2878" s="105"/>
      <c r="C2878" s="105"/>
      <c r="D2878" s="105"/>
      <c r="E2878" s="99"/>
      <c r="F2878" s="99"/>
      <c r="G2878" s="99"/>
    </row>
    <row r="2879" spans="2:7">
      <c r="B2879" s="105"/>
      <c r="C2879" s="105"/>
      <c r="D2879" s="105"/>
      <c r="E2879" s="99"/>
      <c r="F2879" s="99"/>
      <c r="G2879" s="99"/>
    </row>
    <row r="2880" spans="2:7">
      <c r="B2880" s="105"/>
      <c r="C2880" s="105"/>
      <c r="D2880" s="105"/>
      <c r="E2880" s="99"/>
      <c r="F2880" s="99"/>
      <c r="G2880" s="99"/>
    </row>
    <row r="2881" spans="2:7">
      <c r="B2881" s="105"/>
      <c r="C2881" s="105"/>
      <c r="D2881" s="105"/>
      <c r="E2881" s="99"/>
      <c r="F2881" s="99"/>
      <c r="G2881" s="99"/>
    </row>
    <row r="2882" spans="2:7">
      <c r="B2882" s="105"/>
      <c r="C2882" s="105"/>
      <c r="D2882" s="105"/>
      <c r="E2882" s="99"/>
      <c r="F2882" s="99"/>
      <c r="G2882" s="99"/>
    </row>
    <row r="2883" spans="2:7">
      <c r="B2883" s="105"/>
      <c r="C2883" s="105"/>
      <c r="D2883" s="105"/>
      <c r="E2883" s="99"/>
      <c r="F2883" s="99"/>
      <c r="G2883" s="99"/>
    </row>
    <row r="2884" spans="2:7">
      <c r="B2884" s="105"/>
      <c r="C2884" s="105"/>
      <c r="D2884" s="105"/>
      <c r="E2884" s="99"/>
      <c r="F2884" s="99"/>
      <c r="G2884" s="99"/>
    </row>
    <row r="2885" spans="2:7">
      <c r="B2885" s="105"/>
      <c r="C2885" s="105"/>
      <c r="D2885" s="105"/>
      <c r="E2885" s="99"/>
      <c r="F2885" s="99"/>
      <c r="G2885" s="99"/>
    </row>
    <row r="2886" spans="2:7">
      <c r="B2886" s="105"/>
      <c r="C2886" s="105"/>
      <c r="D2886" s="105"/>
      <c r="E2886" s="99"/>
      <c r="F2886" s="99"/>
      <c r="G2886" s="99"/>
    </row>
    <row r="2887" spans="2:7">
      <c r="B2887" s="105"/>
      <c r="C2887" s="105"/>
      <c r="D2887" s="105"/>
      <c r="E2887" s="99"/>
      <c r="F2887" s="99"/>
      <c r="G2887" s="99"/>
    </row>
    <row r="2888" spans="2:7">
      <c r="B2888" s="105"/>
      <c r="C2888" s="105"/>
      <c r="D2888" s="105"/>
      <c r="E2888" s="99"/>
      <c r="F2888" s="99"/>
      <c r="G2888" s="99"/>
    </row>
    <row r="2889" spans="2:7">
      <c r="B2889" s="105"/>
      <c r="C2889" s="105"/>
      <c r="D2889" s="105"/>
      <c r="E2889" s="99"/>
      <c r="F2889" s="99"/>
      <c r="G2889" s="99"/>
    </row>
    <row r="2890" spans="2:7">
      <c r="B2890" s="105"/>
      <c r="C2890" s="105"/>
      <c r="D2890" s="105"/>
      <c r="E2890" s="99"/>
      <c r="F2890" s="99"/>
      <c r="G2890" s="99"/>
    </row>
    <row r="2891" spans="2:7">
      <c r="B2891" s="105"/>
      <c r="C2891" s="105"/>
      <c r="D2891" s="105"/>
      <c r="E2891" s="99"/>
      <c r="F2891" s="99"/>
      <c r="G2891" s="99"/>
    </row>
    <row r="2892" spans="2:7">
      <c r="B2892" s="105"/>
      <c r="C2892" s="105"/>
      <c r="D2892" s="105"/>
      <c r="E2892" s="99"/>
      <c r="F2892" s="99"/>
      <c r="G2892" s="99"/>
    </row>
    <row r="2893" spans="2:7">
      <c r="B2893" s="105"/>
      <c r="C2893" s="105"/>
      <c r="D2893" s="105"/>
      <c r="E2893" s="99"/>
      <c r="F2893" s="99"/>
      <c r="G2893" s="99"/>
    </row>
    <row r="2894" spans="2:7">
      <c r="B2894" s="105"/>
      <c r="C2894" s="105"/>
      <c r="D2894" s="105"/>
      <c r="E2894" s="99"/>
      <c r="F2894" s="99"/>
      <c r="G2894" s="99"/>
    </row>
    <row r="2895" spans="2:7">
      <c r="B2895" s="105"/>
      <c r="C2895" s="105"/>
      <c r="D2895" s="105"/>
      <c r="E2895" s="99"/>
      <c r="F2895" s="99"/>
      <c r="G2895" s="99"/>
    </row>
    <row r="2896" spans="2:7">
      <c r="B2896" s="105"/>
      <c r="C2896" s="105"/>
      <c r="D2896" s="105"/>
      <c r="E2896" s="99"/>
      <c r="F2896" s="99"/>
      <c r="G2896" s="99"/>
    </row>
    <row r="2897" spans="2:7">
      <c r="B2897" s="105"/>
      <c r="C2897" s="105"/>
      <c r="D2897" s="105"/>
      <c r="E2897" s="99"/>
      <c r="F2897" s="99"/>
      <c r="G2897" s="99"/>
    </row>
    <row r="2898" spans="2:7">
      <c r="B2898" s="105"/>
      <c r="C2898" s="105"/>
      <c r="D2898" s="105"/>
      <c r="E2898" s="99"/>
      <c r="F2898" s="99"/>
      <c r="G2898" s="99"/>
    </row>
    <row r="2899" spans="2:7">
      <c r="B2899" s="105"/>
      <c r="C2899" s="105"/>
      <c r="D2899" s="105"/>
      <c r="E2899" s="99"/>
      <c r="F2899" s="99"/>
      <c r="G2899" s="99"/>
    </row>
    <row r="2900" spans="2:7">
      <c r="B2900" s="105"/>
      <c r="C2900" s="105"/>
      <c r="D2900" s="105"/>
      <c r="E2900" s="99"/>
      <c r="F2900" s="99"/>
      <c r="G2900" s="99"/>
    </row>
    <row r="2901" spans="2:7">
      <c r="B2901" s="105"/>
      <c r="C2901" s="105"/>
      <c r="D2901" s="105"/>
      <c r="E2901" s="99"/>
      <c r="F2901" s="99"/>
      <c r="G2901" s="99"/>
    </row>
    <row r="2902" spans="2:7">
      <c r="B2902" s="105"/>
      <c r="C2902" s="105"/>
      <c r="D2902" s="105"/>
      <c r="E2902" s="99"/>
      <c r="F2902" s="99"/>
      <c r="G2902" s="99"/>
    </row>
    <row r="2903" spans="2:7">
      <c r="B2903" s="105"/>
      <c r="C2903" s="105"/>
      <c r="D2903" s="105"/>
      <c r="E2903" s="99"/>
      <c r="F2903" s="99"/>
      <c r="G2903" s="99"/>
    </row>
    <row r="2904" spans="2:7">
      <c r="B2904" s="105"/>
      <c r="C2904" s="105"/>
      <c r="D2904" s="105"/>
      <c r="E2904" s="99"/>
      <c r="F2904" s="99"/>
      <c r="G2904" s="99"/>
    </row>
    <row r="2905" spans="2:7">
      <c r="B2905" s="105"/>
      <c r="C2905" s="105"/>
      <c r="D2905" s="105"/>
      <c r="E2905" s="99"/>
      <c r="F2905" s="99"/>
      <c r="G2905" s="99"/>
    </row>
    <row r="2906" spans="2:7">
      <c r="B2906" s="105"/>
      <c r="C2906" s="105"/>
      <c r="D2906" s="105"/>
      <c r="E2906" s="99"/>
      <c r="F2906" s="99"/>
      <c r="G2906" s="99"/>
    </row>
    <row r="2907" spans="2:7">
      <c r="B2907" s="105"/>
      <c r="C2907" s="105"/>
      <c r="D2907" s="105"/>
      <c r="E2907" s="99"/>
      <c r="F2907" s="99"/>
      <c r="G2907" s="99"/>
    </row>
    <row r="2908" spans="2:7">
      <c r="B2908" s="105"/>
      <c r="C2908" s="105"/>
      <c r="D2908" s="105"/>
      <c r="E2908" s="99"/>
      <c r="F2908" s="99"/>
      <c r="G2908" s="99"/>
    </row>
    <row r="2909" spans="2:7">
      <c r="B2909" s="105"/>
      <c r="C2909" s="105"/>
      <c r="D2909" s="105"/>
      <c r="E2909" s="99"/>
      <c r="F2909" s="99"/>
      <c r="G2909" s="99"/>
    </row>
    <row r="2910" spans="2:7">
      <c r="B2910" s="105"/>
      <c r="C2910" s="105"/>
      <c r="D2910" s="105"/>
      <c r="E2910" s="99"/>
      <c r="F2910" s="99"/>
      <c r="G2910" s="99"/>
    </row>
    <row r="2911" spans="2:7">
      <c r="B2911" s="105"/>
      <c r="C2911" s="105"/>
      <c r="D2911" s="105"/>
      <c r="E2911" s="99"/>
      <c r="F2911" s="99"/>
      <c r="G2911" s="99"/>
    </row>
    <row r="2912" spans="2:7">
      <c r="B2912" s="105"/>
      <c r="C2912" s="105"/>
      <c r="D2912" s="105"/>
      <c r="E2912" s="99"/>
      <c r="F2912" s="99"/>
      <c r="G2912" s="99"/>
    </row>
    <row r="2913" spans="2:7">
      <c r="B2913" s="105"/>
      <c r="C2913" s="105"/>
      <c r="D2913" s="105"/>
      <c r="E2913" s="99"/>
      <c r="F2913" s="99"/>
      <c r="G2913" s="99"/>
    </row>
    <row r="2914" spans="2:7">
      <c r="B2914" s="105"/>
      <c r="C2914" s="105"/>
      <c r="D2914" s="105"/>
      <c r="E2914" s="99"/>
      <c r="F2914" s="99"/>
      <c r="G2914" s="99"/>
    </row>
    <row r="2915" spans="2:7">
      <c r="B2915" s="105"/>
      <c r="C2915" s="105"/>
      <c r="D2915" s="105"/>
      <c r="E2915" s="99"/>
      <c r="F2915" s="99"/>
      <c r="G2915" s="99"/>
    </row>
    <row r="2916" spans="2:7">
      <c r="B2916" s="105"/>
      <c r="C2916" s="105"/>
      <c r="D2916" s="105"/>
      <c r="E2916" s="99"/>
      <c r="F2916" s="99"/>
      <c r="G2916" s="99"/>
    </row>
    <row r="2917" spans="2:7">
      <c r="B2917" s="105"/>
      <c r="C2917" s="105"/>
      <c r="D2917" s="105"/>
      <c r="E2917" s="99"/>
      <c r="F2917" s="99"/>
      <c r="G2917" s="99"/>
    </row>
    <row r="2918" spans="2:7">
      <c r="B2918" s="105"/>
      <c r="C2918" s="105"/>
      <c r="D2918" s="105"/>
      <c r="E2918" s="99"/>
      <c r="F2918" s="99"/>
      <c r="G2918" s="99"/>
    </row>
    <row r="2919" spans="2:7">
      <c r="B2919" s="105"/>
      <c r="C2919" s="105"/>
      <c r="D2919" s="105"/>
      <c r="E2919" s="99"/>
      <c r="F2919" s="99"/>
      <c r="G2919" s="99"/>
    </row>
    <row r="2920" spans="2:7">
      <c r="B2920" s="105"/>
      <c r="C2920" s="105"/>
      <c r="D2920" s="105"/>
      <c r="E2920" s="99"/>
      <c r="F2920" s="99"/>
      <c r="G2920" s="99"/>
    </row>
    <row r="2921" spans="2:7">
      <c r="B2921" s="105"/>
      <c r="C2921" s="105"/>
      <c r="D2921" s="105"/>
      <c r="E2921" s="99"/>
      <c r="F2921" s="99"/>
      <c r="G2921" s="99"/>
    </row>
    <row r="2922" spans="2:7">
      <c r="B2922" s="105"/>
      <c r="C2922" s="105"/>
      <c r="D2922" s="105"/>
      <c r="E2922" s="99"/>
      <c r="F2922" s="99"/>
      <c r="G2922" s="99"/>
    </row>
    <row r="2923" spans="2:7">
      <c r="B2923" s="105"/>
      <c r="C2923" s="105"/>
      <c r="D2923" s="105"/>
      <c r="E2923" s="99"/>
      <c r="F2923" s="99"/>
      <c r="G2923" s="99"/>
    </row>
    <row r="2924" spans="2:7">
      <c r="B2924" s="105"/>
      <c r="C2924" s="105"/>
      <c r="D2924" s="105"/>
      <c r="E2924" s="99"/>
      <c r="F2924" s="99"/>
      <c r="G2924" s="99"/>
    </row>
    <row r="2925" spans="2:7">
      <c r="B2925" s="105"/>
      <c r="C2925" s="105"/>
      <c r="D2925" s="105"/>
      <c r="E2925" s="99"/>
      <c r="F2925" s="99"/>
      <c r="G2925" s="99"/>
    </row>
    <row r="2926" spans="2:7">
      <c r="B2926" s="105"/>
      <c r="C2926" s="105"/>
      <c r="D2926" s="105"/>
      <c r="E2926" s="99"/>
      <c r="F2926" s="99"/>
      <c r="G2926" s="99"/>
    </row>
    <row r="2927" spans="2:7">
      <c r="B2927" s="105"/>
      <c r="C2927" s="105"/>
      <c r="D2927" s="105"/>
      <c r="E2927" s="99"/>
      <c r="F2927" s="99"/>
      <c r="G2927" s="99"/>
    </row>
    <row r="2928" spans="2:7">
      <c r="B2928" s="105"/>
      <c r="C2928" s="105"/>
      <c r="D2928" s="105"/>
      <c r="E2928" s="99"/>
      <c r="F2928" s="99"/>
      <c r="G2928" s="99"/>
    </row>
    <row r="2929" spans="2:7">
      <c r="B2929" s="105"/>
      <c r="C2929" s="105"/>
      <c r="D2929" s="105"/>
      <c r="E2929" s="99"/>
      <c r="F2929" s="99"/>
      <c r="G2929" s="99"/>
    </row>
    <row r="2930" spans="2:7">
      <c r="B2930" s="105"/>
      <c r="C2930" s="105"/>
      <c r="D2930" s="105"/>
      <c r="E2930" s="99"/>
      <c r="F2930" s="99"/>
      <c r="G2930" s="99"/>
    </row>
    <row r="2931" spans="2:7">
      <c r="B2931" s="105"/>
      <c r="C2931" s="105"/>
      <c r="D2931" s="105"/>
      <c r="E2931" s="99"/>
      <c r="F2931" s="99"/>
      <c r="G2931" s="99"/>
    </row>
    <row r="2932" spans="2:7">
      <c r="B2932" s="105"/>
      <c r="C2932" s="105"/>
      <c r="D2932" s="105"/>
      <c r="E2932" s="99"/>
      <c r="F2932" s="99"/>
      <c r="G2932" s="99"/>
    </row>
    <row r="2933" spans="2:7">
      <c r="B2933" s="105"/>
      <c r="C2933" s="105"/>
      <c r="D2933" s="105"/>
      <c r="E2933" s="99"/>
      <c r="F2933" s="99"/>
      <c r="G2933" s="99"/>
    </row>
    <row r="2934" spans="2:7">
      <c r="B2934" s="105"/>
      <c r="C2934" s="105"/>
      <c r="D2934" s="105"/>
      <c r="E2934" s="99"/>
      <c r="F2934" s="99"/>
      <c r="G2934" s="99"/>
    </row>
    <row r="2935" spans="2:7">
      <c r="B2935" s="105"/>
      <c r="C2935" s="105"/>
      <c r="D2935" s="105"/>
      <c r="E2935" s="99"/>
      <c r="F2935" s="99"/>
      <c r="G2935" s="99"/>
    </row>
    <row r="2936" spans="2:7">
      <c r="B2936" s="105"/>
      <c r="C2936" s="105"/>
      <c r="D2936" s="105"/>
      <c r="E2936" s="99"/>
      <c r="F2936" s="99"/>
      <c r="G2936" s="99"/>
    </row>
    <row r="2937" spans="2:7">
      <c r="B2937" s="105"/>
      <c r="C2937" s="105"/>
      <c r="D2937" s="105"/>
      <c r="E2937" s="99"/>
      <c r="F2937" s="99"/>
      <c r="G2937" s="99"/>
    </row>
    <row r="2938" spans="2:7">
      <c r="B2938" s="105"/>
      <c r="C2938" s="105"/>
      <c r="D2938" s="105"/>
      <c r="E2938" s="99"/>
      <c r="F2938" s="99"/>
      <c r="G2938" s="99"/>
    </row>
    <row r="2939" spans="2:7">
      <c r="B2939" s="105"/>
      <c r="C2939" s="105"/>
      <c r="D2939" s="105"/>
      <c r="E2939" s="99"/>
      <c r="F2939" s="99"/>
      <c r="G2939" s="99"/>
    </row>
    <row r="2940" spans="2:7">
      <c r="B2940" s="105"/>
      <c r="C2940" s="105"/>
      <c r="D2940" s="105"/>
      <c r="E2940" s="99"/>
      <c r="F2940" s="99"/>
      <c r="G2940" s="99"/>
    </row>
    <row r="2941" spans="2:7">
      <c r="B2941" s="105"/>
      <c r="C2941" s="105"/>
      <c r="D2941" s="105"/>
      <c r="E2941" s="99"/>
      <c r="F2941" s="99"/>
      <c r="G2941" s="99"/>
    </row>
    <row r="2942" spans="2:7">
      <c r="B2942" s="105"/>
      <c r="C2942" s="105"/>
      <c r="D2942" s="105"/>
      <c r="E2942" s="99"/>
      <c r="F2942" s="99"/>
      <c r="G2942" s="99"/>
    </row>
    <row r="2943" spans="2:7">
      <c r="B2943" s="105"/>
      <c r="C2943" s="105"/>
      <c r="D2943" s="105"/>
      <c r="E2943" s="99"/>
      <c r="F2943" s="99"/>
      <c r="G2943" s="99"/>
    </row>
    <row r="2944" spans="2:7">
      <c r="B2944" s="105"/>
      <c r="C2944" s="105"/>
      <c r="D2944" s="105"/>
      <c r="E2944" s="99"/>
      <c r="F2944" s="99"/>
      <c r="G2944" s="99"/>
    </row>
    <row r="2945" spans="2:7">
      <c r="B2945" s="105"/>
      <c r="C2945" s="105"/>
      <c r="D2945" s="105"/>
      <c r="E2945" s="99"/>
      <c r="F2945" s="99"/>
      <c r="G2945" s="99"/>
    </row>
    <row r="2946" spans="2:7">
      <c r="B2946" s="105"/>
      <c r="C2946" s="105"/>
      <c r="D2946" s="105"/>
      <c r="E2946" s="99"/>
      <c r="F2946" s="99"/>
      <c r="G2946" s="99"/>
    </row>
    <row r="2947" spans="2:7">
      <c r="B2947" s="105"/>
      <c r="C2947" s="105"/>
      <c r="D2947" s="105"/>
      <c r="E2947" s="99"/>
      <c r="F2947" s="99"/>
      <c r="G2947" s="99"/>
    </row>
    <row r="2948" spans="2:7">
      <c r="B2948" s="105"/>
      <c r="C2948" s="105"/>
      <c r="D2948" s="105"/>
      <c r="E2948" s="99"/>
      <c r="F2948" s="99"/>
      <c r="G2948" s="99"/>
    </row>
    <row r="2949" spans="2:7">
      <c r="B2949" s="105"/>
      <c r="C2949" s="105"/>
      <c r="D2949" s="105"/>
      <c r="E2949" s="99"/>
      <c r="F2949" s="99"/>
      <c r="G2949" s="99"/>
    </row>
    <row r="2950" spans="2:7">
      <c r="B2950" s="105"/>
      <c r="C2950" s="105"/>
      <c r="D2950" s="105"/>
      <c r="E2950" s="99"/>
      <c r="F2950" s="99"/>
      <c r="G2950" s="99"/>
    </row>
    <row r="2951" spans="2:7">
      <c r="B2951" s="105"/>
      <c r="C2951" s="105"/>
      <c r="D2951" s="105"/>
      <c r="E2951" s="99"/>
      <c r="F2951" s="99"/>
      <c r="G2951" s="99"/>
    </row>
    <row r="2952" spans="2:7">
      <c r="B2952" s="105"/>
      <c r="C2952" s="105"/>
      <c r="D2952" s="105"/>
      <c r="E2952" s="99"/>
      <c r="F2952" s="99"/>
      <c r="G2952" s="99"/>
    </row>
    <row r="2953" spans="2:7">
      <c r="B2953" s="105"/>
      <c r="C2953" s="105"/>
      <c r="D2953" s="105"/>
      <c r="E2953" s="99"/>
      <c r="F2953" s="99"/>
      <c r="G2953" s="99"/>
    </row>
    <row r="2954" spans="2:7">
      <c r="B2954" s="105"/>
      <c r="C2954" s="105"/>
      <c r="D2954" s="105"/>
      <c r="E2954" s="99"/>
      <c r="F2954" s="99"/>
      <c r="G2954" s="99"/>
    </row>
    <row r="2955" spans="2:7">
      <c r="B2955" s="105"/>
      <c r="C2955" s="105"/>
      <c r="D2955" s="105"/>
      <c r="E2955" s="99"/>
      <c r="F2955" s="99"/>
      <c r="G2955" s="99"/>
    </row>
    <row r="2956" spans="2:7">
      <c r="B2956" s="105"/>
      <c r="C2956" s="105"/>
      <c r="D2956" s="105"/>
      <c r="E2956" s="99"/>
      <c r="F2956" s="99"/>
      <c r="G2956" s="99"/>
    </row>
    <row r="2957" spans="2:7">
      <c r="B2957" s="105"/>
      <c r="C2957" s="105"/>
      <c r="D2957" s="105"/>
      <c r="E2957" s="99"/>
      <c r="F2957" s="99"/>
      <c r="G2957" s="99"/>
    </row>
    <row r="2958" spans="2:7">
      <c r="B2958" s="105"/>
      <c r="C2958" s="105"/>
      <c r="D2958" s="105"/>
      <c r="E2958" s="99"/>
      <c r="F2958" s="99"/>
      <c r="G2958" s="99"/>
    </row>
    <row r="2959" spans="2:7">
      <c r="B2959" s="105"/>
      <c r="C2959" s="105"/>
      <c r="D2959" s="105"/>
      <c r="E2959" s="99"/>
      <c r="F2959" s="99"/>
      <c r="G2959" s="99"/>
    </row>
    <row r="2960" spans="2:7">
      <c r="B2960" s="105"/>
      <c r="C2960" s="105"/>
      <c r="D2960" s="105"/>
      <c r="E2960" s="99"/>
      <c r="F2960" s="99"/>
      <c r="G2960" s="99"/>
    </row>
    <row r="2961" spans="2:7">
      <c r="B2961" s="105"/>
      <c r="C2961" s="105"/>
      <c r="D2961" s="105"/>
      <c r="E2961" s="99"/>
      <c r="F2961" s="99"/>
      <c r="G2961" s="99"/>
    </row>
    <row r="2962" spans="2:7">
      <c r="B2962" s="105"/>
      <c r="C2962" s="105"/>
      <c r="D2962" s="105"/>
      <c r="E2962" s="99"/>
      <c r="F2962" s="99"/>
      <c r="G2962" s="99"/>
    </row>
    <row r="2963" spans="2:7">
      <c r="B2963" s="105"/>
      <c r="C2963" s="105"/>
      <c r="D2963" s="105"/>
      <c r="E2963" s="99"/>
      <c r="F2963" s="99"/>
      <c r="G2963" s="99"/>
    </row>
    <row r="2964" spans="2:7">
      <c r="B2964" s="105"/>
      <c r="C2964" s="105"/>
      <c r="D2964" s="105"/>
      <c r="E2964" s="99"/>
      <c r="F2964" s="99"/>
      <c r="G2964" s="99"/>
    </row>
    <row r="2965" spans="2:7">
      <c r="B2965" s="105"/>
      <c r="C2965" s="105"/>
      <c r="D2965" s="105"/>
      <c r="E2965" s="99"/>
      <c r="F2965" s="99"/>
      <c r="G2965" s="99"/>
    </row>
    <row r="2966" spans="2:7">
      <c r="B2966" s="105"/>
      <c r="C2966" s="105"/>
      <c r="D2966" s="105"/>
      <c r="E2966" s="99"/>
      <c r="F2966" s="99"/>
      <c r="G2966" s="99"/>
    </row>
    <row r="2967" spans="2:7">
      <c r="B2967" s="105"/>
      <c r="C2967" s="105"/>
      <c r="D2967" s="105"/>
      <c r="E2967" s="99"/>
      <c r="F2967" s="99"/>
      <c r="G2967" s="99"/>
    </row>
    <row r="2968" spans="2:7">
      <c r="B2968" s="105"/>
      <c r="C2968" s="105"/>
      <c r="D2968" s="105"/>
      <c r="E2968" s="99"/>
      <c r="F2968" s="99"/>
      <c r="G2968" s="99"/>
    </row>
    <row r="2969" spans="2:7">
      <c r="B2969" s="105"/>
      <c r="C2969" s="105"/>
      <c r="D2969" s="105"/>
      <c r="E2969" s="99"/>
      <c r="F2969" s="99"/>
      <c r="G2969" s="99"/>
    </row>
    <row r="2970" spans="2:7">
      <c r="B2970" s="105"/>
      <c r="C2970" s="105"/>
      <c r="D2970" s="105"/>
      <c r="E2970" s="99"/>
      <c r="F2970" s="99"/>
      <c r="G2970" s="99"/>
    </row>
    <row r="2971" spans="2:7">
      <c r="B2971" s="105"/>
      <c r="C2971" s="105"/>
      <c r="D2971" s="105"/>
      <c r="E2971" s="99"/>
      <c r="F2971" s="99"/>
      <c r="G2971" s="99"/>
    </row>
    <row r="2972" spans="2:7">
      <c r="B2972" s="105"/>
      <c r="C2972" s="105"/>
      <c r="D2972" s="105"/>
      <c r="E2972" s="99"/>
      <c r="F2972" s="99"/>
      <c r="G2972" s="99"/>
    </row>
    <row r="2973" spans="2:7">
      <c r="B2973" s="105"/>
      <c r="C2973" s="105"/>
      <c r="D2973" s="105"/>
      <c r="E2973" s="99"/>
      <c r="F2973" s="99"/>
      <c r="G2973" s="99"/>
    </row>
    <row r="2974" spans="2:7">
      <c r="B2974" s="105"/>
      <c r="C2974" s="105"/>
      <c r="D2974" s="105"/>
      <c r="E2974" s="99"/>
      <c r="F2974" s="99"/>
      <c r="G2974" s="99"/>
    </row>
    <row r="2975" spans="2:7">
      <c r="B2975" s="105"/>
      <c r="C2975" s="105"/>
      <c r="D2975" s="105"/>
      <c r="E2975" s="99"/>
      <c r="F2975" s="99"/>
      <c r="G2975" s="99"/>
    </row>
    <row r="2976" spans="2:7">
      <c r="B2976" s="105"/>
      <c r="C2976" s="105"/>
      <c r="D2976" s="105"/>
      <c r="E2976" s="99"/>
      <c r="F2976" s="99"/>
      <c r="G2976" s="99"/>
    </row>
    <row r="2977" spans="2:7">
      <c r="B2977" s="105"/>
      <c r="C2977" s="105"/>
      <c r="D2977" s="105"/>
      <c r="E2977" s="99"/>
      <c r="F2977" s="99"/>
      <c r="G2977" s="99"/>
    </row>
    <row r="2978" spans="2:7">
      <c r="B2978" s="105"/>
      <c r="C2978" s="105"/>
      <c r="D2978" s="105"/>
      <c r="E2978" s="99"/>
      <c r="F2978" s="99"/>
      <c r="G2978" s="99"/>
    </row>
    <row r="2979" spans="2:7">
      <c r="B2979" s="105"/>
      <c r="C2979" s="105"/>
      <c r="D2979" s="105"/>
      <c r="E2979" s="99"/>
      <c r="F2979" s="99"/>
      <c r="G2979" s="99"/>
    </row>
    <row r="2980" spans="2:7">
      <c r="B2980" s="105"/>
      <c r="C2980" s="105"/>
      <c r="D2980" s="105"/>
      <c r="E2980" s="99"/>
      <c r="F2980" s="99"/>
      <c r="G2980" s="99"/>
    </row>
    <row r="2981" spans="2:7">
      <c r="B2981" s="105"/>
      <c r="C2981" s="105"/>
      <c r="D2981" s="105"/>
      <c r="E2981" s="99"/>
      <c r="F2981" s="99"/>
      <c r="G2981" s="99"/>
    </row>
    <row r="2982" spans="2:7">
      <c r="B2982" s="105"/>
      <c r="C2982" s="105"/>
      <c r="D2982" s="105"/>
      <c r="E2982" s="99"/>
      <c r="F2982" s="99"/>
      <c r="G2982" s="99"/>
    </row>
    <row r="2983" spans="2:7">
      <c r="B2983" s="105"/>
      <c r="C2983" s="105"/>
      <c r="D2983" s="105"/>
      <c r="E2983" s="99"/>
      <c r="F2983" s="99"/>
      <c r="G2983" s="99"/>
    </row>
    <row r="2984" spans="2:7">
      <c r="B2984" s="105"/>
      <c r="C2984" s="105"/>
      <c r="D2984" s="105"/>
      <c r="E2984" s="99"/>
      <c r="F2984" s="99"/>
      <c r="G2984" s="99"/>
    </row>
    <row r="2985" spans="2:7">
      <c r="B2985" s="105"/>
      <c r="C2985" s="105"/>
      <c r="D2985" s="105"/>
      <c r="E2985" s="99"/>
      <c r="F2985" s="99"/>
      <c r="G2985" s="99"/>
    </row>
    <row r="2986" spans="2:7">
      <c r="B2986" s="105"/>
      <c r="C2986" s="105"/>
      <c r="D2986" s="105"/>
      <c r="E2986" s="99"/>
      <c r="F2986" s="99"/>
      <c r="G2986" s="99"/>
    </row>
    <row r="2987" spans="2:7">
      <c r="B2987" s="105"/>
      <c r="C2987" s="105"/>
      <c r="D2987" s="105"/>
      <c r="E2987" s="99"/>
      <c r="F2987" s="99"/>
      <c r="G2987" s="99"/>
    </row>
    <row r="2988" spans="2:7">
      <c r="B2988" s="105"/>
      <c r="C2988" s="105"/>
      <c r="D2988" s="105"/>
      <c r="E2988" s="99"/>
      <c r="F2988" s="99"/>
      <c r="G2988" s="99"/>
    </row>
    <row r="2989" spans="2:7">
      <c r="B2989" s="105"/>
      <c r="C2989" s="105"/>
      <c r="D2989" s="105"/>
      <c r="E2989" s="99"/>
      <c r="F2989" s="99"/>
      <c r="G2989" s="99"/>
    </row>
    <row r="2990" spans="2:7">
      <c r="B2990" s="105"/>
      <c r="C2990" s="105"/>
      <c r="D2990" s="105"/>
      <c r="E2990" s="99"/>
      <c r="F2990" s="99"/>
      <c r="G2990" s="99"/>
    </row>
    <row r="2991" spans="2:7">
      <c r="B2991" s="105"/>
      <c r="C2991" s="105"/>
      <c r="D2991" s="105"/>
      <c r="E2991" s="99"/>
      <c r="F2991" s="99"/>
      <c r="G2991" s="99"/>
    </row>
    <row r="2992" spans="2:7">
      <c r="B2992" s="105"/>
      <c r="C2992" s="105"/>
      <c r="D2992" s="105"/>
      <c r="E2992" s="99"/>
      <c r="F2992" s="99"/>
      <c r="G2992" s="99"/>
    </row>
    <row r="2993" spans="2:7">
      <c r="B2993" s="105"/>
      <c r="C2993" s="105"/>
      <c r="D2993" s="105"/>
      <c r="E2993" s="99"/>
      <c r="F2993" s="99"/>
      <c r="G2993" s="99"/>
    </row>
    <row r="2994" spans="2:7">
      <c r="B2994" s="105"/>
      <c r="C2994" s="105"/>
      <c r="D2994" s="105"/>
      <c r="E2994" s="99"/>
      <c r="F2994" s="99"/>
      <c r="G2994" s="99"/>
    </row>
    <row r="2995" spans="2:7">
      <c r="B2995" s="105"/>
      <c r="C2995" s="105"/>
      <c r="D2995" s="105"/>
      <c r="E2995" s="99"/>
      <c r="F2995" s="99"/>
      <c r="G2995" s="99"/>
    </row>
    <row r="2996" spans="2:7">
      <c r="B2996" s="105"/>
      <c r="C2996" s="105"/>
      <c r="D2996" s="105"/>
      <c r="E2996" s="99"/>
      <c r="F2996" s="99"/>
      <c r="G2996" s="99"/>
    </row>
    <row r="2997" spans="2:7">
      <c r="B2997" s="105"/>
      <c r="C2997" s="105"/>
      <c r="D2997" s="105"/>
      <c r="E2997" s="99"/>
      <c r="F2997" s="99"/>
      <c r="G2997" s="99"/>
    </row>
    <row r="2998" spans="2:7">
      <c r="B2998" s="105"/>
      <c r="C2998" s="105"/>
      <c r="D2998" s="105"/>
      <c r="E2998" s="99"/>
      <c r="F2998" s="99"/>
      <c r="G2998" s="99"/>
    </row>
    <row r="2999" spans="2:7">
      <c r="B2999" s="105"/>
      <c r="C2999" s="105"/>
      <c r="D2999" s="105"/>
      <c r="E2999" s="99"/>
      <c r="F2999" s="99"/>
      <c r="G2999" s="99"/>
    </row>
    <row r="3000" spans="2:7">
      <c r="B3000" s="105"/>
      <c r="C3000" s="105"/>
      <c r="D3000" s="105"/>
      <c r="E3000" s="99"/>
      <c r="F3000" s="99"/>
      <c r="G3000" s="99"/>
    </row>
    <row r="3001" spans="2:7">
      <c r="B3001" s="105"/>
      <c r="C3001" s="105"/>
      <c r="D3001" s="105"/>
      <c r="E3001" s="99"/>
      <c r="F3001" s="99"/>
      <c r="G3001" s="99"/>
    </row>
    <row r="3002" spans="2:7">
      <c r="B3002" s="105"/>
      <c r="C3002" s="105"/>
      <c r="D3002" s="105"/>
      <c r="E3002" s="99"/>
      <c r="F3002" s="99"/>
      <c r="G3002" s="99"/>
    </row>
    <row r="3003" spans="2:7">
      <c r="B3003" s="105"/>
      <c r="C3003" s="105"/>
      <c r="D3003" s="105"/>
      <c r="E3003" s="99"/>
      <c r="F3003" s="99"/>
      <c r="G3003" s="99"/>
    </row>
    <row r="3004" spans="2:7">
      <c r="B3004" s="105"/>
      <c r="C3004" s="105"/>
      <c r="D3004" s="105"/>
      <c r="E3004" s="99"/>
      <c r="F3004" s="99"/>
      <c r="G3004" s="99"/>
    </row>
    <row r="3005" spans="2:7">
      <c r="B3005" s="105"/>
      <c r="C3005" s="105"/>
      <c r="D3005" s="105"/>
      <c r="E3005" s="99"/>
      <c r="F3005" s="99"/>
      <c r="G3005" s="99"/>
    </row>
    <row r="3006" spans="2:7">
      <c r="B3006" s="105"/>
      <c r="C3006" s="105"/>
      <c r="D3006" s="105"/>
      <c r="E3006" s="99"/>
      <c r="F3006" s="99"/>
      <c r="G3006" s="99"/>
    </row>
    <row r="3007" spans="2:7">
      <c r="B3007" s="105"/>
      <c r="C3007" s="105"/>
      <c r="D3007" s="105"/>
      <c r="E3007" s="99"/>
      <c r="F3007" s="99"/>
      <c r="G3007" s="99"/>
    </row>
    <row r="3008" spans="2:7">
      <c r="B3008" s="105"/>
      <c r="C3008" s="105"/>
      <c r="D3008" s="105"/>
      <c r="E3008" s="99"/>
      <c r="F3008" s="99"/>
      <c r="G3008" s="99"/>
    </row>
    <row r="3009" spans="2:7">
      <c r="B3009" s="105"/>
      <c r="C3009" s="105"/>
      <c r="D3009" s="105"/>
      <c r="E3009" s="99"/>
      <c r="F3009" s="99"/>
      <c r="G3009" s="99"/>
    </row>
    <row r="3010" spans="2:7">
      <c r="B3010" s="105"/>
      <c r="C3010" s="105"/>
      <c r="D3010" s="105"/>
      <c r="E3010" s="99"/>
      <c r="F3010" s="99"/>
      <c r="G3010" s="99"/>
    </row>
    <row r="3011" spans="2:7">
      <c r="B3011" s="105"/>
      <c r="C3011" s="105"/>
      <c r="D3011" s="105"/>
      <c r="E3011" s="99"/>
      <c r="F3011" s="99"/>
      <c r="G3011" s="99"/>
    </row>
    <row r="3012" spans="2:7">
      <c r="B3012" s="105"/>
      <c r="C3012" s="105"/>
      <c r="D3012" s="105"/>
      <c r="E3012" s="99"/>
      <c r="F3012" s="99"/>
      <c r="G3012" s="99"/>
    </row>
    <row r="3013" spans="2:7">
      <c r="B3013" s="105"/>
      <c r="C3013" s="105"/>
      <c r="D3013" s="105"/>
      <c r="E3013" s="99"/>
      <c r="F3013" s="99"/>
      <c r="G3013" s="99"/>
    </row>
    <row r="3014" spans="2:7">
      <c r="B3014" s="105"/>
      <c r="C3014" s="105"/>
      <c r="D3014" s="105"/>
      <c r="E3014" s="99"/>
      <c r="F3014" s="99"/>
      <c r="G3014" s="99"/>
    </row>
    <row r="3015" spans="2:7">
      <c r="B3015" s="105"/>
      <c r="C3015" s="105"/>
      <c r="D3015" s="105"/>
      <c r="E3015" s="99"/>
      <c r="F3015" s="99"/>
      <c r="G3015" s="99"/>
    </row>
    <row r="3016" spans="2:7">
      <c r="B3016" s="105"/>
      <c r="C3016" s="105"/>
      <c r="D3016" s="105"/>
      <c r="E3016" s="99"/>
      <c r="F3016" s="99"/>
      <c r="G3016" s="99"/>
    </row>
    <row r="3017" spans="2:7">
      <c r="B3017" s="105"/>
      <c r="C3017" s="105"/>
      <c r="D3017" s="105"/>
      <c r="E3017" s="99"/>
      <c r="F3017" s="99"/>
      <c r="G3017" s="99"/>
    </row>
    <row r="3018" spans="2:7">
      <c r="B3018" s="105"/>
      <c r="C3018" s="105"/>
      <c r="D3018" s="105"/>
      <c r="E3018" s="99"/>
      <c r="F3018" s="99"/>
      <c r="G3018" s="99"/>
    </row>
    <row r="3019" spans="2:7">
      <c r="B3019" s="105"/>
      <c r="C3019" s="105"/>
      <c r="D3019" s="105"/>
      <c r="E3019" s="99"/>
      <c r="F3019" s="99"/>
      <c r="G3019" s="99"/>
    </row>
    <row r="3020" spans="2:7">
      <c r="B3020" s="105"/>
      <c r="C3020" s="105"/>
      <c r="D3020" s="105"/>
      <c r="E3020" s="99"/>
      <c r="F3020" s="99"/>
      <c r="G3020" s="99"/>
    </row>
    <row r="3021" spans="2:7">
      <c r="B3021" s="105"/>
      <c r="C3021" s="105"/>
      <c r="D3021" s="105"/>
      <c r="E3021" s="99"/>
      <c r="F3021" s="99"/>
      <c r="G3021" s="99"/>
    </row>
    <row r="3022" spans="2:7">
      <c r="B3022" s="105"/>
      <c r="C3022" s="105"/>
      <c r="D3022" s="105"/>
      <c r="E3022" s="99"/>
      <c r="F3022" s="99"/>
      <c r="G3022" s="99"/>
    </row>
    <row r="3023" spans="2:7">
      <c r="B3023" s="105"/>
      <c r="C3023" s="105"/>
      <c r="D3023" s="105"/>
      <c r="E3023" s="99"/>
      <c r="F3023" s="99"/>
      <c r="G3023" s="99"/>
    </row>
    <row r="3024" spans="2:7">
      <c r="B3024" s="105"/>
      <c r="C3024" s="105"/>
      <c r="D3024" s="105"/>
      <c r="E3024" s="99"/>
      <c r="F3024" s="99"/>
      <c r="G3024" s="99"/>
    </row>
    <row r="3025" spans="2:7">
      <c r="B3025" s="105"/>
      <c r="C3025" s="105"/>
      <c r="D3025" s="105"/>
      <c r="E3025" s="99"/>
      <c r="F3025" s="99"/>
      <c r="G3025" s="99"/>
    </row>
    <row r="3026" spans="2:7">
      <c r="B3026" s="105"/>
      <c r="C3026" s="105"/>
      <c r="D3026" s="105"/>
      <c r="E3026" s="99"/>
      <c r="F3026" s="99"/>
      <c r="G3026" s="99"/>
    </row>
    <row r="3027" spans="2:7">
      <c r="B3027" s="105"/>
      <c r="C3027" s="105"/>
      <c r="D3027" s="105"/>
      <c r="E3027" s="99"/>
      <c r="F3027" s="99"/>
      <c r="G3027" s="99"/>
    </row>
    <row r="3028" spans="2:7">
      <c r="B3028" s="105"/>
      <c r="C3028" s="105"/>
      <c r="D3028" s="105"/>
      <c r="E3028" s="99"/>
      <c r="F3028" s="99"/>
      <c r="G3028" s="99"/>
    </row>
    <row r="3029" spans="2:7">
      <c r="B3029" s="105"/>
      <c r="C3029" s="105"/>
      <c r="D3029" s="105"/>
      <c r="E3029" s="99"/>
      <c r="F3029" s="99"/>
      <c r="G3029" s="99"/>
    </row>
    <row r="3030" spans="2:7">
      <c r="B3030" s="105"/>
      <c r="C3030" s="105"/>
      <c r="D3030" s="105"/>
      <c r="E3030" s="99"/>
      <c r="F3030" s="99"/>
      <c r="G3030" s="99"/>
    </row>
    <row r="3031" spans="2:7">
      <c r="B3031" s="105"/>
      <c r="C3031" s="105"/>
      <c r="D3031" s="105"/>
      <c r="E3031" s="99"/>
      <c r="F3031" s="99"/>
      <c r="G3031" s="99"/>
    </row>
    <row r="3032" spans="2:7">
      <c r="B3032" s="105"/>
      <c r="C3032" s="105"/>
      <c r="D3032" s="105"/>
      <c r="E3032" s="99"/>
      <c r="F3032" s="99"/>
      <c r="G3032" s="99"/>
    </row>
    <row r="3033" spans="2:7">
      <c r="B3033" s="105"/>
      <c r="C3033" s="105"/>
      <c r="D3033" s="105"/>
      <c r="E3033" s="99"/>
      <c r="F3033" s="99"/>
      <c r="G3033" s="99"/>
    </row>
    <row r="3034" spans="2:7">
      <c r="B3034" s="105"/>
      <c r="C3034" s="105"/>
      <c r="D3034" s="105"/>
      <c r="E3034" s="99"/>
      <c r="F3034" s="99"/>
      <c r="G3034" s="99"/>
    </row>
    <row r="3035" spans="2:7">
      <c r="B3035" s="105"/>
      <c r="C3035" s="105"/>
      <c r="D3035" s="105"/>
      <c r="E3035" s="99"/>
      <c r="F3035" s="99"/>
      <c r="G3035" s="99"/>
    </row>
    <row r="3036" spans="2:7">
      <c r="B3036" s="105"/>
      <c r="C3036" s="105"/>
      <c r="D3036" s="105"/>
      <c r="E3036" s="99"/>
      <c r="F3036" s="99"/>
      <c r="G3036" s="99"/>
    </row>
    <row r="3037" spans="2:7">
      <c r="B3037" s="105"/>
      <c r="C3037" s="105"/>
      <c r="D3037" s="105"/>
      <c r="E3037" s="99"/>
      <c r="F3037" s="99"/>
      <c r="G3037" s="99"/>
    </row>
    <row r="3038" spans="2:7">
      <c r="B3038" s="105"/>
      <c r="C3038" s="105"/>
      <c r="D3038" s="105"/>
      <c r="E3038" s="99"/>
      <c r="F3038" s="99"/>
      <c r="G3038" s="99"/>
    </row>
    <row r="3039" spans="2:7">
      <c r="B3039" s="105"/>
      <c r="C3039" s="105"/>
      <c r="D3039" s="105"/>
      <c r="E3039" s="99"/>
      <c r="F3039" s="99"/>
      <c r="G3039" s="99"/>
    </row>
    <row r="3040" spans="2:7">
      <c r="B3040" s="105"/>
      <c r="C3040" s="105"/>
      <c r="D3040" s="105"/>
      <c r="E3040" s="99"/>
      <c r="F3040" s="99"/>
      <c r="G3040" s="99"/>
    </row>
    <row r="3041" spans="2:7">
      <c r="B3041" s="105"/>
      <c r="C3041" s="105"/>
      <c r="D3041" s="105"/>
      <c r="E3041" s="99"/>
      <c r="F3041" s="99"/>
      <c r="G3041" s="99"/>
    </row>
    <row r="3042" spans="2:7">
      <c r="B3042" s="105"/>
      <c r="C3042" s="105"/>
      <c r="D3042" s="105"/>
      <c r="E3042" s="99"/>
      <c r="F3042" s="99"/>
      <c r="G3042" s="99"/>
    </row>
    <row r="3043" spans="2:7">
      <c r="B3043" s="105"/>
      <c r="C3043" s="105"/>
      <c r="D3043" s="105"/>
      <c r="E3043" s="99"/>
      <c r="F3043" s="99"/>
      <c r="G3043" s="99"/>
    </row>
    <row r="3044" spans="2:7">
      <c r="B3044" s="105"/>
      <c r="C3044" s="105"/>
      <c r="D3044" s="105"/>
      <c r="E3044" s="99"/>
      <c r="F3044" s="99"/>
      <c r="G3044" s="99"/>
    </row>
    <row r="3045" spans="2:7">
      <c r="B3045" s="105"/>
      <c r="C3045" s="105"/>
      <c r="D3045" s="105"/>
      <c r="E3045" s="99"/>
      <c r="F3045" s="99"/>
      <c r="G3045" s="99"/>
    </row>
    <row r="3046" spans="2:7">
      <c r="B3046" s="105"/>
      <c r="C3046" s="105"/>
      <c r="D3046" s="105"/>
      <c r="E3046" s="99"/>
      <c r="F3046" s="99"/>
      <c r="G3046" s="99"/>
    </row>
    <row r="3047" spans="2:7">
      <c r="B3047" s="105"/>
      <c r="C3047" s="105"/>
      <c r="D3047" s="105"/>
      <c r="E3047" s="99"/>
      <c r="F3047" s="99"/>
      <c r="G3047" s="99"/>
    </row>
    <row r="3048" spans="2:7">
      <c r="B3048" s="105"/>
      <c r="C3048" s="105"/>
      <c r="D3048" s="105"/>
      <c r="E3048" s="99"/>
      <c r="F3048" s="99"/>
      <c r="G3048" s="99"/>
    </row>
    <row r="3049" spans="2:7">
      <c r="B3049" s="105"/>
      <c r="C3049" s="105"/>
      <c r="D3049" s="105"/>
      <c r="E3049" s="99"/>
      <c r="F3049" s="99"/>
      <c r="G3049" s="99"/>
    </row>
    <row r="3050" spans="2:7">
      <c r="B3050" s="105"/>
      <c r="C3050" s="105"/>
      <c r="D3050" s="105"/>
      <c r="E3050" s="99"/>
      <c r="F3050" s="99"/>
      <c r="G3050" s="99"/>
    </row>
    <row r="3051" spans="2:7">
      <c r="B3051" s="105"/>
      <c r="C3051" s="105"/>
      <c r="D3051" s="105"/>
      <c r="E3051" s="99"/>
      <c r="F3051" s="99"/>
      <c r="G3051" s="99"/>
    </row>
    <row r="3052" spans="2:7">
      <c r="B3052" s="105"/>
      <c r="C3052" s="105"/>
      <c r="D3052" s="105"/>
      <c r="E3052" s="99"/>
      <c r="F3052" s="99"/>
      <c r="G3052" s="99"/>
    </row>
    <row r="3053" spans="2:7">
      <c r="B3053" s="105"/>
      <c r="C3053" s="105"/>
      <c r="D3053" s="105"/>
      <c r="E3053" s="99"/>
      <c r="F3053" s="99"/>
      <c r="G3053" s="99"/>
    </row>
    <row r="3054" spans="2:7">
      <c r="B3054" s="105"/>
      <c r="C3054" s="105"/>
      <c r="D3054" s="105"/>
      <c r="E3054" s="99"/>
      <c r="F3054" s="99"/>
      <c r="G3054" s="99"/>
    </row>
    <row r="3055" spans="2:7">
      <c r="B3055" s="105"/>
      <c r="C3055" s="105"/>
      <c r="D3055" s="105"/>
      <c r="E3055" s="99"/>
      <c r="F3055" s="99"/>
      <c r="G3055" s="99"/>
    </row>
    <row r="3056" spans="2:7">
      <c r="B3056" s="105"/>
      <c r="C3056" s="105"/>
      <c r="D3056" s="105"/>
      <c r="E3056" s="99"/>
      <c r="F3056" s="99"/>
      <c r="G3056" s="99"/>
    </row>
    <row r="3057" spans="2:7">
      <c r="B3057" s="105"/>
      <c r="C3057" s="105"/>
      <c r="D3057" s="105"/>
      <c r="E3057" s="99"/>
      <c r="F3057" s="99"/>
      <c r="G3057" s="99"/>
    </row>
    <row r="3058" spans="2:7">
      <c r="B3058" s="105"/>
      <c r="C3058" s="105"/>
      <c r="D3058" s="105"/>
      <c r="E3058" s="99"/>
      <c r="F3058" s="99"/>
      <c r="G3058" s="99"/>
    </row>
    <row r="3059" spans="2:7">
      <c r="B3059" s="105"/>
      <c r="C3059" s="105"/>
      <c r="D3059" s="105"/>
      <c r="E3059" s="99"/>
      <c r="F3059" s="99"/>
      <c r="G3059" s="99"/>
    </row>
    <row r="3060" spans="2:7">
      <c r="B3060" s="105"/>
      <c r="C3060" s="105"/>
      <c r="D3060" s="105"/>
      <c r="E3060" s="99"/>
      <c r="F3060" s="99"/>
      <c r="G3060" s="99"/>
    </row>
    <row r="3061" spans="2:7">
      <c r="B3061" s="105"/>
      <c r="C3061" s="105"/>
      <c r="D3061" s="105"/>
      <c r="E3061" s="99"/>
      <c r="F3061" s="99"/>
      <c r="G3061" s="99"/>
    </row>
    <row r="3062" spans="2:7">
      <c r="B3062" s="105"/>
      <c r="C3062" s="105"/>
      <c r="D3062" s="105"/>
      <c r="E3062" s="99"/>
      <c r="F3062" s="99"/>
      <c r="G3062" s="99"/>
    </row>
    <row r="3063" spans="2:7">
      <c r="B3063" s="105"/>
      <c r="C3063" s="105"/>
      <c r="D3063" s="105"/>
      <c r="E3063" s="99"/>
      <c r="F3063" s="99"/>
      <c r="G3063" s="99"/>
    </row>
    <row r="3064" spans="2:7">
      <c r="B3064" s="105"/>
      <c r="C3064" s="105"/>
      <c r="D3064" s="105"/>
      <c r="E3064" s="99"/>
      <c r="F3064" s="99"/>
      <c r="G3064" s="99"/>
    </row>
    <row r="3065" spans="2:7">
      <c r="B3065" s="105"/>
      <c r="C3065" s="105"/>
      <c r="D3065" s="105"/>
      <c r="E3065" s="99"/>
      <c r="F3065" s="99"/>
      <c r="G3065" s="99"/>
    </row>
    <row r="3066" spans="2:7">
      <c r="B3066" s="105"/>
      <c r="C3066" s="105"/>
      <c r="D3066" s="105"/>
      <c r="E3066" s="99"/>
      <c r="F3066" s="99"/>
      <c r="G3066" s="99"/>
    </row>
    <row r="3067" spans="2:7">
      <c r="B3067" s="105"/>
      <c r="C3067" s="105"/>
      <c r="D3067" s="105"/>
      <c r="E3067" s="99"/>
      <c r="F3067" s="99"/>
      <c r="G3067" s="99"/>
    </row>
    <row r="3068" spans="2:7">
      <c r="B3068" s="105"/>
      <c r="C3068" s="105"/>
      <c r="D3068" s="105"/>
      <c r="E3068" s="99"/>
      <c r="F3068" s="99"/>
      <c r="G3068" s="99"/>
    </row>
    <row r="3069" spans="2:7">
      <c r="B3069" s="105"/>
      <c r="C3069" s="105"/>
      <c r="D3069" s="105"/>
      <c r="E3069" s="99"/>
      <c r="F3069" s="99"/>
      <c r="G3069" s="99"/>
    </row>
    <row r="3070" spans="2:7">
      <c r="B3070" s="105"/>
      <c r="C3070" s="105"/>
      <c r="D3070" s="105"/>
      <c r="E3070" s="99"/>
      <c r="F3070" s="99"/>
      <c r="G3070" s="99"/>
    </row>
    <row r="3071" spans="2:7">
      <c r="B3071" s="105"/>
      <c r="C3071" s="105"/>
      <c r="D3071" s="105"/>
      <c r="E3071" s="99"/>
      <c r="F3071" s="99"/>
      <c r="G3071" s="99"/>
    </row>
    <row r="3072" spans="2:7">
      <c r="B3072" s="105"/>
      <c r="C3072" s="105"/>
      <c r="D3072" s="105"/>
      <c r="E3072" s="99"/>
      <c r="F3072" s="99"/>
      <c r="G3072" s="99"/>
    </row>
    <row r="3073" spans="2:7">
      <c r="B3073" s="105"/>
      <c r="C3073" s="105"/>
      <c r="D3073" s="105"/>
      <c r="E3073" s="99"/>
      <c r="F3073" s="99"/>
      <c r="G3073" s="99"/>
    </row>
    <row r="3074" spans="2:7">
      <c r="B3074" s="105"/>
      <c r="C3074" s="105"/>
      <c r="D3074" s="105"/>
      <c r="E3074" s="99"/>
      <c r="F3074" s="99"/>
      <c r="G3074" s="99"/>
    </row>
    <row r="3075" spans="2:7">
      <c r="B3075" s="105"/>
      <c r="C3075" s="105"/>
      <c r="D3075" s="105"/>
      <c r="E3075" s="99"/>
      <c r="F3075" s="99"/>
      <c r="G3075" s="99"/>
    </row>
    <row r="3076" spans="2:7">
      <c r="B3076" s="105"/>
      <c r="C3076" s="105"/>
      <c r="D3076" s="105"/>
      <c r="E3076" s="99"/>
      <c r="F3076" s="99"/>
      <c r="G3076" s="99"/>
    </row>
    <row r="3077" spans="2:7">
      <c r="B3077" s="105"/>
      <c r="C3077" s="105"/>
      <c r="D3077" s="105"/>
      <c r="E3077" s="99"/>
      <c r="F3077" s="99"/>
      <c r="G3077" s="99"/>
    </row>
    <row r="3078" spans="2:7">
      <c r="B3078" s="105"/>
      <c r="C3078" s="105"/>
      <c r="D3078" s="105"/>
      <c r="E3078" s="99"/>
      <c r="F3078" s="99"/>
      <c r="G3078" s="99"/>
    </row>
    <row r="3079" spans="2:7">
      <c r="B3079" s="105"/>
      <c r="C3079" s="105"/>
      <c r="D3079" s="105"/>
      <c r="E3079" s="99"/>
      <c r="F3079" s="99"/>
      <c r="G3079" s="99"/>
    </row>
    <row r="3080" spans="2:7">
      <c r="B3080" s="105"/>
      <c r="C3080" s="105"/>
      <c r="D3080" s="105"/>
      <c r="E3080" s="99"/>
      <c r="F3080" s="99"/>
      <c r="G3080" s="99"/>
    </row>
    <row r="3081" spans="2:7">
      <c r="B3081" s="105"/>
      <c r="C3081" s="105"/>
      <c r="D3081" s="105"/>
      <c r="E3081" s="99"/>
      <c r="F3081" s="99"/>
      <c r="G3081" s="99"/>
    </row>
    <row r="3082" spans="2:7">
      <c r="B3082" s="105"/>
      <c r="C3082" s="105"/>
      <c r="D3082" s="105"/>
      <c r="E3082" s="99"/>
      <c r="F3082" s="99"/>
      <c r="G3082" s="99"/>
    </row>
    <row r="3083" spans="2:7">
      <c r="B3083" s="105"/>
      <c r="C3083" s="105"/>
      <c r="D3083" s="105"/>
      <c r="E3083" s="99"/>
      <c r="F3083" s="99"/>
      <c r="G3083" s="99"/>
    </row>
    <row r="3084" spans="2:7">
      <c r="B3084" s="105"/>
      <c r="C3084" s="105"/>
      <c r="D3084" s="105"/>
      <c r="E3084" s="99"/>
      <c r="F3084" s="99"/>
      <c r="G3084" s="99"/>
    </row>
    <row r="3085" spans="2:7">
      <c r="B3085" s="105"/>
      <c r="C3085" s="105"/>
      <c r="D3085" s="105"/>
      <c r="E3085" s="99"/>
      <c r="F3085" s="99"/>
      <c r="G3085" s="99"/>
    </row>
    <row r="3086" spans="2:7">
      <c r="B3086" s="105"/>
      <c r="C3086" s="105"/>
      <c r="D3086" s="105"/>
      <c r="E3086" s="99"/>
      <c r="F3086" s="99"/>
      <c r="G3086" s="99"/>
    </row>
    <row r="3087" spans="2:7">
      <c r="B3087" s="105"/>
      <c r="C3087" s="105"/>
      <c r="D3087" s="105"/>
      <c r="E3087" s="99"/>
      <c r="F3087" s="99"/>
      <c r="G3087" s="99"/>
    </row>
    <row r="3088" spans="2:7">
      <c r="B3088" s="105"/>
      <c r="C3088" s="105"/>
      <c r="D3088" s="105"/>
      <c r="E3088" s="99"/>
      <c r="F3088" s="99"/>
      <c r="G3088" s="99"/>
    </row>
    <row r="3089" spans="2:7">
      <c r="B3089" s="105"/>
      <c r="C3089" s="105"/>
      <c r="D3089" s="105"/>
      <c r="E3089" s="99"/>
      <c r="F3089" s="99"/>
      <c r="G3089" s="99"/>
    </row>
    <row r="3090" spans="2:7">
      <c r="B3090" s="105"/>
      <c r="C3090" s="105"/>
      <c r="D3090" s="105"/>
      <c r="E3090" s="99"/>
      <c r="F3090" s="99"/>
      <c r="G3090" s="99"/>
    </row>
    <row r="3091" spans="2:7">
      <c r="B3091" s="105"/>
      <c r="C3091" s="105"/>
      <c r="D3091" s="105"/>
      <c r="E3091" s="99"/>
      <c r="F3091" s="99"/>
      <c r="G3091" s="99"/>
    </row>
    <row r="3092" spans="2:7">
      <c r="B3092" s="105"/>
      <c r="C3092" s="105"/>
      <c r="D3092" s="105"/>
      <c r="E3092" s="99"/>
      <c r="F3092" s="99"/>
      <c r="G3092" s="99"/>
    </row>
    <row r="3093" spans="2:7">
      <c r="B3093" s="105"/>
      <c r="C3093" s="105"/>
      <c r="D3093" s="105"/>
      <c r="E3093" s="99"/>
      <c r="F3093" s="99"/>
      <c r="G3093" s="99"/>
    </row>
    <row r="3094" spans="2:7">
      <c r="B3094" s="105"/>
      <c r="C3094" s="105"/>
      <c r="D3094" s="105"/>
      <c r="E3094" s="99"/>
      <c r="F3094" s="99"/>
      <c r="G3094" s="99"/>
    </row>
    <row r="3095" spans="2:7">
      <c r="B3095" s="105"/>
      <c r="C3095" s="105"/>
      <c r="D3095" s="105"/>
      <c r="E3095" s="99"/>
      <c r="F3095" s="99"/>
      <c r="G3095" s="99"/>
    </row>
    <row r="3096" spans="2:7">
      <c r="B3096" s="105"/>
      <c r="C3096" s="105"/>
      <c r="D3096" s="105"/>
      <c r="E3096" s="99"/>
      <c r="F3096" s="99"/>
      <c r="G3096" s="99"/>
    </row>
    <row r="3097" spans="2:7">
      <c r="B3097" s="105"/>
      <c r="C3097" s="105"/>
      <c r="D3097" s="105"/>
      <c r="E3097" s="99"/>
      <c r="F3097" s="99"/>
      <c r="G3097" s="99"/>
    </row>
    <row r="3098" spans="2:7">
      <c r="B3098" s="105"/>
      <c r="C3098" s="105"/>
      <c r="D3098" s="105"/>
      <c r="E3098" s="99"/>
      <c r="F3098" s="99"/>
      <c r="G3098" s="99"/>
    </row>
    <row r="3099" spans="2:7">
      <c r="B3099" s="105"/>
      <c r="C3099" s="105"/>
      <c r="D3099" s="105"/>
      <c r="E3099" s="99"/>
      <c r="F3099" s="99"/>
      <c r="G3099" s="99"/>
    </row>
    <row r="3100" spans="2:7">
      <c r="B3100" s="105"/>
      <c r="C3100" s="105"/>
      <c r="D3100" s="105"/>
      <c r="E3100" s="99"/>
      <c r="F3100" s="99"/>
      <c r="G3100" s="99"/>
    </row>
    <row r="3101" spans="2:7">
      <c r="B3101" s="105"/>
      <c r="C3101" s="105"/>
      <c r="D3101" s="105"/>
      <c r="E3101" s="99"/>
      <c r="F3101" s="99"/>
      <c r="G3101" s="99"/>
    </row>
    <row r="3102" spans="2:7">
      <c r="B3102" s="105"/>
      <c r="C3102" s="105"/>
      <c r="D3102" s="105"/>
      <c r="E3102" s="99"/>
      <c r="F3102" s="99"/>
      <c r="G3102" s="99"/>
    </row>
    <row r="3103" spans="2:7">
      <c r="B3103" s="105"/>
      <c r="C3103" s="105"/>
      <c r="D3103" s="105"/>
      <c r="E3103" s="99"/>
      <c r="F3103" s="99"/>
      <c r="G3103" s="99"/>
    </row>
    <row r="3104" spans="2:7">
      <c r="B3104" s="105"/>
      <c r="C3104" s="105"/>
      <c r="D3104" s="105"/>
      <c r="E3104" s="99"/>
      <c r="F3104" s="99"/>
      <c r="G3104" s="99"/>
    </row>
    <row r="3105" spans="2:7">
      <c r="B3105" s="105"/>
      <c r="C3105" s="105"/>
      <c r="D3105" s="105"/>
      <c r="E3105" s="99"/>
      <c r="F3105" s="99"/>
      <c r="G3105" s="99"/>
    </row>
    <row r="3106" spans="2:7">
      <c r="B3106" s="105"/>
      <c r="C3106" s="105"/>
      <c r="D3106" s="105"/>
      <c r="E3106" s="99"/>
      <c r="F3106" s="99"/>
      <c r="G3106" s="99"/>
    </row>
    <row r="3107" spans="2:7">
      <c r="B3107" s="105"/>
      <c r="C3107" s="105"/>
      <c r="D3107" s="105"/>
      <c r="E3107" s="99"/>
      <c r="F3107" s="99"/>
      <c r="G3107" s="99"/>
    </row>
    <row r="3108" spans="2:7">
      <c r="B3108" s="105"/>
      <c r="C3108" s="105"/>
      <c r="D3108" s="105"/>
      <c r="E3108" s="99"/>
      <c r="F3108" s="99"/>
      <c r="G3108" s="99"/>
    </row>
    <row r="3109" spans="2:7">
      <c r="B3109" s="105"/>
      <c r="C3109" s="105"/>
      <c r="D3109" s="105"/>
      <c r="E3109" s="99"/>
      <c r="F3109" s="99"/>
      <c r="G3109" s="99"/>
    </row>
    <row r="3110" spans="2:7">
      <c r="B3110" s="105"/>
      <c r="C3110" s="105"/>
      <c r="D3110" s="105"/>
      <c r="E3110" s="99"/>
      <c r="F3110" s="99"/>
      <c r="G3110" s="99"/>
    </row>
    <row r="3111" spans="2:7">
      <c r="B3111" s="105"/>
      <c r="C3111" s="105"/>
      <c r="D3111" s="105"/>
      <c r="E3111" s="99"/>
      <c r="F3111" s="99"/>
      <c r="G3111" s="99"/>
    </row>
    <row r="3112" spans="2:7">
      <c r="B3112" s="105"/>
      <c r="C3112" s="105"/>
      <c r="D3112" s="105"/>
      <c r="E3112" s="99"/>
      <c r="F3112" s="99"/>
      <c r="G3112" s="99"/>
    </row>
    <row r="3113" spans="2:7">
      <c r="B3113" s="105"/>
      <c r="C3113" s="105"/>
      <c r="D3113" s="105"/>
      <c r="E3113" s="99"/>
      <c r="F3113" s="99"/>
      <c r="G3113" s="99"/>
    </row>
    <row r="3114" spans="2:7">
      <c r="B3114" s="105"/>
      <c r="C3114" s="105"/>
      <c r="D3114" s="105"/>
      <c r="E3114" s="99"/>
      <c r="F3114" s="99"/>
      <c r="G3114" s="99"/>
    </row>
    <row r="3115" spans="2:7">
      <c r="B3115" s="105"/>
      <c r="C3115" s="105"/>
      <c r="D3115" s="105"/>
      <c r="E3115" s="99"/>
      <c r="F3115" s="99"/>
      <c r="G3115" s="99"/>
    </row>
    <row r="3116" spans="2:7">
      <c r="B3116" s="105"/>
      <c r="C3116" s="105"/>
      <c r="D3116" s="105"/>
      <c r="E3116" s="99"/>
      <c r="F3116" s="99"/>
      <c r="G3116" s="99"/>
    </row>
    <row r="3117" spans="2:7">
      <c r="B3117" s="105"/>
      <c r="C3117" s="105"/>
      <c r="D3117" s="105"/>
      <c r="E3117" s="99"/>
      <c r="F3117" s="99"/>
      <c r="G3117" s="99"/>
    </row>
    <row r="3118" spans="2:7">
      <c r="B3118" s="105"/>
      <c r="C3118" s="105"/>
      <c r="D3118" s="105"/>
      <c r="E3118" s="99"/>
      <c r="F3118" s="99"/>
      <c r="G3118" s="99"/>
    </row>
    <row r="3119" spans="2:7">
      <c r="B3119" s="105"/>
      <c r="C3119" s="105"/>
      <c r="D3119" s="105"/>
      <c r="E3119" s="99"/>
      <c r="F3119" s="99"/>
      <c r="G3119" s="99"/>
    </row>
    <row r="3120" spans="2:7">
      <c r="B3120" s="105"/>
      <c r="C3120" s="105"/>
      <c r="D3120" s="105"/>
      <c r="E3120" s="99"/>
      <c r="F3120" s="99"/>
      <c r="G3120" s="99"/>
    </row>
    <row r="3121" spans="2:7">
      <c r="B3121" s="105"/>
      <c r="C3121" s="105"/>
      <c r="D3121" s="105"/>
      <c r="E3121" s="99"/>
      <c r="F3121" s="99"/>
      <c r="G3121" s="99"/>
    </row>
    <row r="3122" spans="2:7">
      <c r="B3122" s="105"/>
      <c r="C3122" s="105"/>
      <c r="D3122" s="105"/>
      <c r="E3122" s="99"/>
      <c r="F3122" s="99"/>
      <c r="G3122" s="99"/>
    </row>
    <row r="3123" spans="2:7">
      <c r="B3123" s="105"/>
      <c r="C3123" s="105"/>
      <c r="D3123" s="105"/>
      <c r="E3123" s="99"/>
      <c r="F3123" s="99"/>
      <c r="G3123" s="99"/>
    </row>
    <row r="3124" spans="2:7">
      <c r="B3124" s="105"/>
      <c r="C3124" s="105"/>
      <c r="D3124" s="105"/>
      <c r="E3124" s="99"/>
      <c r="F3124" s="99"/>
      <c r="G3124" s="99"/>
    </row>
    <row r="3125" spans="2:7">
      <c r="B3125" s="105"/>
      <c r="C3125" s="105"/>
      <c r="D3125" s="105"/>
      <c r="E3125" s="99"/>
      <c r="F3125" s="99"/>
      <c r="G3125" s="99"/>
    </row>
    <row r="3126" spans="2:7">
      <c r="B3126" s="105"/>
      <c r="C3126" s="105"/>
      <c r="D3126" s="105"/>
      <c r="E3126" s="99"/>
      <c r="F3126" s="99"/>
      <c r="G3126" s="99"/>
    </row>
    <row r="3127" spans="2:7">
      <c r="B3127" s="105"/>
      <c r="C3127" s="105"/>
      <c r="D3127" s="105"/>
      <c r="E3127" s="99"/>
      <c r="F3127" s="99"/>
      <c r="G3127" s="99"/>
    </row>
    <row r="3128" spans="2:7">
      <c r="B3128" s="105"/>
      <c r="C3128" s="105"/>
      <c r="D3128" s="105"/>
      <c r="E3128" s="99"/>
      <c r="F3128" s="99"/>
      <c r="G3128" s="99"/>
    </row>
    <row r="3129" spans="2:7">
      <c r="B3129" s="105"/>
      <c r="C3129" s="105"/>
      <c r="D3129" s="105"/>
      <c r="E3129" s="99"/>
      <c r="F3129" s="99"/>
      <c r="G3129" s="99"/>
    </row>
    <row r="3130" spans="2:7">
      <c r="B3130" s="105"/>
      <c r="C3130" s="105"/>
      <c r="D3130" s="105"/>
      <c r="E3130" s="99"/>
      <c r="F3130" s="99"/>
      <c r="G3130" s="99"/>
    </row>
    <row r="3131" spans="2:7">
      <c r="B3131" s="105"/>
      <c r="C3131" s="105"/>
      <c r="D3131" s="105"/>
      <c r="E3131" s="99"/>
      <c r="F3131" s="99"/>
      <c r="G3131" s="99"/>
    </row>
    <row r="3132" spans="2:7">
      <c r="B3132" s="105"/>
      <c r="C3132" s="105"/>
      <c r="D3132" s="105"/>
      <c r="E3132" s="99"/>
      <c r="F3132" s="99"/>
      <c r="G3132" s="99"/>
    </row>
    <row r="3133" spans="2:7">
      <c r="B3133" s="105"/>
      <c r="C3133" s="105"/>
      <c r="D3133" s="105"/>
      <c r="E3133" s="99"/>
      <c r="F3133" s="99"/>
      <c r="G3133" s="99"/>
    </row>
    <row r="3134" spans="2:7">
      <c r="B3134" s="105"/>
      <c r="C3134" s="105"/>
      <c r="D3134" s="105"/>
      <c r="E3134" s="99"/>
      <c r="F3134" s="99"/>
      <c r="G3134" s="99"/>
    </row>
    <row r="3135" spans="2:7">
      <c r="B3135" s="105"/>
      <c r="C3135" s="105"/>
      <c r="D3135" s="105"/>
      <c r="E3135" s="99"/>
      <c r="F3135" s="99"/>
      <c r="G3135" s="99"/>
    </row>
    <row r="3136" spans="2:7">
      <c r="B3136" s="105"/>
      <c r="C3136" s="105"/>
      <c r="D3136" s="105"/>
      <c r="E3136" s="99"/>
      <c r="F3136" s="99"/>
      <c r="G3136" s="99"/>
    </row>
    <row r="3137" spans="2:7">
      <c r="B3137" s="105"/>
      <c r="C3137" s="105"/>
      <c r="D3137" s="105"/>
      <c r="E3137" s="99"/>
      <c r="F3137" s="99"/>
      <c r="G3137" s="99"/>
    </row>
    <row r="3138" spans="2:7">
      <c r="B3138" s="105"/>
      <c r="C3138" s="105"/>
      <c r="D3138" s="105"/>
      <c r="E3138" s="99"/>
      <c r="F3138" s="99"/>
      <c r="G3138" s="99"/>
    </row>
    <row r="3139" spans="2:7">
      <c r="B3139" s="105"/>
      <c r="C3139" s="105"/>
      <c r="D3139" s="105"/>
      <c r="E3139" s="99"/>
      <c r="F3139" s="99"/>
      <c r="G3139" s="99"/>
    </row>
    <row r="3140" spans="2:7">
      <c r="B3140" s="105"/>
      <c r="C3140" s="105"/>
      <c r="D3140" s="105"/>
      <c r="E3140" s="99"/>
      <c r="F3140" s="99"/>
      <c r="G3140" s="99"/>
    </row>
    <row r="3141" spans="2:7">
      <c r="B3141" s="105"/>
      <c r="C3141" s="105"/>
      <c r="D3141" s="105"/>
      <c r="E3141" s="99"/>
      <c r="F3141" s="99"/>
      <c r="G3141" s="99"/>
    </row>
    <row r="3142" spans="2:7">
      <c r="B3142" s="105"/>
      <c r="C3142" s="105"/>
      <c r="D3142" s="105"/>
      <c r="E3142" s="99"/>
      <c r="F3142" s="99"/>
      <c r="G3142" s="99"/>
    </row>
    <row r="3143" spans="2:7">
      <c r="B3143" s="105"/>
      <c r="C3143" s="105"/>
      <c r="D3143" s="105"/>
      <c r="E3143" s="99"/>
      <c r="F3143" s="99"/>
      <c r="G3143" s="99"/>
    </row>
    <row r="3144" spans="2:7">
      <c r="B3144" s="105"/>
      <c r="C3144" s="105"/>
      <c r="D3144" s="105"/>
      <c r="E3144" s="99"/>
      <c r="F3144" s="99"/>
      <c r="G3144" s="99"/>
    </row>
    <row r="3145" spans="2:7">
      <c r="B3145" s="105"/>
      <c r="C3145" s="105"/>
      <c r="D3145" s="105"/>
      <c r="E3145" s="99"/>
      <c r="F3145" s="99"/>
      <c r="G3145" s="99"/>
    </row>
    <row r="3146" spans="2:7">
      <c r="B3146" s="105"/>
      <c r="C3146" s="105"/>
      <c r="D3146" s="105"/>
      <c r="E3146" s="99"/>
      <c r="F3146" s="99"/>
      <c r="G3146" s="99"/>
    </row>
    <row r="3147" spans="2:7">
      <c r="B3147" s="105"/>
      <c r="C3147" s="105"/>
      <c r="D3147" s="105"/>
      <c r="E3147" s="99"/>
      <c r="F3147" s="99"/>
      <c r="G3147" s="99"/>
    </row>
    <row r="3148" spans="2:7">
      <c r="B3148" s="105"/>
      <c r="C3148" s="105"/>
      <c r="D3148" s="105"/>
      <c r="E3148" s="99"/>
      <c r="F3148" s="99"/>
      <c r="G3148" s="99"/>
    </row>
    <row r="3149" spans="2:7">
      <c r="B3149" s="105"/>
      <c r="C3149" s="105"/>
      <c r="D3149" s="105"/>
      <c r="E3149" s="99"/>
      <c r="F3149" s="99"/>
      <c r="G3149" s="99"/>
    </row>
    <row r="3150" spans="2:7">
      <c r="B3150" s="105"/>
      <c r="C3150" s="105"/>
      <c r="D3150" s="105"/>
      <c r="E3150" s="99"/>
      <c r="F3150" s="99"/>
      <c r="G3150" s="99"/>
    </row>
    <row r="3151" spans="2:7">
      <c r="B3151" s="105"/>
      <c r="C3151" s="105"/>
      <c r="D3151" s="105"/>
      <c r="E3151" s="99"/>
      <c r="F3151" s="99"/>
      <c r="G3151" s="99"/>
    </row>
    <row r="3152" spans="2:7">
      <c r="B3152" s="105"/>
      <c r="C3152" s="105"/>
      <c r="D3152" s="105"/>
      <c r="E3152" s="99"/>
      <c r="F3152" s="99"/>
      <c r="G3152" s="99"/>
    </row>
    <row r="3153" spans="2:7">
      <c r="B3153" s="105"/>
      <c r="C3153" s="105"/>
      <c r="D3153" s="105"/>
      <c r="E3153" s="99"/>
      <c r="F3153" s="99"/>
      <c r="G3153" s="99"/>
    </row>
    <row r="3154" spans="2:7">
      <c r="B3154" s="105"/>
      <c r="C3154" s="105"/>
      <c r="D3154" s="105"/>
      <c r="E3154" s="99"/>
      <c r="F3154" s="99"/>
      <c r="G3154" s="99"/>
    </row>
    <row r="3155" spans="2:7">
      <c r="B3155" s="105"/>
      <c r="C3155" s="105"/>
      <c r="D3155" s="105"/>
      <c r="E3155" s="99"/>
      <c r="F3155" s="99"/>
      <c r="G3155" s="99"/>
    </row>
    <row r="3156" spans="2:7">
      <c r="B3156" s="105"/>
      <c r="C3156" s="105"/>
      <c r="D3156" s="105"/>
      <c r="E3156" s="99"/>
      <c r="F3156" s="99"/>
      <c r="G3156" s="99"/>
    </row>
    <row r="3157" spans="2:7">
      <c r="B3157" s="105"/>
      <c r="C3157" s="105"/>
      <c r="D3157" s="105"/>
      <c r="E3157" s="99"/>
      <c r="F3157" s="99"/>
      <c r="G3157" s="99"/>
    </row>
    <row r="3158" spans="2:7">
      <c r="B3158" s="105"/>
      <c r="C3158" s="105"/>
      <c r="D3158" s="105"/>
      <c r="E3158" s="99"/>
      <c r="F3158" s="99"/>
      <c r="G3158" s="99"/>
    </row>
    <row r="3159" spans="2:7">
      <c r="B3159" s="105"/>
      <c r="C3159" s="105"/>
      <c r="D3159" s="105"/>
      <c r="E3159" s="99"/>
      <c r="F3159" s="99"/>
      <c r="G3159" s="99"/>
    </row>
    <row r="3160" spans="2:7">
      <c r="B3160" s="105"/>
      <c r="C3160" s="105"/>
      <c r="D3160" s="105"/>
      <c r="E3160" s="99"/>
      <c r="F3160" s="99"/>
      <c r="G3160" s="99"/>
    </row>
    <row r="3161" spans="2:7">
      <c r="B3161" s="105"/>
      <c r="C3161" s="105"/>
      <c r="D3161" s="105"/>
      <c r="E3161" s="99"/>
      <c r="F3161" s="99"/>
      <c r="G3161" s="99"/>
    </row>
    <row r="3162" spans="2:7">
      <c r="B3162" s="105"/>
      <c r="C3162" s="105"/>
      <c r="D3162" s="105"/>
      <c r="E3162" s="99"/>
      <c r="F3162" s="99"/>
      <c r="G3162" s="99"/>
    </row>
    <row r="3163" spans="2:7">
      <c r="B3163" s="105"/>
      <c r="C3163" s="105"/>
      <c r="D3163" s="105"/>
      <c r="E3163" s="99"/>
      <c r="F3163" s="99"/>
      <c r="G3163" s="99"/>
    </row>
    <row r="3164" spans="2:7">
      <c r="B3164" s="105"/>
      <c r="C3164" s="105"/>
      <c r="D3164" s="105"/>
      <c r="E3164" s="99"/>
      <c r="F3164" s="99"/>
      <c r="G3164" s="99"/>
    </row>
    <row r="3165" spans="2:7">
      <c r="B3165" s="105"/>
      <c r="C3165" s="105"/>
      <c r="D3165" s="105"/>
      <c r="E3165" s="99"/>
      <c r="F3165" s="99"/>
      <c r="G3165" s="99"/>
    </row>
    <row r="3166" spans="2:7">
      <c r="B3166" s="105"/>
      <c r="C3166" s="105"/>
      <c r="D3166" s="105"/>
      <c r="E3166" s="99"/>
      <c r="F3166" s="99"/>
      <c r="G3166" s="99"/>
    </row>
    <row r="3167" spans="2:7">
      <c r="B3167" s="105"/>
      <c r="C3167" s="105"/>
      <c r="D3167" s="105"/>
      <c r="E3167" s="99"/>
      <c r="F3167" s="99"/>
      <c r="G3167" s="99"/>
    </row>
    <row r="3168" spans="2:7">
      <c r="B3168" s="105"/>
      <c r="C3168" s="105"/>
      <c r="D3168" s="105"/>
      <c r="E3168" s="99"/>
      <c r="F3168" s="99"/>
      <c r="G3168" s="99"/>
    </row>
    <row r="3169" spans="2:7">
      <c r="B3169" s="105"/>
      <c r="C3169" s="105"/>
      <c r="D3169" s="105"/>
      <c r="E3169" s="99"/>
      <c r="F3169" s="99"/>
      <c r="G3169" s="99"/>
    </row>
    <row r="3170" spans="2:7">
      <c r="B3170" s="105"/>
      <c r="C3170" s="105"/>
      <c r="D3170" s="105"/>
      <c r="E3170" s="99"/>
      <c r="F3170" s="99"/>
      <c r="G3170" s="99"/>
    </row>
    <row r="3171" spans="2:7">
      <c r="B3171" s="105"/>
      <c r="C3171" s="105"/>
      <c r="D3171" s="105"/>
      <c r="E3171" s="99"/>
      <c r="F3171" s="99"/>
      <c r="G3171" s="99"/>
    </row>
    <row r="3172" spans="2:7">
      <c r="B3172" s="105"/>
      <c r="C3172" s="105"/>
      <c r="D3172" s="105"/>
      <c r="E3172" s="99"/>
      <c r="F3172" s="99"/>
      <c r="G3172" s="99"/>
    </row>
    <row r="3173" spans="2:7">
      <c r="B3173" s="105"/>
      <c r="C3173" s="105"/>
      <c r="D3173" s="105"/>
      <c r="E3173" s="99"/>
      <c r="F3173" s="99"/>
      <c r="G3173" s="99"/>
    </row>
    <row r="3174" spans="2:7">
      <c r="B3174" s="105"/>
      <c r="C3174" s="105"/>
      <c r="D3174" s="105"/>
      <c r="E3174" s="99"/>
      <c r="F3174" s="99"/>
      <c r="G3174" s="99"/>
    </row>
    <row r="3175" spans="2:7">
      <c r="B3175" s="105"/>
      <c r="C3175" s="105"/>
      <c r="D3175" s="105"/>
      <c r="E3175" s="99"/>
      <c r="F3175" s="99"/>
      <c r="G3175" s="99"/>
    </row>
    <row r="3176" spans="2:7">
      <c r="B3176" s="105"/>
      <c r="C3176" s="105"/>
      <c r="D3176" s="105"/>
      <c r="E3176" s="99"/>
      <c r="F3176" s="99"/>
      <c r="G3176" s="99"/>
    </row>
    <row r="3177" spans="2:7">
      <c r="B3177" s="105"/>
      <c r="C3177" s="105"/>
      <c r="D3177" s="105"/>
      <c r="E3177" s="99"/>
      <c r="F3177" s="99"/>
      <c r="G3177" s="99"/>
    </row>
    <row r="3178" spans="2:7">
      <c r="B3178" s="105"/>
      <c r="C3178" s="105"/>
      <c r="D3178" s="105"/>
      <c r="E3178" s="99"/>
      <c r="F3178" s="99"/>
      <c r="G3178" s="99"/>
    </row>
    <row r="3179" spans="2:7">
      <c r="B3179" s="105"/>
      <c r="C3179" s="105"/>
      <c r="D3179" s="105"/>
      <c r="E3179" s="99"/>
      <c r="F3179" s="99"/>
      <c r="G3179" s="99"/>
    </row>
    <row r="3180" spans="2:7">
      <c r="B3180" s="105"/>
      <c r="C3180" s="105"/>
      <c r="D3180" s="105"/>
      <c r="E3180" s="99"/>
      <c r="F3180" s="99"/>
      <c r="G3180" s="99"/>
    </row>
    <row r="3181" spans="2:7">
      <c r="B3181" s="105"/>
      <c r="C3181" s="105"/>
      <c r="D3181" s="105"/>
      <c r="E3181" s="99"/>
      <c r="F3181" s="99"/>
      <c r="G3181" s="99"/>
    </row>
    <row r="3182" spans="2:7">
      <c r="B3182" s="105"/>
      <c r="C3182" s="105"/>
      <c r="D3182" s="105"/>
      <c r="E3182" s="99"/>
      <c r="F3182" s="99"/>
      <c r="G3182" s="99"/>
    </row>
    <row r="3183" spans="2:7">
      <c r="B3183" s="105"/>
      <c r="C3183" s="105"/>
      <c r="D3183" s="105"/>
      <c r="E3183" s="99"/>
      <c r="F3183" s="99"/>
      <c r="G3183" s="99"/>
    </row>
    <row r="3184" spans="2:7">
      <c r="B3184" s="105"/>
      <c r="C3184" s="105"/>
      <c r="D3184" s="105"/>
      <c r="E3184" s="99"/>
      <c r="F3184" s="99"/>
      <c r="G3184" s="99"/>
    </row>
    <row r="3185" spans="2:7">
      <c r="B3185" s="105"/>
      <c r="C3185" s="105"/>
      <c r="D3185" s="105"/>
      <c r="E3185" s="99"/>
      <c r="F3185" s="99"/>
      <c r="G3185" s="99"/>
    </row>
    <row r="3186" spans="2:7">
      <c r="B3186" s="105"/>
      <c r="C3186" s="105"/>
      <c r="D3186" s="105"/>
      <c r="E3186" s="99"/>
      <c r="F3186" s="99"/>
      <c r="G3186" s="99"/>
    </row>
    <row r="3187" spans="2:7">
      <c r="B3187" s="105"/>
      <c r="C3187" s="105"/>
      <c r="D3187" s="105"/>
      <c r="E3187" s="99"/>
      <c r="F3187" s="99"/>
      <c r="G3187" s="99"/>
    </row>
    <row r="3188" spans="2:7">
      <c r="B3188" s="105"/>
      <c r="C3188" s="105"/>
      <c r="D3188" s="105"/>
      <c r="E3188" s="99"/>
      <c r="F3188" s="99"/>
      <c r="G3188" s="99"/>
    </row>
    <row r="3189" spans="2:7">
      <c r="B3189" s="105"/>
      <c r="C3189" s="105"/>
      <c r="D3189" s="105"/>
      <c r="E3189" s="99"/>
      <c r="F3189" s="99"/>
      <c r="G3189" s="99"/>
    </row>
    <row r="3190" spans="2:7">
      <c r="B3190" s="105"/>
      <c r="C3190" s="105"/>
      <c r="D3190" s="105"/>
      <c r="E3190" s="99"/>
      <c r="F3190" s="99"/>
      <c r="G3190" s="99"/>
    </row>
    <row r="3191" spans="2:7">
      <c r="B3191" s="105"/>
      <c r="C3191" s="105"/>
      <c r="D3191" s="105"/>
      <c r="E3191" s="99"/>
      <c r="F3191" s="99"/>
      <c r="G3191" s="99"/>
    </row>
    <row r="3192" spans="2:7">
      <c r="B3192" s="105"/>
      <c r="C3192" s="105"/>
      <c r="D3192" s="105"/>
      <c r="E3192" s="99"/>
      <c r="F3192" s="99"/>
      <c r="G3192" s="99"/>
    </row>
    <row r="3193" spans="2:7">
      <c r="B3193" s="105"/>
      <c r="C3193" s="105"/>
      <c r="D3193" s="105"/>
      <c r="E3193" s="99"/>
      <c r="F3193" s="99"/>
      <c r="G3193" s="99"/>
    </row>
    <row r="3194" spans="2:7">
      <c r="B3194" s="105"/>
      <c r="C3194" s="105"/>
      <c r="D3194" s="105"/>
      <c r="E3194" s="99"/>
      <c r="F3194" s="99"/>
      <c r="G3194" s="99"/>
    </row>
    <row r="3195" spans="2:7">
      <c r="B3195" s="105"/>
      <c r="C3195" s="105"/>
      <c r="D3195" s="105"/>
      <c r="E3195" s="99"/>
      <c r="F3195" s="99"/>
      <c r="G3195" s="99"/>
    </row>
    <row r="3196" spans="2:7">
      <c r="B3196" s="105"/>
      <c r="C3196" s="105"/>
      <c r="D3196" s="105"/>
      <c r="E3196" s="99"/>
      <c r="F3196" s="99"/>
      <c r="G3196" s="99"/>
    </row>
    <row r="3197" spans="2:7">
      <c r="B3197" s="105"/>
      <c r="C3197" s="105"/>
      <c r="D3197" s="105"/>
      <c r="E3197" s="99"/>
      <c r="F3197" s="99"/>
      <c r="G3197" s="99"/>
    </row>
    <row r="3198" spans="2:7">
      <c r="B3198" s="105"/>
      <c r="C3198" s="105"/>
      <c r="D3198" s="105"/>
      <c r="E3198" s="99"/>
      <c r="F3198" s="99"/>
      <c r="G3198" s="99"/>
    </row>
    <row r="3199" spans="2:7">
      <c r="B3199" s="105"/>
      <c r="C3199" s="105"/>
      <c r="D3199" s="105"/>
      <c r="E3199" s="99"/>
      <c r="F3199" s="99"/>
      <c r="G3199" s="99"/>
    </row>
    <row r="3200" spans="2:7">
      <c r="B3200" s="105"/>
      <c r="C3200" s="105"/>
      <c r="D3200" s="105"/>
      <c r="E3200" s="99"/>
      <c r="F3200" s="99"/>
      <c r="G3200" s="99"/>
    </row>
    <row r="3201" spans="2:7">
      <c r="B3201" s="105"/>
      <c r="C3201" s="105"/>
      <c r="D3201" s="105"/>
      <c r="E3201" s="99"/>
      <c r="F3201" s="99"/>
      <c r="G3201" s="99"/>
    </row>
    <row r="3202" spans="2:7">
      <c r="B3202" s="105"/>
      <c r="C3202" s="105"/>
      <c r="D3202" s="105"/>
      <c r="E3202" s="99"/>
      <c r="F3202" s="99"/>
      <c r="G3202" s="99"/>
    </row>
    <row r="3203" spans="2:7">
      <c r="B3203" s="105"/>
      <c r="C3203" s="105"/>
      <c r="D3203" s="105"/>
      <c r="E3203" s="99"/>
      <c r="F3203" s="99"/>
      <c r="G3203" s="99"/>
    </row>
    <row r="3204" spans="2:7">
      <c r="B3204" s="105"/>
      <c r="C3204" s="105"/>
      <c r="D3204" s="105"/>
      <c r="E3204" s="99"/>
      <c r="F3204" s="99"/>
      <c r="G3204" s="99"/>
    </row>
    <row r="3205" spans="2:7">
      <c r="B3205" s="105"/>
      <c r="C3205" s="105"/>
      <c r="D3205" s="105"/>
      <c r="E3205" s="99"/>
      <c r="F3205" s="99"/>
      <c r="G3205" s="99"/>
    </row>
    <row r="3206" spans="2:7">
      <c r="B3206" s="105"/>
      <c r="C3206" s="105"/>
      <c r="D3206" s="105"/>
      <c r="E3206" s="99"/>
      <c r="F3206" s="99"/>
      <c r="G3206" s="99"/>
    </row>
    <row r="3207" spans="2:7">
      <c r="B3207" s="105"/>
      <c r="C3207" s="105"/>
      <c r="D3207" s="105"/>
      <c r="E3207" s="99"/>
      <c r="F3207" s="99"/>
      <c r="G3207" s="99"/>
    </row>
    <row r="3208" spans="2:7">
      <c r="B3208" s="105"/>
      <c r="C3208" s="105"/>
      <c r="D3208" s="105"/>
      <c r="E3208" s="99"/>
      <c r="F3208" s="99"/>
      <c r="G3208" s="99"/>
    </row>
    <row r="3209" spans="2:7">
      <c r="B3209" s="105"/>
      <c r="C3209" s="105"/>
      <c r="D3209" s="105"/>
      <c r="E3209" s="99"/>
      <c r="F3209" s="99"/>
      <c r="G3209" s="99"/>
    </row>
    <row r="3210" spans="2:7">
      <c r="B3210" s="105"/>
      <c r="C3210" s="105"/>
      <c r="D3210" s="105"/>
      <c r="E3210" s="99"/>
      <c r="F3210" s="99"/>
      <c r="G3210" s="99"/>
    </row>
    <row r="3211" spans="2:7">
      <c r="B3211" s="105"/>
      <c r="C3211" s="105"/>
      <c r="D3211" s="105"/>
      <c r="E3211" s="99"/>
      <c r="F3211" s="99"/>
      <c r="G3211" s="99"/>
    </row>
    <row r="3212" spans="2:7">
      <c r="B3212" s="105"/>
      <c r="C3212" s="105"/>
      <c r="D3212" s="105"/>
      <c r="E3212" s="99"/>
      <c r="F3212" s="99"/>
      <c r="G3212" s="99"/>
    </row>
    <row r="3213" spans="2:7">
      <c r="B3213" s="105"/>
      <c r="C3213" s="105"/>
      <c r="D3213" s="105"/>
      <c r="E3213" s="99"/>
      <c r="F3213" s="99"/>
      <c r="G3213" s="99"/>
    </row>
    <row r="3214" spans="2:7">
      <c r="B3214" s="105"/>
      <c r="C3214" s="105"/>
      <c r="D3214" s="105"/>
      <c r="E3214" s="99"/>
      <c r="F3214" s="99"/>
      <c r="G3214" s="99"/>
    </row>
    <row r="3215" spans="2:7">
      <c r="B3215" s="105"/>
      <c r="C3215" s="105"/>
      <c r="D3215" s="105"/>
      <c r="E3215" s="99"/>
      <c r="F3215" s="99"/>
      <c r="G3215" s="99"/>
    </row>
    <row r="3216" spans="2:7">
      <c r="B3216" s="105"/>
      <c r="C3216" s="105"/>
      <c r="D3216" s="105"/>
      <c r="E3216" s="99"/>
      <c r="F3216" s="99"/>
      <c r="G3216" s="99"/>
    </row>
    <row r="3217" spans="2:7">
      <c r="B3217" s="105"/>
      <c r="C3217" s="105"/>
      <c r="D3217" s="105"/>
      <c r="E3217" s="99"/>
      <c r="F3217" s="99"/>
      <c r="G3217" s="99"/>
    </row>
    <row r="3218" spans="2:7">
      <c r="B3218" s="105"/>
      <c r="C3218" s="105"/>
      <c r="D3218" s="105"/>
      <c r="E3218" s="99"/>
      <c r="F3218" s="99"/>
      <c r="G3218" s="99"/>
    </row>
    <row r="3219" spans="2:7">
      <c r="B3219" s="105"/>
      <c r="C3219" s="105"/>
      <c r="D3219" s="105"/>
      <c r="E3219" s="99"/>
      <c r="F3219" s="99"/>
      <c r="G3219" s="99"/>
    </row>
    <row r="3220" spans="2:7">
      <c r="B3220" s="105"/>
      <c r="C3220" s="105"/>
      <c r="D3220" s="105"/>
      <c r="E3220" s="99"/>
      <c r="F3220" s="99"/>
      <c r="G3220" s="99"/>
    </row>
    <row r="3221" spans="2:7">
      <c r="B3221" s="105"/>
      <c r="C3221" s="105"/>
      <c r="D3221" s="105"/>
      <c r="E3221" s="99"/>
      <c r="F3221" s="99"/>
      <c r="G3221" s="99"/>
    </row>
    <row r="3222" spans="2:7">
      <c r="B3222" s="105"/>
      <c r="C3222" s="105"/>
      <c r="D3222" s="105"/>
      <c r="E3222" s="99"/>
      <c r="F3222" s="99"/>
      <c r="G3222" s="99"/>
    </row>
    <row r="3223" spans="2:7">
      <c r="B3223" s="105"/>
      <c r="C3223" s="105"/>
      <c r="D3223" s="105"/>
      <c r="E3223" s="99"/>
      <c r="F3223" s="99"/>
      <c r="G3223" s="99"/>
    </row>
    <row r="3224" spans="2:7">
      <c r="B3224" s="105"/>
      <c r="C3224" s="105"/>
      <c r="D3224" s="105"/>
      <c r="E3224" s="99"/>
      <c r="F3224" s="99"/>
      <c r="G3224" s="99"/>
    </row>
    <row r="3225" spans="2:7">
      <c r="B3225" s="105"/>
      <c r="C3225" s="105"/>
      <c r="D3225" s="105"/>
      <c r="E3225" s="99"/>
      <c r="F3225" s="99"/>
      <c r="G3225" s="99"/>
    </row>
    <row r="3226" spans="2:7">
      <c r="B3226" s="105"/>
      <c r="C3226" s="105"/>
      <c r="D3226" s="105"/>
      <c r="E3226" s="99"/>
      <c r="F3226" s="99"/>
      <c r="G3226" s="99"/>
    </row>
    <row r="3227" spans="2:7">
      <c r="B3227" s="105"/>
      <c r="C3227" s="105"/>
      <c r="D3227" s="105"/>
      <c r="E3227" s="99"/>
      <c r="F3227" s="99"/>
      <c r="G3227" s="99"/>
    </row>
    <row r="3228" spans="2:7">
      <c r="B3228" s="105"/>
      <c r="C3228" s="105"/>
      <c r="D3228" s="105"/>
      <c r="E3228" s="99"/>
      <c r="F3228" s="99"/>
      <c r="G3228" s="99"/>
    </row>
    <row r="3229" spans="2:7">
      <c r="B3229" s="105"/>
      <c r="C3229" s="105"/>
      <c r="D3229" s="105"/>
      <c r="E3229" s="99"/>
      <c r="F3229" s="99"/>
      <c r="G3229" s="99"/>
    </row>
    <row r="3230" spans="2:7">
      <c r="B3230" s="105"/>
      <c r="C3230" s="105"/>
      <c r="D3230" s="105"/>
      <c r="E3230" s="99"/>
      <c r="F3230" s="99"/>
      <c r="G3230" s="99"/>
    </row>
    <row r="3231" spans="2:7">
      <c r="B3231" s="105"/>
      <c r="C3231" s="105"/>
      <c r="D3231" s="105"/>
      <c r="E3231" s="99"/>
      <c r="F3231" s="99"/>
      <c r="G3231" s="99"/>
    </row>
    <row r="3232" spans="2:7">
      <c r="B3232" s="105"/>
      <c r="C3232" s="105"/>
      <c r="D3232" s="105"/>
      <c r="E3232" s="99"/>
      <c r="F3232" s="99"/>
      <c r="G3232" s="99"/>
    </row>
    <row r="3233" spans="2:7">
      <c r="B3233" s="105"/>
      <c r="C3233" s="105"/>
      <c r="D3233" s="105"/>
      <c r="E3233" s="99"/>
      <c r="F3233" s="99"/>
      <c r="G3233" s="99"/>
    </row>
    <row r="3234" spans="2:7">
      <c r="B3234" s="105"/>
      <c r="C3234" s="105"/>
      <c r="D3234" s="105"/>
      <c r="E3234" s="99"/>
      <c r="F3234" s="99"/>
      <c r="G3234" s="99"/>
    </row>
    <row r="3235" spans="2:7">
      <c r="B3235" s="105"/>
      <c r="C3235" s="105"/>
      <c r="D3235" s="105"/>
      <c r="E3235" s="99"/>
      <c r="F3235" s="99"/>
      <c r="G3235" s="99"/>
    </row>
    <row r="3236" spans="2:7">
      <c r="B3236" s="105"/>
      <c r="C3236" s="105"/>
      <c r="D3236" s="105"/>
      <c r="E3236" s="99"/>
      <c r="F3236" s="99"/>
      <c r="G3236" s="99"/>
    </row>
    <row r="3237" spans="2:7">
      <c r="B3237" s="105"/>
      <c r="C3237" s="105"/>
      <c r="D3237" s="105"/>
      <c r="E3237" s="99"/>
      <c r="F3237" s="99"/>
      <c r="G3237" s="99"/>
    </row>
    <row r="3238" spans="2:7">
      <c r="B3238" s="105"/>
      <c r="C3238" s="105"/>
      <c r="D3238" s="105"/>
      <c r="E3238" s="99"/>
      <c r="F3238" s="99"/>
      <c r="G3238" s="99"/>
    </row>
    <row r="3239" spans="2:7">
      <c r="B3239" s="105"/>
      <c r="C3239" s="105"/>
      <c r="D3239" s="105"/>
      <c r="E3239" s="99"/>
      <c r="F3239" s="99"/>
      <c r="G3239" s="99"/>
    </row>
    <row r="3240" spans="2:7">
      <c r="B3240" s="105"/>
      <c r="C3240" s="105"/>
      <c r="D3240" s="105"/>
      <c r="E3240" s="99"/>
      <c r="F3240" s="99"/>
      <c r="G3240" s="99"/>
    </row>
    <row r="3241" spans="2:7">
      <c r="B3241" s="105"/>
      <c r="C3241" s="105"/>
      <c r="D3241" s="105"/>
      <c r="E3241" s="99"/>
      <c r="F3241" s="99"/>
      <c r="G3241" s="99"/>
    </row>
    <row r="3242" spans="2:7">
      <c r="B3242" s="105"/>
      <c r="C3242" s="105"/>
      <c r="D3242" s="105"/>
      <c r="E3242" s="99"/>
      <c r="F3242" s="99"/>
      <c r="G3242" s="99"/>
    </row>
    <row r="3243" spans="2:7">
      <c r="B3243" s="105"/>
      <c r="C3243" s="105"/>
      <c r="D3243" s="105"/>
      <c r="E3243" s="99"/>
      <c r="F3243" s="99"/>
      <c r="G3243" s="99"/>
    </row>
    <row r="3244" spans="2:7">
      <c r="B3244" s="105"/>
      <c r="C3244" s="105"/>
      <c r="D3244" s="105"/>
      <c r="E3244" s="99"/>
      <c r="F3244" s="99"/>
      <c r="G3244" s="99"/>
    </row>
    <row r="3245" spans="2:7">
      <c r="B3245" s="105"/>
      <c r="C3245" s="105"/>
      <c r="D3245" s="105"/>
      <c r="E3245" s="99"/>
      <c r="F3245" s="99"/>
      <c r="G3245" s="99"/>
    </row>
    <row r="3246" spans="2:7">
      <c r="B3246" s="105"/>
      <c r="C3246" s="105"/>
      <c r="D3246" s="105"/>
      <c r="E3246" s="99"/>
      <c r="F3246" s="99"/>
      <c r="G3246" s="99"/>
    </row>
    <row r="3247" spans="2:7">
      <c r="B3247" s="105"/>
      <c r="C3247" s="105"/>
      <c r="D3247" s="105"/>
      <c r="E3247" s="99"/>
      <c r="F3247" s="99"/>
      <c r="G3247" s="99"/>
    </row>
    <row r="3248" spans="2:7">
      <c r="B3248" s="105"/>
      <c r="C3248" s="105"/>
      <c r="D3248" s="105"/>
      <c r="E3248" s="99"/>
      <c r="F3248" s="99"/>
      <c r="G3248" s="99"/>
    </row>
    <row r="3249" spans="2:7">
      <c r="B3249" s="105"/>
      <c r="C3249" s="105"/>
      <c r="D3249" s="105"/>
      <c r="E3249" s="99"/>
      <c r="F3249" s="99"/>
      <c r="G3249" s="99"/>
    </row>
    <row r="3250" spans="2:7">
      <c r="B3250" s="105"/>
      <c r="C3250" s="105"/>
      <c r="D3250" s="105"/>
      <c r="E3250" s="99"/>
      <c r="F3250" s="99"/>
      <c r="G3250" s="99"/>
    </row>
    <row r="3251" spans="2:7">
      <c r="B3251" s="105"/>
      <c r="C3251" s="105"/>
      <c r="D3251" s="105"/>
      <c r="E3251" s="99"/>
      <c r="F3251" s="99"/>
      <c r="G3251" s="99"/>
    </row>
    <row r="3252" spans="2:7">
      <c r="B3252" s="105"/>
      <c r="C3252" s="105"/>
      <c r="D3252" s="105"/>
      <c r="E3252" s="99"/>
      <c r="F3252" s="99"/>
      <c r="G3252" s="99"/>
    </row>
    <row r="3253" spans="2:7">
      <c r="B3253" s="105"/>
      <c r="C3253" s="105"/>
      <c r="D3253" s="105"/>
      <c r="E3253" s="99"/>
      <c r="F3253" s="99"/>
      <c r="G3253" s="99"/>
    </row>
    <row r="3254" spans="2:7">
      <c r="B3254" s="105"/>
      <c r="C3254" s="105"/>
      <c r="D3254" s="105"/>
      <c r="E3254" s="99"/>
      <c r="F3254" s="99"/>
      <c r="G3254" s="99"/>
    </row>
    <row r="3255" spans="2:7">
      <c r="B3255" s="105"/>
      <c r="C3255" s="105"/>
      <c r="D3255" s="105"/>
      <c r="E3255" s="99"/>
      <c r="F3255" s="99"/>
      <c r="G3255" s="99"/>
    </row>
    <row r="3256" spans="2:7">
      <c r="B3256" s="105"/>
      <c r="C3256" s="105"/>
      <c r="D3256" s="105"/>
      <c r="E3256" s="99"/>
      <c r="F3256" s="99"/>
      <c r="G3256" s="99"/>
    </row>
    <row r="3257" spans="2:7">
      <c r="B3257" s="105"/>
      <c r="C3257" s="105"/>
      <c r="D3257" s="105"/>
      <c r="E3257" s="99"/>
      <c r="F3257" s="99"/>
      <c r="G3257" s="99"/>
    </row>
    <row r="3258" spans="2:7">
      <c r="B3258" s="105"/>
      <c r="C3258" s="105"/>
      <c r="D3258" s="105"/>
      <c r="E3258" s="99"/>
      <c r="F3258" s="99"/>
      <c r="G3258" s="99"/>
    </row>
    <row r="3259" spans="2:7">
      <c r="B3259" s="105"/>
      <c r="C3259" s="105"/>
      <c r="D3259" s="105"/>
      <c r="E3259" s="99"/>
      <c r="F3259" s="99"/>
      <c r="G3259" s="99"/>
    </row>
    <row r="3260" spans="2:7">
      <c r="B3260" s="105"/>
      <c r="C3260" s="105"/>
      <c r="D3260" s="105"/>
      <c r="E3260" s="99"/>
      <c r="F3260" s="99"/>
      <c r="G3260" s="99"/>
    </row>
    <row r="3261" spans="2:7">
      <c r="B3261" s="105"/>
      <c r="C3261" s="105"/>
      <c r="D3261" s="105"/>
      <c r="E3261" s="99"/>
      <c r="F3261" s="99"/>
      <c r="G3261" s="99"/>
    </row>
    <row r="3262" spans="2:7">
      <c r="B3262" s="105"/>
      <c r="C3262" s="105"/>
      <c r="D3262" s="105"/>
      <c r="E3262" s="99"/>
      <c r="F3262" s="99"/>
      <c r="G3262" s="99"/>
    </row>
    <row r="3263" spans="2:7">
      <c r="B3263" s="105"/>
      <c r="C3263" s="105"/>
      <c r="D3263" s="105"/>
      <c r="E3263" s="99"/>
      <c r="F3263" s="99"/>
      <c r="G3263" s="99"/>
    </row>
    <row r="3264" spans="2:7">
      <c r="B3264" s="105"/>
      <c r="C3264" s="105"/>
      <c r="D3264" s="105"/>
      <c r="E3264" s="99"/>
      <c r="F3264" s="99"/>
      <c r="G3264" s="99"/>
    </row>
    <row r="3265" spans="2:7">
      <c r="B3265" s="105"/>
      <c r="C3265" s="105"/>
      <c r="D3265" s="105"/>
      <c r="E3265" s="99"/>
      <c r="F3265" s="99"/>
      <c r="G3265" s="99"/>
    </row>
    <row r="3266" spans="2:7">
      <c r="B3266" s="105"/>
      <c r="C3266" s="105"/>
      <c r="D3266" s="105"/>
      <c r="E3266" s="99"/>
      <c r="F3266" s="99"/>
      <c r="G3266" s="99"/>
    </row>
    <row r="3267" spans="2:7">
      <c r="B3267" s="105"/>
      <c r="C3267" s="105"/>
      <c r="D3267" s="105"/>
      <c r="E3267" s="99"/>
      <c r="F3267" s="99"/>
      <c r="G3267" s="99"/>
    </row>
    <row r="3268" spans="2:7">
      <c r="B3268" s="105"/>
      <c r="C3268" s="105"/>
      <c r="D3268" s="105"/>
      <c r="E3268" s="99"/>
      <c r="F3268" s="99"/>
      <c r="G3268" s="99"/>
    </row>
    <row r="3269" spans="2:7">
      <c r="B3269" s="105"/>
      <c r="C3269" s="105"/>
      <c r="D3269" s="105"/>
      <c r="E3269" s="99"/>
      <c r="F3269" s="99"/>
      <c r="G3269" s="99"/>
    </row>
    <row r="3270" spans="2:7">
      <c r="B3270" s="105"/>
      <c r="C3270" s="105"/>
      <c r="D3270" s="105"/>
      <c r="E3270" s="99"/>
      <c r="F3270" s="99"/>
      <c r="G3270" s="99"/>
    </row>
    <row r="3271" spans="2:7">
      <c r="B3271" s="105"/>
      <c r="C3271" s="105"/>
      <c r="D3271" s="105"/>
      <c r="E3271" s="99"/>
      <c r="F3271" s="99"/>
      <c r="G3271" s="99"/>
    </row>
    <row r="3272" spans="2:7">
      <c r="B3272" s="105"/>
      <c r="C3272" s="105"/>
      <c r="D3272" s="105"/>
      <c r="E3272" s="99"/>
      <c r="F3272" s="99"/>
      <c r="G3272" s="99"/>
    </row>
    <row r="3273" spans="2:7">
      <c r="B3273" s="105"/>
      <c r="C3273" s="105"/>
      <c r="D3273" s="105"/>
      <c r="E3273" s="99"/>
      <c r="F3273" s="99"/>
      <c r="G3273" s="99"/>
    </row>
    <row r="3274" spans="2:7">
      <c r="B3274" s="105"/>
      <c r="C3274" s="105"/>
      <c r="D3274" s="105"/>
      <c r="E3274" s="99"/>
      <c r="F3274" s="99"/>
      <c r="G3274" s="99"/>
    </row>
    <row r="3275" spans="2:7">
      <c r="B3275" s="105"/>
      <c r="C3275" s="105"/>
      <c r="D3275" s="105"/>
      <c r="E3275" s="99"/>
      <c r="F3275" s="99"/>
      <c r="G3275" s="99"/>
    </row>
    <row r="3276" spans="2:7">
      <c r="B3276" s="105"/>
      <c r="C3276" s="105"/>
      <c r="D3276" s="105"/>
      <c r="E3276" s="99"/>
      <c r="F3276" s="99"/>
      <c r="G3276" s="99"/>
    </row>
    <row r="3277" spans="2:7">
      <c r="B3277" s="105"/>
      <c r="C3277" s="105"/>
      <c r="D3277" s="105"/>
      <c r="E3277" s="99"/>
      <c r="F3277" s="99"/>
      <c r="G3277" s="99"/>
    </row>
    <row r="3278" spans="2:7">
      <c r="B3278" s="105"/>
      <c r="C3278" s="105"/>
      <c r="D3278" s="105"/>
      <c r="E3278" s="99"/>
      <c r="F3278" s="99"/>
      <c r="G3278" s="99"/>
    </row>
    <row r="3279" spans="2:7">
      <c r="B3279" s="105"/>
      <c r="C3279" s="105"/>
      <c r="D3279" s="105"/>
      <c r="E3279" s="99"/>
      <c r="F3279" s="99"/>
      <c r="G3279" s="99"/>
    </row>
    <row r="3280" spans="2:7">
      <c r="B3280" s="105"/>
      <c r="C3280" s="105"/>
      <c r="D3280" s="105"/>
      <c r="E3280" s="99"/>
      <c r="F3280" s="99"/>
      <c r="G3280" s="99"/>
    </row>
    <row r="3281" spans="2:7">
      <c r="B3281" s="105"/>
      <c r="C3281" s="105"/>
      <c r="D3281" s="105"/>
      <c r="E3281" s="99"/>
      <c r="F3281" s="99"/>
      <c r="G3281" s="99"/>
    </row>
    <row r="3282" spans="2:7">
      <c r="B3282" s="105"/>
      <c r="C3282" s="105"/>
      <c r="D3282" s="105"/>
      <c r="E3282" s="99"/>
      <c r="F3282" s="99"/>
      <c r="G3282" s="99"/>
    </row>
    <row r="3283" spans="2:7">
      <c r="B3283" s="105"/>
      <c r="C3283" s="105"/>
      <c r="D3283" s="105"/>
      <c r="E3283" s="99"/>
      <c r="F3283" s="99"/>
      <c r="G3283" s="99"/>
    </row>
    <row r="3284" spans="2:7">
      <c r="B3284" s="105"/>
      <c r="C3284" s="105"/>
      <c r="D3284" s="105"/>
      <c r="E3284" s="99"/>
      <c r="F3284" s="99"/>
      <c r="G3284" s="99"/>
    </row>
    <row r="3285" spans="2:7">
      <c r="B3285" s="105"/>
      <c r="C3285" s="105"/>
      <c r="D3285" s="105"/>
      <c r="E3285" s="99"/>
      <c r="F3285" s="99"/>
      <c r="G3285" s="99"/>
    </row>
    <row r="3286" spans="2:7">
      <c r="B3286" s="105"/>
      <c r="C3286" s="105"/>
      <c r="D3286" s="105"/>
      <c r="E3286" s="99"/>
      <c r="F3286" s="99"/>
      <c r="G3286" s="99"/>
    </row>
    <row r="3287" spans="2:7">
      <c r="B3287" s="105"/>
      <c r="C3287" s="105"/>
      <c r="D3287" s="105"/>
      <c r="E3287" s="99"/>
      <c r="F3287" s="99"/>
      <c r="G3287" s="99"/>
    </row>
    <row r="3288" spans="2:7">
      <c r="B3288" s="105"/>
      <c r="C3288" s="105"/>
      <c r="D3288" s="105"/>
      <c r="E3288" s="99"/>
      <c r="F3288" s="99"/>
      <c r="G3288" s="99"/>
    </row>
    <row r="3289" spans="2:7">
      <c r="B3289" s="105"/>
      <c r="C3289" s="105"/>
      <c r="D3289" s="105"/>
      <c r="E3289" s="99"/>
      <c r="F3289" s="99"/>
      <c r="G3289" s="99"/>
    </row>
    <row r="3290" spans="2:7">
      <c r="B3290" s="105"/>
      <c r="C3290" s="105"/>
      <c r="D3290" s="105"/>
      <c r="E3290" s="99"/>
      <c r="F3290" s="99"/>
      <c r="G3290" s="99"/>
    </row>
    <row r="3291" spans="2:7">
      <c r="B3291" s="105"/>
      <c r="C3291" s="105"/>
      <c r="D3291" s="105"/>
      <c r="E3291" s="99"/>
      <c r="F3291" s="99"/>
      <c r="G3291" s="99"/>
    </row>
    <row r="3292" spans="2:7">
      <c r="B3292" s="105"/>
      <c r="C3292" s="105"/>
      <c r="D3292" s="105"/>
      <c r="E3292" s="99"/>
      <c r="F3292" s="99"/>
      <c r="G3292" s="99"/>
    </row>
    <row r="3293" spans="2:7">
      <c r="B3293" s="105"/>
      <c r="C3293" s="105"/>
      <c r="D3293" s="105"/>
      <c r="E3293" s="99"/>
      <c r="F3293" s="99"/>
      <c r="G3293" s="99"/>
    </row>
    <row r="3294" spans="2:7">
      <c r="B3294" s="105"/>
      <c r="C3294" s="105"/>
      <c r="D3294" s="105"/>
      <c r="E3294" s="99"/>
      <c r="F3294" s="99"/>
      <c r="G3294" s="99"/>
    </row>
    <row r="3295" spans="2:7">
      <c r="B3295" s="105"/>
      <c r="C3295" s="105"/>
      <c r="D3295" s="105"/>
      <c r="E3295" s="99"/>
      <c r="F3295" s="99"/>
      <c r="G3295" s="99"/>
    </row>
    <row r="3296" spans="2:7">
      <c r="B3296" s="105"/>
      <c r="C3296" s="105"/>
      <c r="D3296" s="105"/>
      <c r="E3296" s="99"/>
      <c r="F3296" s="99"/>
      <c r="G3296" s="99"/>
    </row>
    <row r="3297" spans="2:7">
      <c r="B3297" s="105"/>
      <c r="C3297" s="105"/>
      <c r="D3297" s="105"/>
      <c r="E3297" s="99"/>
      <c r="F3297" s="99"/>
      <c r="G3297" s="99"/>
    </row>
    <row r="3298" spans="2:7">
      <c r="B3298" s="105"/>
      <c r="C3298" s="105"/>
      <c r="D3298" s="105"/>
      <c r="E3298" s="99"/>
      <c r="F3298" s="99"/>
      <c r="G3298" s="99"/>
    </row>
    <row r="3299" spans="2:7">
      <c r="B3299" s="105"/>
      <c r="C3299" s="105"/>
      <c r="D3299" s="105"/>
      <c r="E3299" s="99"/>
      <c r="F3299" s="99"/>
      <c r="G3299" s="99"/>
    </row>
    <row r="3300" spans="2:7">
      <c r="B3300" s="105"/>
      <c r="C3300" s="105"/>
      <c r="D3300" s="105"/>
      <c r="E3300" s="99"/>
      <c r="F3300" s="99"/>
      <c r="G3300" s="99"/>
    </row>
    <row r="3301" spans="2:7">
      <c r="B3301" s="105"/>
      <c r="C3301" s="105"/>
      <c r="D3301" s="105"/>
      <c r="E3301" s="99"/>
      <c r="F3301" s="99"/>
      <c r="G3301" s="99"/>
    </row>
    <row r="3302" spans="2:7">
      <c r="B3302" s="105"/>
      <c r="C3302" s="105"/>
      <c r="D3302" s="105"/>
      <c r="E3302" s="99"/>
      <c r="F3302" s="99"/>
      <c r="G3302" s="99"/>
    </row>
    <row r="3303" spans="2:7">
      <c r="B3303" s="105"/>
      <c r="C3303" s="105"/>
      <c r="D3303" s="105"/>
      <c r="E3303" s="99"/>
      <c r="F3303" s="99"/>
      <c r="G3303" s="99"/>
    </row>
    <row r="3304" spans="2:7">
      <c r="B3304" s="105"/>
      <c r="C3304" s="105"/>
      <c r="D3304" s="105"/>
      <c r="E3304" s="99"/>
      <c r="F3304" s="99"/>
      <c r="G3304" s="99"/>
    </row>
    <row r="3305" spans="2:7">
      <c r="B3305" s="105"/>
      <c r="C3305" s="105"/>
      <c r="D3305" s="105"/>
      <c r="E3305" s="99"/>
      <c r="F3305" s="99"/>
      <c r="G3305" s="99"/>
    </row>
    <row r="3306" spans="2:7">
      <c r="B3306" s="105"/>
      <c r="C3306" s="105"/>
      <c r="D3306" s="105"/>
      <c r="E3306" s="99"/>
      <c r="F3306" s="99"/>
      <c r="G3306" s="99"/>
    </row>
    <row r="3307" spans="2:7">
      <c r="B3307" s="105"/>
      <c r="C3307" s="105"/>
      <c r="D3307" s="105"/>
      <c r="E3307" s="99"/>
      <c r="F3307" s="99"/>
      <c r="G3307" s="99"/>
    </row>
    <row r="3308" spans="2:7">
      <c r="B3308" s="105"/>
      <c r="C3308" s="105"/>
      <c r="D3308" s="105"/>
      <c r="E3308" s="99"/>
      <c r="F3308" s="99"/>
      <c r="G3308" s="99"/>
    </row>
    <row r="3309" spans="2:7">
      <c r="B3309" s="105"/>
      <c r="C3309" s="105"/>
      <c r="D3309" s="105"/>
      <c r="E3309" s="99"/>
      <c r="F3309" s="99"/>
      <c r="G3309" s="99"/>
    </row>
    <row r="3310" spans="2:7">
      <c r="B3310" s="105"/>
      <c r="C3310" s="105"/>
      <c r="D3310" s="105"/>
      <c r="E3310" s="99"/>
      <c r="F3310" s="99"/>
      <c r="G3310" s="99"/>
    </row>
    <row r="3311" spans="2:7">
      <c r="B3311" s="105"/>
      <c r="C3311" s="105"/>
      <c r="D3311" s="105"/>
      <c r="E3311" s="99"/>
      <c r="F3311" s="99"/>
      <c r="G3311" s="99"/>
    </row>
    <row r="3312" spans="2:7">
      <c r="B3312" s="105"/>
      <c r="C3312" s="105"/>
      <c r="D3312" s="105"/>
      <c r="E3312" s="99"/>
      <c r="F3312" s="99"/>
      <c r="G3312" s="99"/>
    </row>
    <row r="3313" spans="2:7">
      <c r="B3313" s="105"/>
      <c r="C3313" s="105"/>
      <c r="D3313" s="105"/>
      <c r="E3313" s="99"/>
      <c r="F3313" s="99"/>
      <c r="G3313" s="99"/>
    </row>
    <row r="3314" spans="2:7">
      <c r="B3314" s="105"/>
      <c r="C3314" s="105"/>
      <c r="D3314" s="105"/>
      <c r="E3314" s="99"/>
      <c r="F3314" s="99"/>
      <c r="G3314" s="99"/>
    </row>
    <row r="3315" spans="2:7">
      <c r="B3315" s="105"/>
      <c r="C3315" s="105"/>
      <c r="D3315" s="105"/>
      <c r="E3315" s="99"/>
      <c r="F3315" s="99"/>
      <c r="G3315" s="99"/>
    </row>
    <row r="3316" spans="2:7">
      <c r="B3316" s="105"/>
      <c r="C3316" s="105"/>
      <c r="D3316" s="105"/>
      <c r="E3316" s="99"/>
      <c r="F3316" s="99"/>
      <c r="G3316" s="99"/>
    </row>
    <row r="3317" spans="2:7">
      <c r="B3317" s="105"/>
      <c r="C3317" s="105"/>
      <c r="D3317" s="105"/>
      <c r="E3317" s="99"/>
      <c r="F3317" s="99"/>
      <c r="G3317" s="99"/>
    </row>
    <row r="3318" spans="2:7">
      <c r="B3318" s="105"/>
      <c r="C3318" s="105"/>
      <c r="D3318" s="105"/>
      <c r="E3318" s="99"/>
      <c r="F3318" s="99"/>
      <c r="G3318" s="99"/>
    </row>
    <row r="3319" spans="2:7">
      <c r="B3319" s="105"/>
      <c r="C3319" s="105"/>
      <c r="D3319" s="105"/>
      <c r="E3319" s="99"/>
      <c r="F3319" s="99"/>
      <c r="G3319" s="99"/>
    </row>
    <row r="3320" spans="2:7">
      <c r="B3320" s="105"/>
      <c r="C3320" s="105"/>
      <c r="D3320" s="105"/>
      <c r="E3320" s="99"/>
      <c r="F3320" s="99"/>
      <c r="G3320" s="99"/>
    </row>
    <row r="3321" spans="2:7">
      <c r="B3321" s="105"/>
      <c r="C3321" s="105"/>
      <c r="D3321" s="105"/>
      <c r="E3321" s="99"/>
      <c r="F3321" s="99"/>
      <c r="G3321" s="99"/>
    </row>
    <row r="3322" spans="2:7">
      <c r="B3322" s="105"/>
      <c r="C3322" s="105"/>
      <c r="D3322" s="105"/>
      <c r="E3322" s="99"/>
      <c r="F3322" s="99"/>
      <c r="G3322" s="99"/>
    </row>
    <row r="3323" spans="2:7">
      <c r="B3323" s="105"/>
      <c r="C3323" s="105"/>
      <c r="D3323" s="105"/>
      <c r="E3323" s="99"/>
      <c r="F3323" s="99"/>
      <c r="G3323" s="99"/>
    </row>
    <row r="3324" spans="2:7">
      <c r="B3324" s="105"/>
      <c r="C3324" s="105"/>
      <c r="D3324" s="105"/>
      <c r="E3324" s="99"/>
      <c r="F3324" s="99"/>
      <c r="G3324" s="99"/>
    </row>
    <row r="3325" spans="2:7">
      <c r="B3325" s="105"/>
      <c r="C3325" s="105"/>
      <c r="D3325" s="105"/>
      <c r="E3325" s="99"/>
      <c r="F3325" s="99"/>
      <c r="G3325" s="99"/>
    </row>
    <row r="3326" spans="2:7">
      <c r="B3326" s="105"/>
      <c r="C3326" s="105"/>
      <c r="D3326" s="105"/>
      <c r="E3326" s="99"/>
      <c r="F3326" s="99"/>
      <c r="G3326" s="99"/>
    </row>
    <row r="3327" spans="2:7">
      <c r="B3327" s="105"/>
      <c r="C3327" s="105"/>
      <c r="D3327" s="105"/>
      <c r="E3327" s="99"/>
      <c r="F3327" s="99"/>
      <c r="G3327" s="99"/>
    </row>
    <row r="3328" spans="2:7">
      <c r="B3328" s="105"/>
      <c r="C3328" s="105"/>
      <c r="D3328" s="105"/>
      <c r="E3328" s="99"/>
      <c r="F3328" s="99"/>
      <c r="G3328" s="99"/>
    </row>
    <row r="3329" spans="2:7">
      <c r="B3329" s="105"/>
      <c r="C3329" s="105"/>
      <c r="D3329" s="105"/>
      <c r="E3329" s="99"/>
      <c r="F3329" s="99"/>
      <c r="G3329" s="99"/>
    </row>
    <row r="3330" spans="2:7">
      <c r="B3330" s="105"/>
      <c r="C3330" s="105"/>
      <c r="D3330" s="105"/>
      <c r="E3330" s="99"/>
      <c r="F3330" s="99"/>
      <c r="G3330" s="99"/>
    </row>
    <row r="3331" spans="2:7">
      <c r="B3331" s="105"/>
      <c r="C3331" s="105"/>
      <c r="D3331" s="105"/>
      <c r="E3331" s="99"/>
      <c r="F3331" s="99"/>
      <c r="G3331" s="99"/>
    </row>
    <row r="3332" spans="2:7">
      <c r="B3332" s="105"/>
      <c r="C3332" s="105"/>
      <c r="D3332" s="105"/>
      <c r="E3332" s="99"/>
      <c r="F3332" s="99"/>
      <c r="G3332" s="99"/>
    </row>
    <row r="3333" spans="2:7">
      <c r="B3333" s="105"/>
      <c r="C3333" s="105"/>
      <c r="D3333" s="105"/>
      <c r="E3333" s="99"/>
      <c r="F3333" s="99"/>
      <c r="G3333" s="99"/>
    </row>
    <row r="3334" spans="2:7">
      <c r="B3334" s="105"/>
      <c r="C3334" s="105"/>
      <c r="D3334" s="105"/>
      <c r="E3334" s="99"/>
      <c r="F3334" s="99"/>
      <c r="G3334" s="99"/>
    </row>
    <row r="3335" spans="2:7">
      <c r="B3335" s="105"/>
      <c r="C3335" s="105"/>
      <c r="D3335" s="105"/>
      <c r="E3335" s="99"/>
      <c r="F3335" s="99"/>
      <c r="G3335" s="99"/>
    </row>
    <row r="3336" spans="2:7">
      <c r="B3336" s="105"/>
      <c r="C3336" s="105"/>
      <c r="D3336" s="105"/>
      <c r="E3336" s="99"/>
      <c r="F3336" s="99"/>
      <c r="G3336" s="99"/>
    </row>
    <row r="3337" spans="2:7">
      <c r="B3337" s="105"/>
      <c r="C3337" s="105"/>
      <c r="D3337" s="105"/>
      <c r="E3337" s="99"/>
      <c r="F3337" s="99"/>
      <c r="G3337" s="99"/>
    </row>
    <row r="3338" spans="2:7">
      <c r="B3338" s="105"/>
      <c r="C3338" s="105"/>
      <c r="D3338" s="105"/>
      <c r="E3338" s="99"/>
      <c r="F3338" s="99"/>
      <c r="G3338" s="99"/>
    </row>
    <row r="3339" spans="2:7">
      <c r="B3339" s="105"/>
      <c r="C3339" s="105"/>
      <c r="D3339" s="105"/>
      <c r="E3339" s="99"/>
      <c r="F3339" s="99"/>
      <c r="G3339" s="99"/>
    </row>
    <row r="3340" spans="2:7">
      <c r="B3340" s="105"/>
      <c r="C3340" s="105"/>
      <c r="D3340" s="105"/>
      <c r="E3340" s="99"/>
      <c r="F3340" s="99"/>
      <c r="G3340" s="99"/>
    </row>
    <row r="3341" spans="2:7">
      <c r="B3341" s="105"/>
      <c r="C3341" s="105"/>
      <c r="D3341" s="105"/>
      <c r="E3341" s="99"/>
      <c r="F3341" s="99"/>
      <c r="G3341" s="99"/>
    </row>
    <row r="3342" spans="2:7">
      <c r="B3342" s="105"/>
      <c r="C3342" s="105"/>
      <c r="D3342" s="105"/>
      <c r="E3342" s="99"/>
      <c r="F3342" s="99"/>
      <c r="G3342" s="99"/>
    </row>
    <row r="3343" spans="2:7">
      <c r="B3343" s="105"/>
      <c r="C3343" s="105"/>
      <c r="D3343" s="105"/>
      <c r="E3343" s="99"/>
      <c r="F3343" s="99"/>
      <c r="G3343" s="99"/>
    </row>
    <row r="3344" spans="2:7">
      <c r="B3344" s="105"/>
      <c r="C3344" s="105"/>
      <c r="D3344" s="105"/>
      <c r="E3344" s="99"/>
      <c r="F3344" s="99"/>
      <c r="G3344" s="99"/>
    </row>
    <row r="3345" spans="2:7">
      <c r="B3345" s="105"/>
      <c r="C3345" s="105"/>
      <c r="D3345" s="105"/>
      <c r="E3345" s="99"/>
      <c r="F3345" s="99"/>
      <c r="G3345" s="99"/>
    </row>
    <row r="3346" spans="2:7">
      <c r="B3346" s="105"/>
      <c r="C3346" s="105"/>
      <c r="D3346" s="105"/>
      <c r="E3346" s="99"/>
      <c r="F3346" s="99"/>
      <c r="G3346" s="99"/>
    </row>
    <row r="3347" spans="2:7">
      <c r="B3347" s="105"/>
      <c r="C3347" s="105"/>
      <c r="D3347" s="105"/>
      <c r="E3347" s="99"/>
      <c r="F3347" s="99"/>
      <c r="G3347" s="99"/>
    </row>
    <row r="3348" spans="2:7">
      <c r="B3348" s="105"/>
      <c r="C3348" s="105"/>
      <c r="D3348" s="105"/>
      <c r="E3348" s="99"/>
      <c r="F3348" s="99"/>
      <c r="G3348" s="99"/>
    </row>
    <row r="3349" spans="2:7">
      <c r="B3349" s="105"/>
      <c r="C3349" s="105"/>
      <c r="D3349" s="105"/>
      <c r="E3349" s="99"/>
      <c r="F3349" s="99"/>
      <c r="G3349" s="99"/>
    </row>
    <row r="3350" spans="2:7">
      <c r="B3350" s="105"/>
      <c r="C3350" s="105"/>
      <c r="D3350" s="105"/>
      <c r="E3350" s="99"/>
      <c r="F3350" s="99"/>
      <c r="G3350" s="99"/>
    </row>
    <row r="3351" spans="2:7">
      <c r="B3351" s="105"/>
      <c r="C3351" s="105"/>
      <c r="D3351" s="105"/>
      <c r="E3351" s="99"/>
      <c r="F3351" s="99"/>
      <c r="G3351" s="99"/>
    </row>
    <row r="3352" spans="2:7">
      <c r="B3352" s="105"/>
      <c r="C3352" s="105"/>
      <c r="D3352" s="105"/>
      <c r="E3352" s="99"/>
      <c r="F3352" s="99"/>
      <c r="G3352" s="99"/>
    </row>
    <row r="3353" spans="2:7">
      <c r="B3353" s="105"/>
      <c r="C3353" s="105"/>
      <c r="D3353" s="105"/>
      <c r="E3353" s="99"/>
      <c r="F3353" s="99"/>
      <c r="G3353" s="99"/>
    </row>
    <row r="3354" spans="2:7">
      <c r="B3354" s="105"/>
      <c r="C3354" s="105"/>
      <c r="D3354" s="105"/>
      <c r="E3354" s="99"/>
      <c r="F3354" s="99"/>
      <c r="G3354" s="99"/>
    </row>
    <row r="3355" spans="2:7">
      <c r="B3355" s="105"/>
      <c r="C3355" s="105"/>
      <c r="D3355" s="105"/>
      <c r="E3355" s="99"/>
      <c r="F3355" s="99"/>
      <c r="G3355" s="99"/>
    </row>
    <row r="3356" spans="2:7">
      <c r="B3356" s="105"/>
      <c r="C3356" s="105"/>
      <c r="D3356" s="105"/>
      <c r="E3356" s="99"/>
      <c r="F3356" s="99"/>
      <c r="G3356" s="99"/>
    </row>
    <row r="3357" spans="2:7">
      <c r="B3357" s="105"/>
      <c r="C3357" s="105"/>
      <c r="D3357" s="105"/>
      <c r="E3357" s="99"/>
      <c r="F3357" s="99"/>
      <c r="G3357" s="99"/>
    </row>
    <row r="3358" spans="2:7">
      <c r="B3358" s="105"/>
      <c r="C3358" s="105"/>
      <c r="D3358" s="105"/>
      <c r="E3358" s="99"/>
      <c r="F3358" s="99"/>
      <c r="G3358" s="99"/>
    </row>
    <row r="3359" spans="2:7">
      <c r="B3359" s="105"/>
      <c r="C3359" s="105"/>
      <c r="D3359" s="105"/>
      <c r="E3359" s="99"/>
      <c r="F3359" s="99"/>
      <c r="G3359" s="99"/>
    </row>
    <row r="3360" spans="2:7">
      <c r="B3360" s="105"/>
      <c r="C3360" s="105"/>
      <c r="D3360" s="105"/>
      <c r="E3360" s="99"/>
      <c r="F3360" s="99"/>
      <c r="G3360" s="99"/>
    </row>
    <row r="3361" spans="2:7">
      <c r="B3361" s="105"/>
      <c r="C3361" s="105"/>
      <c r="D3361" s="105"/>
      <c r="E3361" s="99"/>
      <c r="F3361" s="99"/>
      <c r="G3361" s="99"/>
    </row>
    <row r="3362" spans="2:7">
      <c r="B3362" s="105"/>
      <c r="C3362" s="105"/>
      <c r="D3362" s="105"/>
      <c r="E3362" s="99"/>
      <c r="F3362" s="99"/>
      <c r="G3362" s="99"/>
    </row>
    <row r="3363" spans="2:7">
      <c r="B3363" s="105"/>
      <c r="C3363" s="105"/>
      <c r="D3363" s="105"/>
      <c r="E3363" s="99"/>
      <c r="F3363" s="99"/>
      <c r="G3363" s="99"/>
    </row>
    <row r="3364" spans="2:7">
      <c r="B3364" s="105"/>
      <c r="C3364" s="105"/>
      <c r="D3364" s="105"/>
      <c r="E3364" s="99"/>
      <c r="F3364" s="99"/>
      <c r="G3364" s="99"/>
    </row>
    <row r="3365" spans="2:7">
      <c r="B3365" s="105"/>
      <c r="C3365" s="105"/>
      <c r="D3365" s="105"/>
      <c r="E3365" s="99"/>
      <c r="F3365" s="99"/>
      <c r="G3365" s="99"/>
    </row>
    <row r="3366" spans="2:7">
      <c r="B3366" s="105"/>
      <c r="C3366" s="105"/>
      <c r="D3366" s="105"/>
      <c r="E3366" s="99"/>
      <c r="F3366" s="99"/>
      <c r="G3366" s="99"/>
    </row>
    <row r="3367" spans="2:7">
      <c r="B3367" s="105"/>
      <c r="C3367" s="105"/>
      <c r="D3367" s="105"/>
      <c r="E3367" s="99"/>
      <c r="F3367" s="99"/>
      <c r="G3367" s="99"/>
    </row>
    <row r="3368" spans="2:7">
      <c r="B3368" s="105"/>
      <c r="C3368" s="105"/>
      <c r="D3368" s="105"/>
      <c r="E3368" s="99"/>
      <c r="F3368" s="99"/>
      <c r="G3368" s="99"/>
    </row>
    <row r="3369" spans="2:7">
      <c r="B3369" s="105"/>
      <c r="C3369" s="105"/>
      <c r="D3369" s="105"/>
      <c r="E3369" s="99"/>
      <c r="F3369" s="99"/>
      <c r="G3369" s="99"/>
    </row>
    <row r="3370" spans="2:7">
      <c r="B3370" s="105"/>
      <c r="C3370" s="105"/>
      <c r="D3370" s="105"/>
      <c r="E3370" s="99"/>
      <c r="F3370" s="99"/>
      <c r="G3370" s="99"/>
    </row>
    <row r="3371" spans="2:7">
      <c r="B3371" s="105"/>
      <c r="C3371" s="105"/>
      <c r="D3371" s="105"/>
      <c r="E3371" s="99"/>
      <c r="F3371" s="99"/>
      <c r="G3371" s="99"/>
    </row>
    <row r="3372" spans="2:7">
      <c r="B3372" s="105"/>
      <c r="C3372" s="105"/>
      <c r="D3372" s="105"/>
      <c r="E3372" s="99"/>
      <c r="F3372" s="99"/>
      <c r="G3372" s="99"/>
    </row>
    <row r="3373" spans="2:7">
      <c r="B3373" s="105"/>
      <c r="C3373" s="105"/>
      <c r="D3373" s="105"/>
      <c r="E3373" s="99"/>
      <c r="F3373" s="99"/>
      <c r="G3373" s="99"/>
    </row>
    <row r="3374" spans="2:7">
      <c r="B3374" s="105"/>
      <c r="C3374" s="105"/>
      <c r="D3374" s="105"/>
      <c r="E3374" s="99"/>
      <c r="F3374" s="99"/>
      <c r="G3374" s="99"/>
    </row>
    <row r="3375" spans="2:7">
      <c r="B3375" s="105"/>
      <c r="C3375" s="105"/>
      <c r="D3375" s="105"/>
      <c r="E3375" s="99"/>
      <c r="F3375" s="99"/>
      <c r="G3375" s="99"/>
    </row>
    <row r="3376" spans="2:7">
      <c r="B3376" s="105"/>
      <c r="C3376" s="105"/>
      <c r="D3376" s="105"/>
      <c r="E3376" s="99"/>
      <c r="F3376" s="99"/>
      <c r="G3376" s="99"/>
    </row>
    <row r="3377" spans="2:7">
      <c r="B3377" s="105"/>
      <c r="C3377" s="105"/>
      <c r="D3377" s="105"/>
      <c r="E3377" s="99"/>
      <c r="F3377" s="99"/>
      <c r="G3377" s="99"/>
    </row>
    <row r="3378" spans="2:7">
      <c r="B3378" s="105"/>
      <c r="C3378" s="105"/>
      <c r="D3378" s="105"/>
      <c r="E3378" s="99"/>
      <c r="F3378" s="99"/>
      <c r="G3378" s="99"/>
    </row>
    <row r="3379" spans="2:7">
      <c r="B3379" s="105"/>
      <c r="C3379" s="105"/>
      <c r="D3379" s="105"/>
      <c r="E3379" s="99"/>
      <c r="F3379" s="99"/>
      <c r="G3379" s="99"/>
    </row>
    <row r="3380" spans="2:7">
      <c r="B3380" s="105"/>
      <c r="C3380" s="105"/>
      <c r="D3380" s="105"/>
      <c r="E3380" s="99"/>
      <c r="F3380" s="99"/>
      <c r="G3380" s="99"/>
    </row>
    <row r="3381" spans="2:7">
      <c r="B3381" s="105"/>
      <c r="C3381" s="105"/>
      <c r="D3381" s="105"/>
      <c r="E3381" s="99"/>
      <c r="F3381" s="99"/>
      <c r="G3381" s="99"/>
    </row>
    <row r="3382" spans="2:7">
      <c r="B3382" s="105"/>
      <c r="C3382" s="105"/>
      <c r="D3382" s="105"/>
      <c r="E3382" s="99"/>
      <c r="F3382" s="99"/>
      <c r="G3382" s="99"/>
    </row>
    <row r="3383" spans="2:7">
      <c r="B3383" s="105"/>
      <c r="C3383" s="105"/>
      <c r="D3383" s="105"/>
      <c r="E3383" s="99"/>
      <c r="F3383" s="99"/>
      <c r="G3383" s="99"/>
    </row>
    <row r="3384" spans="2:7">
      <c r="B3384" s="105"/>
      <c r="C3384" s="105"/>
      <c r="D3384" s="105"/>
      <c r="E3384" s="99"/>
      <c r="F3384" s="99"/>
      <c r="G3384" s="99"/>
    </row>
    <row r="3385" spans="2:7">
      <c r="B3385" s="105"/>
      <c r="C3385" s="105"/>
      <c r="D3385" s="105"/>
      <c r="E3385" s="99"/>
      <c r="F3385" s="99"/>
      <c r="G3385" s="99"/>
    </row>
    <row r="3386" spans="2:7">
      <c r="B3386" s="105"/>
      <c r="C3386" s="105"/>
      <c r="D3386" s="105"/>
      <c r="E3386" s="99"/>
      <c r="F3386" s="99"/>
      <c r="G3386" s="99"/>
    </row>
    <row r="3387" spans="2:7">
      <c r="B3387" s="105"/>
      <c r="C3387" s="105"/>
      <c r="D3387" s="105"/>
      <c r="E3387" s="99"/>
      <c r="F3387" s="99"/>
      <c r="G3387" s="99"/>
    </row>
    <row r="3388" spans="2:7">
      <c r="B3388" s="105"/>
      <c r="C3388" s="105"/>
      <c r="D3388" s="105"/>
      <c r="E3388" s="99"/>
      <c r="F3388" s="99"/>
      <c r="G3388" s="99"/>
    </row>
    <row r="3389" spans="2:7">
      <c r="B3389" s="105"/>
      <c r="C3389" s="105"/>
      <c r="D3389" s="105"/>
      <c r="E3389" s="99"/>
      <c r="F3389" s="99"/>
      <c r="G3389" s="99"/>
    </row>
    <row r="3390" spans="2:7">
      <c r="B3390" s="105"/>
      <c r="C3390" s="105"/>
      <c r="D3390" s="105"/>
      <c r="E3390" s="99"/>
      <c r="F3390" s="99"/>
      <c r="G3390" s="99"/>
    </row>
    <row r="3391" spans="2:7">
      <c r="B3391" s="105"/>
      <c r="C3391" s="105"/>
      <c r="D3391" s="105"/>
      <c r="E3391" s="99"/>
      <c r="F3391" s="99"/>
      <c r="G3391" s="99"/>
    </row>
    <row r="3392" spans="2:7">
      <c r="B3392" s="105"/>
      <c r="C3392" s="105"/>
      <c r="D3392" s="105"/>
      <c r="E3392" s="99"/>
      <c r="F3392" s="99"/>
      <c r="G3392" s="99"/>
    </row>
    <row r="3393" spans="2:7">
      <c r="B3393" s="105"/>
      <c r="C3393" s="105"/>
      <c r="D3393" s="105"/>
      <c r="E3393" s="99"/>
      <c r="F3393" s="99"/>
      <c r="G3393" s="99"/>
    </row>
    <row r="3394" spans="2:7">
      <c r="B3394" s="105"/>
      <c r="C3394" s="105"/>
      <c r="D3394" s="105"/>
      <c r="E3394" s="99"/>
      <c r="F3394" s="99"/>
      <c r="G3394" s="99"/>
    </row>
    <row r="3395" spans="2:7">
      <c r="B3395" s="105"/>
      <c r="C3395" s="105"/>
      <c r="D3395" s="105"/>
      <c r="E3395" s="99"/>
      <c r="F3395" s="99"/>
      <c r="G3395" s="99"/>
    </row>
    <row r="3396" spans="2:7">
      <c r="B3396" s="105"/>
      <c r="C3396" s="105"/>
      <c r="D3396" s="105"/>
      <c r="E3396" s="99"/>
      <c r="F3396" s="99"/>
      <c r="G3396" s="99"/>
    </row>
    <row r="3397" spans="2:7">
      <c r="B3397" s="105"/>
      <c r="C3397" s="105"/>
      <c r="D3397" s="105"/>
      <c r="E3397" s="99"/>
      <c r="F3397" s="99"/>
      <c r="G3397" s="99"/>
    </row>
    <row r="3398" spans="2:7">
      <c r="B3398" s="105"/>
      <c r="C3398" s="105"/>
      <c r="D3398" s="105"/>
      <c r="E3398" s="99"/>
      <c r="F3398" s="99"/>
      <c r="G3398" s="99"/>
    </row>
    <row r="3399" spans="2:7">
      <c r="B3399" s="105"/>
      <c r="C3399" s="105"/>
      <c r="D3399" s="105"/>
      <c r="E3399" s="99"/>
      <c r="F3399" s="99"/>
      <c r="G3399" s="99"/>
    </row>
    <row r="3400" spans="2:7">
      <c r="B3400" s="105"/>
      <c r="C3400" s="105"/>
      <c r="D3400" s="105"/>
      <c r="E3400" s="99"/>
      <c r="F3400" s="99"/>
      <c r="G3400" s="99"/>
    </row>
    <row r="3401" spans="2:7">
      <c r="B3401" s="105"/>
      <c r="C3401" s="105"/>
      <c r="D3401" s="105"/>
      <c r="E3401" s="99"/>
      <c r="F3401" s="99"/>
      <c r="G3401" s="99"/>
    </row>
    <row r="3402" spans="2:7">
      <c r="B3402" s="105"/>
      <c r="C3402" s="105"/>
      <c r="D3402" s="105"/>
      <c r="E3402" s="99"/>
      <c r="F3402" s="99"/>
      <c r="G3402" s="99"/>
    </row>
    <row r="3403" spans="2:7">
      <c r="B3403" s="105"/>
      <c r="C3403" s="105"/>
      <c r="D3403" s="105"/>
      <c r="E3403" s="99"/>
      <c r="F3403" s="99"/>
      <c r="G3403" s="99"/>
    </row>
    <row r="3404" spans="2:7">
      <c r="B3404" s="105"/>
      <c r="C3404" s="105"/>
      <c r="D3404" s="105"/>
      <c r="E3404" s="99"/>
      <c r="F3404" s="99"/>
      <c r="G3404" s="99"/>
    </row>
    <row r="3405" spans="2:7">
      <c r="B3405" s="105"/>
      <c r="C3405" s="105"/>
      <c r="D3405" s="105"/>
      <c r="E3405" s="99"/>
      <c r="F3405" s="99"/>
      <c r="G3405" s="99"/>
    </row>
    <row r="3406" spans="2:7">
      <c r="B3406" s="105"/>
      <c r="C3406" s="105"/>
      <c r="D3406" s="105"/>
      <c r="E3406" s="99"/>
      <c r="F3406" s="99"/>
      <c r="G3406" s="99"/>
    </row>
    <row r="3407" spans="2:7">
      <c r="B3407" s="105"/>
      <c r="C3407" s="105"/>
      <c r="D3407" s="105"/>
      <c r="E3407" s="99"/>
      <c r="F3407" s="99"/>
      <c r="G3407" s="99"/>
    </row>
    <row r="3408" spans="2:7">
      <c r="B3408" s="105"/>
      <c r="C3408" s="105"/>
      <c r="D3408" s="105"/>
      <c r="E3408" s="99"/>
      <c r="F3408" s="99"/>
      <c r="G3408" s="99"/>
    </row>
    <row r="3409" spans="2:7">
      <c r="B3409" s="105"/>
      <c r="C3409" s="105"/>
      <c r="D3409" s="105"/>
      <c r="E3409" s="99"/>
      <c r="F3409" s="99"/>
      <c r="G3409" s="99"/>
    </row>
    <row r="3410" spans="2:7">
      <c r="B3410" s="105"/>
      <c r="C3410" s="105"/>
      <c r="D3410" s="105"/>
      <c r="E3410" s="99"/>
      <c r="F3410" s="99"/>
      <c r="G3410" s="99"/>
    </row>
    <row r="3411" spans="2:7">
      <c r="B3411" s="105"/>
      <c r="C3411" s="105"/>
      <c r="D3411" s="105"/>
      <c r="E3411" s="99"/>
      <c r="F3411" s="99"/>
      <c r="G3411" s="99"/>
    </row>
    <row r="3412" spans="2:7">
      <c r="B3412" s="105"/>
      <c r="C3412" s="105"/>
      <c r="D3412" s="105"/>
      <c r="E3412" s="99"/>
      <c r="F3412" s="99"/>
      <c r="G3412" s="99"/>
    </row>
    <row r="3413" spans="2:7">
      <c r="B3413" s="105"/>
      <c r="C3413" s="105"/>
      <c r="D3413" s="105"/>
      <c r="E3413" s="99"/>
      <c r="F3413" s="99"/>
      <c r="G3413" s="99"/>
    </row>
    <row r="3414" spans="2:7">
      <c r="B3414" s="105"/>
      <c r="C3414" s="105"/>
      <c r="D3414" s="105"/>
      <c r="E3414" s="99"/>
      <c r="F3414" s="99"/>
      <c r="G3414" s="99"/>
    </row>
    <row r="3415" spans="2:7">
      <c r="B3415" s="105"/>
      <c r="C3415" s="105"/>
      <c r="D3415" s="105"/>
      <c r="E3415" s="99"/>
      <c r="F3415" s="99"/>
      <c r="G3415" s="99"/>
    </row>
    <row r="3416" spans="2:7">
      <c r="B3416" s="105"/>
      <c r="C3416" s="105"/>
      <c r="D3416" s="105"/>
      <c r="E3416" s="99"/>
      <c r="F3416" s="99"/>
      <c r="G3416" s="99"/>
    </row>
    <row r="3417" spans="2:7">
      <c r="B3417" s="105"/>
      <c r="C3417" s="105"/>
      <c r="D3417" s="105"/>
      <c r="E3417" s="99"/>
      <c r="F3417" s="99"/>
      <c r="G3417" s="99"/>
    </row>
    <row r="3418" spans="2:7">
      <c r="B3418" s="105"/>
      <c r="C3418" s="105"/>
      <c r="D3418" s="105"/>
      <c r="E3418" s="99"/>
      <c r="F3418" s="99"/>
      <c r="G3418" s="99"/>
    </row>
    <row r="3419" spans="2:7">
      <c r="B3419" s="105"/>
      <c r="C3419" s="105"/>
      <c r="D3419" s="105"/>
      <c r="E3419" s="99"/>
      <c r="F3419" s="99"/>
      <c r="G3419" s="99"/>
    </row>
    <row r="3420" spans="2:7">
      <c r="B3420" s="105"/>
      <c r="C3420" s="105"/>
      <c r="D3420" s="105"/>
      <c r="E3420" s="99"/>
      <c r="F3420" s="99"/>
      <c r="G3420" s="99"/>
    </row>
    <row r="3421" spans="2:7">
      <c r="B3421" s="105"/>
      <c r="C3421" s="105"/>
      <c r="D3421" s="105"/>
      <c r="E3421" s="99"/>
      <c r="F3421" s="99"/>
      <c r="G3421" s="99"/>
    </row>
    <row r="3422" spans="2:7">
      <c r="B3422" s="105"/>
      <c r="C3422" s="105"/>
      <c r="D3422" s="105"/>
      <c r="E3422" s="99"/>
      <c r="F3422" s="99"/>
      <c r="G3422" s="99"/>
    </row>
    <row r="3423" spans="2:7">
      <c r="B3423" s="105"/>
      <c r="C3423" s="105"/>
      <c r="D3423" s="105"/>
      <c r="E3423" s="99"/>
      <c r="F3423" s="99"/>
      <c r="G3423" s="99"/>
    </row>
    <row r="3424" spans="2:7">
      <c r="B3424" s="105"/>
      <c r="C3424" s="105"/>
      <c r="D3424" s="105"/>
      <c r="E3424" s="99"/>
      <c r="F3424" s="99"/>
      <c r="G3424" s="99"/>
    </row>
    <row r="3425" spans="2:7">
      <c r="B3425" s="105"/>
      <c r="C3425" s="105"/>
      <c r="D3425" s="105"/>
      <c r="E3425" s="99"/>
      <c r="F3425" s="99"/>
      <c r="G3425" s="99"/>
    </row>
    <row r="3426" spans="2:7">
      <c r="B3426" s="105"/>
      <c r="C3426" s="105"/>
      <c r="D3426" s="105"/>
      <c r="E3426" s="99"/>
      <c r="F3426" s="99"/>
      <c r="G3426" s="99"/>
    </row>
    <row r="3427" spans="2:7">
      <c r="B3427" s="105"/>
      <c r="C3427" s="105"/>
      <c r="D3427" s="105"/>
      <c r="E3427" s="99"/>
      <c r="F3427" s="99"/>
      <c r="G3427" s="99"/>
    </row>
    <row r="3428" spans="2:7">
      <c r="B3428" s="105"/>
      <c r="C3428" s="105"/>
      <c r="D3428" s="105"/>
      <c r="E3428" s="99"/>
      <c r="F3428" s="99"/>
      <c r="G3428" s="99"/>
    </row>
    <row r="3429" spans="2:7">
      <c r="B3429" s="105"/>
      <c r="C3429" s="105"/>
      <c r="D3429" s="105"/>
      <c r="E3429" s="99"/>
      <c r="F3429" s="99"/>
      <c r="G3429" s="99"/>
    </row>
    <row r="3430" spans="2:7">
      <c r="B3430" s="105"/>
      <c r="C3430" s="105"/>
      <c r="D3430" s="105"/>
      <c r="E3430" s="99"/>
      <c r="F3430" s="99"/>
      <c r="G3430" s="99"/>
    </row>
    <row r="3431" spans="2:7">
      <c r="B3431" s="105"/>
      <c r="C3431" s="105"/>
      <c r="D3431" s="105"/>
      <c r="E3431" s="99"/>
      <c r="F3431" s="99"/>
      <c r="G3431" s="99"/>
    </row>
    <row r="3432" spans="2:7">
      <c r="B3432" s="105"/>
      <c r="C3432" s="105"/>
      <c r="D3432" s="105"/>
      <c r="E3432" s="99"/>
      <c r="F3432" s="99"/>
      <c r="G3432" s="99"/>
    </row>
    <row r="3433" spans="2:7">
      <c r="B3433" s="105"/>
      <c r="C3433" s="105"/>
      <c r="D3433" s="105"/>
      <c r="E3433" s="99"/>
      <c r="F3433" s="99"/>
      <c r="G3433" s="99"/>
    </row>
    <row r="3434" spans="2:7">
      <c r="B3434" s="105"/>
      <c r="C3434" s="105"/>
      <c r="D3434" s="105"/>
      <c r="E3434" s="99"/>
      <c r="F3434" s="99"/>
      <c r="G3434" s="99"/>
    </row>
    <row r="3435" spans="2:7">
      <c r="B3435" s="105"/>
      <c r="C3435" s="105"/>
      <c r="D3435" s="105"/>
      <c r="E3435" s="99"/>
      <c r="F3435" s="99"/>
      <c r="G3435" s="99"/>
    </row>
    <row r="3436" spans="2:7">
      <c r="B3436" s="105"/>
      <c r="C3436" s="105"/>
      <c r="D3436" s="105"/>
      <c r="E3436" s="99"/>
      <c r="F3436" s="99"/>
      <c r="G3436" s="99"/>
    </row>
    <row r="3437" spans="2:7">
      <c r="B3437" s="105"/>
      <c r="C3437" s="105"/>
      <c r="D3437" s="105"/>
      <c r="E3437" s="99"/>
      <c r="F3437" s="99"/>
      <c r="G3437" s="99"/>
    </row>
    <row r="3438" spans="2:7">
      <c r="B3438" s="105"/>
      <c r="C3438" s="105"/>
      <c r="D3438" s="105"/>
      <c r="E3438" s="99"/>
      <c r="F3438" s="99"/>
      <c r="G3438" s="99"/>
    </row>
    <row r="3439" spans="2:7">
      <c r="B3439" s="105"/>
      <c r="C3439" s="105"/>
      <c r="D3439" s="105"/>
      <c r="E3439" s="99"/>
      <c r="F3439" s="99"/>
      <c r="G3439" s="99"/>
    </row>
    <row r="3440" spans="2:7">
      <c r="B3440" s="105"/>
      <c r="C3440" s="105"/>
      <c r="D3440" s="105"/>
      <c r="E3440" s="99"/>
      <c r="F3440" s="99"/>
      <c r="G3440" s="99"/>
    </row>
    <row r="3441" spans="2:7">
      <c r="B3441" s="105"/>
      <c r="C3441" s="105"/>
      <c r="D3441" s="105"/>
      <c r="E3441" s="99"/>
      <c r="F3441" s="99"/>
      <c r="G3441" s="99"/>
    </row>
    <row r="3442" spans="2:7">
      <c r="B3442" s="105"/>
      <c r="C3442" s="105"/>
      <c r="D3442" s="105"/>
      <c r="E3442" s="99"/>
      <c r="F3442" s="99"/>
      <c r="G3442" s="99"/>
    </row>
    <row r="3443" spans="2:7">
      <c r="B3443" s="105"/>
      <c r="C3443" s="105"/>
      <c r="D3443" s="105"/>
      <c r="E3443" s="99"/>
      <c r="F3443" s="99"/>
      <c r="G3443" s="99"/>
    </row>
    <row r="3444" spans="2:7">
      <c r="B3444" s="105"/>
      <c r="C3444" s="105"/>
      <c r="D3444" s="105"/>
      <c r="E3444" s="99"/>
      <c r="F3444" s="99"/>
      <c r="G3444" s="99"/>
    </row>
    <row r="3445" spans="2:7">
      <c r="B3445" s="105"/>
      <c r="C3445" s="105"/>
      <c r="D3445" s="105"/>
      <c r="E3445" s="99"/>
      <c r="F3445" s="99"/>
      <c r="G3445" s="99"/>
    </row>
    <row r="3446" spans="2:7">
      <c r="B3446" s="105"/>
      <c r="C3446" s="105"/>
      <c r="D3446" s="105"/>
      <c r="E3446" s="99"/>
      <c r="F3446" s="99"/>
      <c r="G3446" s="99"/>
    </row>
    <row r="3447" spans="2:7">
      <c r="B3447" s="105"/>
      <c r="C3447" s="105"/>
      <c r="D3447" s="105"/>
      <c r="E3447" s="99"/>
      <c r="F3447" s="99"/>
      <c r="G3447" s="99"/>
    </row>
    <row r="3448" spans="2:7">
      <c r="B3448" s="105"/>
      <c r="C3448" s="105"/>
      <c r="D3448" s="105"/>
      <c r="E3448" s="99"/>
      <c r="F3448" s="99"/>
      <c r="G3448" s="99"/>
    </row>
    <row r="3449" spans="2:7">
      <c r="B3449" s="105"/>
      <c r="C3449" s="105"/>
      <c r="D3449" s="105"/>
      <c r="E3449" s="99"/>
      <c r="F3449" s="99"/>
      <c r="G3449" s="99"/>
    </row>
    <row r="3450" spans="2:7">
      <c r="B3450" s="105"/>
      <c r="C3450" s="105"/>
      <c r="D3450" s="105"/>
      <c r="E3450" s="99"/>
      <c r="F3450" s="99"/>
      <c r="G3450" s="99"/>
    </row>
    <row r="3451" spans="2:7">
      <c r="B3451" s="105"/>
      <c r="C3451" s="105"/>
      <c r="D3451" s="105"/>
      <c r="E3451" s="99"/>
      <c r="F3451" s="99"/>
      <c r="G3451" s="99"/>
    </row>
    <row r="3452" spans="2:7">
      <c r="B3452" s="105"/>
      <c r="C3452" s="105"/>
      <c r="D3452" s="105"/>
      <c r="E3452" s="99"/>
      <c r="F3452" s="99"/>
      <c r="G3452" s="99"/>
    </row>
    <row r="3453" spans="2:7">
      <c r="B3453" s="105"/>
      <c r="C3453" s="105"/>
      <c r="D3453" s="105"/>
      <c r="E3453" s="99"/>
      <c r="F3453" s="99"/>
      <c r="G3453" s="99"/>
    </row>
    <row r="3454" spans="2:7">
      <c r="B3454" s="105"/>
      <c r="C3454" s="105"/>
      <c r="D3454" s="105"/>
      <c r="E3454" s="99"/>
      <c r="F3454" s="99"/>
      <c r="G3454" s="99"/>
    </row>
    <row r="3455" spans="2:7">
      <c r="B3455" s="105"/>
      <c r="C3455" s="105"/>
      <c r="D3455" s="105"/>
      <c r="E3455" s="99"/>
      <c r="F3455" s="99"/>
      <c r="G3455" s="99"/>
    </row>
    <row r="3456" spans="2:7">
      <c r="B3456" s="105"/>
      <c r="C3456" s="105"/>
      <c r="D3456" s="105"/>
      <c r="E3456" s="99"/>
      <c r="F3456" s="99"/>
      <c r="G3456" s="99"/>
    </row>
    <row r="3457" spans="2:7">
      <c r="B3457" s="105"/>
      <c r="C3457" s="105"/>
      <c r="D3457" s="105"/>
      <c r="E3457" s="99"/>
      <c r="F3457" s="99"/>
      <c r="G3457" s="99"/>
    </row>
    <row r="3458" spans="2:7">
      <c r="B3458" s="105"/>
      <c r="C3458" s="105"/>
      <c r="D3458" s="105"/>
      <c r="E3458" s="99"/>
      <c r="F3458" s="99"/>
      <c r="G3458" s="99"/>
    </row>
    <row r="3459" spans="2:7">
      <c r="B3459" s="105"/>
      <c r="C3459" s="105"/>
      <c r="D3459" s="105"/>
      <c r="E3459" s="99"/>
      <c r="F3459" s="99"/>
      <c r="G3459" s="99"/>
    </row>
    <row r="3460" spans="2:7">
      <c r="B3460" s="105"/>
      <c r="C3460" s="105"/>
      <c r="D3460" s="105"/>
      <c r="E3460" s="99"/>
      <c r="F3460" s="99"/>
      <c r="G3460" s="99"/>
    </row>
    <row r="3461" spans="2:7">
      <c r="B3461" s="105"/>
      <c r="C3461" s="105"/>
      <c r="D3461" s="105"/>
      <c r="E3461" s="99"/>
      <c r="F3461" s="99"/>
      <c r="G3461" s="99"/>
    </row>
    <row r="3462" spans="2:7">
      <c r="B3462" s="105"/>
      <c r="C3462" s="105"/>
      <c r="D3462" s="105"/>
      <c r="E3462" s="99"/>
      <c r="F3462" s="99"/>
      <c r="G3462" s="99"/>
    </row>
    <row r="3463" spans="2:7">
      <c r="B3463" s="105"/>
      <c r="C3463" s="105"/>
      <c r="D3463" s="105"/>
      <c r="E3463" s="99"/>
      <c r="F3463" s="99"/>
      <c r="G3463" s="99"/>
    </row>
    <row r="3464" spans="2:7">
      <c r="B3464" s="105"/>
      <c r="C3464" s="105"/>
      <c r="D3464" s="105"/>
      <c r="E3464" s="99"/>
      <c r="F3464" s="99"/>
      <c r="G3464" s="99"/>
    </row>
    <row r="3465" spans="2:7">
      <c r="B3465" s="105"/>
      <c r="C3465" s="105"/>
      <c r="D3465" s="105"/>
      <c r="E3465" s="99"/>
      <c r="F3465" s="99"/>
      <c r="G3465" s="99"/>
    </row>
    <row r="3466" spans="2:7">
      <c r="B3466" s="105"/>
      <c r="C3466" s="105"/>
      <c r="D3466" s="105"/>
      <c r="E3466" s="99"/>
      <c r="F3466" s="99"/>
      <c r="G3466" s="99"/>
    </row>
    <row r="3467" spans="2:7">
      <c r="B3467" s="105"/>
      <c r="C3467" s="105"/>
      <c r="D3467" s="105"/>
      <c r="E3467" s="99"/>
      <c r="F3467" s="99"/>
      <c r="G3467" s="99"/>
    </row>
    <row r="3468" spans="2:7">
      <c r="B3468" s="105"/>
      <c r="C3468" s="105"/>
      <c r="D3468" s="105"/>
      <c r="E3468" s="99"/>
      <c r="F3468" s="99"/>
      <c r="G3468" s="99"/>
    </row>
    <row r="3469" spans="2:7">
      <c r="B3469" s="105"/>
      <c r="C3469" s="105"/>
      <c r="D3469" s="105"/>
      <c r="E3469" s="99"/>
      <c r="F3469" s="99"/>
      <c r="G3469" s="99"/>
    </row>
    <row r="3470" spans="2:7">
      <c r="B3470" s="105"/>
      <c r="C3470" s="105"/>
      <c r="D3470" s="105"/>
      <c r="E3470" s="99"/>
      <c r="F3470" s="99"/>
      <c r="G3470" s="99"/>
    </row>
    <row r="3471" spans="2:7">
      <c r="B3471" s="105"/>
      <c r="C3471" s="105"/>
      <c r="D3471" s="105"/>
      <c r="E3471" s="99"/>
      <c r="F3471" s="99"/>
      <c r="G3471" s="99"/>
    </row>
    <row r="3472" spans="2:7">
      <c r="B3472" s="105"/>
      <c r="C3472" s="105"/>
      <c r="D3472" s="105"/>
      <c r="E3472" s="99"/>
      <c r="F3472" s="99"/>
      <c r="G3472" s="99"/>
    </row>
    <row r="3473" spans="2:7">
      <c r="B3473" s="105"/>
      <c r="C3473" s="105"/>
      <c r="D3473" s="105"/>
      <c r="E3473" s="99"/>
      <c r="F3473" s="99"/>
      <c r="G3473" s="99"/>
    </row>
    <row r="3474" spans="2:7">
      <c r="B3474" s="105"/>
      <c r="C3474" s="105"/>
      <c r="D3474" s="105"/>
      <c r="E3474" s="99"/>
      <c r="F3474" s="99"/>
      <c r="G3474" s="99"/>
    </row>
    <row r="3475" spans="2:7">
      <c r="B3475" s="105"/>
      <c r="C3475" s="105"/>
      <c r="D3475" s="105"/>
      <c r="E3475" s="99"/>
      <c r="F3475" s="99"/>
      <c r="G3475" s="99"/>
    </row>
    <row r="3476" spans="2:7">
      <c r="B3476" s="105"/>
      <c r="C3476" s="105"/>
      <c r="D3476" s="105"/>
      <c r="E3476" s="99"/>
      <c r="F3476" s="99"/>
      <c r="G3476" s="99"/>
    </row>
    <row r="3477" spans="2:7">
      <c r="B3477" s="105"/>
      <c r="C3477" s="105"/>
      <c r="D3477" s="105"/>
      <c r="E3477" s="99"/>
      <c r="F3477" s="99"/>
      <c r="G3477" s="99"/>
    </row>
    <row r="3478" spans="2:7">
      <c r="B3478" s="105"/>
      <c r="C3478" s="105"/>
      <c r="D3478" s="105"/>
      <c r="E3478" s="99"/>
      <c r="F3478" s="99"/>
      <c r="G3478" s="99"/>
    </row>
    <row r="3479" spans="2:7">
      <c r="B3479" s="105"/>
      <c r="C3479" s="105"/>
      <c r="D3479" s="105"/>
      <c r="E3479" s="99"/>
      <c r="F3479" s="99"/>
      <c r="G3479" s="99"/>
    </row>
    <row r="3480" spans="2:7">
      <c r="B3480" s="105"/>
      <c r="C3480" s="105"/>
      <c r="D3480" s="105"/>
      <c r="E3480" s="99"/>
      <c r="F3480" s="99"/>
      <c r="G3480" s="99"/>
    </row>
    <row r="3481" spans="2:7">
      <c r="B3481" s="105"/>
      <c r="C3481" s="105"/>
      <c r="D3481" s="105"/>
      <c r="E3481" s="99"/>
      <c r="F3481" s="99"/>
      <c r="G3481" s="99"/>
    </row>
    <row r="3482" spans="2:7">
      <c r="B3482" s="105"/>
      <c r="C3482" s="105"/>
      <c r="D3482" s="105"/>
      <c r="E3482" s="99"/>
      <c r="F3482" s="99"/>
      <c r="G3482" s="99"/>
    </row>
    <row r="3483" spans="2:7">
      <c r="B3483" s="105"/>
      <c r="C3483" s="105"/>
      <c r="D3483" s="105"/>
      <c r="E3483" s="99"/>
      <c r="F3483" s="99"/>
      <c r="G3483" s="99"/>
    </row>
    <row r="3484" spans="2:7">
      <c r="B3484" s="105"/>
      <c r="C3484" s="105"/>
      <c r="D3484" s="105"/>
      <c r="E3484" s="99"/>
      <c r="F3484" s="99"/>
      <c r="G3484" s="99"/>
    </row>
    <row r="3485" spans="2:7">
      <c r="B3485" s="105"/>
      <c r="C3485" s="105"/>
      <c r="D3485" s="105"/>
      <c r="E3485" s="99"/>
      <c r="F3485" s="99"/>
      <c r="G3485" s="99"/>
    </row>
    <row r="3486" spans="2:7">
      <c r="B3486" s="105"/>
      <c r="C3486" s="105"/>
      <c r="D3486" s="105"/>
      <c r="E3486" s="99"/>
      <c r="F3486" s="99"/>
      <c r="G3486" s="99"/>
    </row>
    <row r="3487" spans="2:7">
      <c r="B3487" s="105"/>
      <c r="C3487" s="105"/>
      <c r="D3487" s="105"/>
      <c r="E3487" s="99"/>
      <c r="F3487" s="99"/>
      <c r="G3487" s="99"/>
    </row>
    <row r="3488" spans="2:7">
      <c r="B3488" s="105"/>
      <c r="C3488" s="105"/>
      <c r="D3488" s="105"/>
      <c r="E3488" s="99"/>
      <c r="F3488" s="99"/>
      <c r="G3488" s="99"/>
    </row>
    <row r="3489" spans="2:7">
      <c r="B3489" s="105"/>
      <c r="C3489" s="105"/>
      <c r="D3489" s="105"/>
      <c r="E3489" s="99"/>
      <c r="F3489" s="99"/>
      <c r="G3489" s="99"/>
    </row>
    <row r="3490" spans="2:7">
      <c r="B3490" s="105"/>
      <c r="C3490" s="105"/>
      <c r="D3490" s="105"/>
      <c r="E3490" s="99"/>
      <c r="F3490" s="99"/>
      <c r="G3490" s="99"/>
    </row>
    <row r="3491" spans="2:7">
      <c r="B3491" s="105"/>
      <c r="C3491" s="105"/>
      <c r="D3491" s="105"/>
      <c r="E3491" s="99"/>
      <c r="F3491" s="99"/>
      <c r="G3491" s="99"/>
    </row>
    <row r="3492" spans="2:7">
      <c r="B3492" s="105"/>
      <c r="C3492" s="105"/>
      <c r="D3492" s="105"/>
      <c r="E3492" s="99"/>
      <c r="F3492" s="99"/>
      <c r="G3492" s="99"/>
    </row>
    <row r="3493" spans="2:7">
      <c r="B3493" s="105"/>
      <c r="C3493" s="105"/>
      <c r="D3493" s="105"/>
      <c r="E3493" s="99"/>
      <c r="F3493" s="99"/>
      <c r="G3493" s="99"/>
    </row>
    <row r="3494" spans="2:7">
      <c r="B3494" s="105"/>
      <c r="C3494" s="105"/>
      <c r="D3494" s="105"/>
      <c r="E3494" s="99"/>
      <c r="F3494" s="99"/>
      <c r="G3494" s="99"/>
    </row>
    <row r="3495" spans="2:7">
      <c r="B3495" s="105"/>
      <c r="C3495" s="105"/>
      <c r="D3495" s="105"/>
      <c r="E3495" s="99"/>
      <c r="F3495" s="99"/>
      <c r="G3495" s="99"/>
    </row>
    <row r="3496" spans="2:7">
      <c r="B3496" s="105"/>
      <c r="C3496" s="105"/>
      <c r="D3496" s="105"/>
      <c r="E3496" s="99"/>
      <c r="F3496" s="99"/>
      <c r="G3496" s="99"/>
    </row>
    <row r="3497" spans="2:7">
      <c r="B3497" s="105"/>
      <c r="C3497" s="105"/>
      <c r="D3497" s="105"/>
      <c r="E3497" s="99"/>
      <c r="F3497" s="99"/>
      <c r="G3497" s="99"/>
    </row>
    <row r="3498" spans="2:7">
      <c r="B3498" s="105"/>
      <c r="C3498" s="105"/>
      <c r="D3498" s="105"/>
      <c r="E3498" s="99"/>
      <c r="F3498" s="99"/>
      <c r="G3498" s="99"/>
    </row>
    <row r="3499" spans="2:7">
      <c r="B3499" s="105"/>
      <c r="C3499" s="105"/>
      <c r="D3499" s="105"/>
      <c r="E3499" s="99"/>
      <c r="F3499" s="99"/>
      <c r="G3499" s="99"/>
    </row>
    <row r="3500" spans="2:7">
      <c r="B3500" s="105"/>
      <c r="C3500" s="105"/>
      <c r="D3500" s="105"/>
      <c r="E3500" s="99"/>
      <c r="F3500" s="99"/>
      <c r="G3500" s="99"/>
    </row>
    <row r="3501" spans="2:7">
      <c r="B3501" s="105"/>
      <c r="C3501" s="105"/>
      <c r="D3501" s="105"/>
      <c r="E3501" s="99"/>
      <c r="F3501" s="99"/>
      <c r="G3501" s="99"/>
    </row>
    <row r="3502" spans="2:7">
      <c r="B3502" s="105"/>
      <c r="C3502" s="105"/>
      <c r="D3502" s="105"/>
      <c r="E3502" s="99"/>
      <c r="F3502" s="99"/>
      <c r="G3502" s="99"/>
    </row>
    <row r="3503" spans="2:7">
      <c r="B3503" s="105"/>
      <c r="C3503" s="105"/>
      <c r="D3503" s="105"/>
      <c r="E3503" s="99"/>
      <c r="F3503" s="99"/>
      <c r="G3503" s="99"/>
    </row>
    <row r="3504" spans="2:7">
      <c r="B3504" s="105"/>
      <c r="C3504" s="105"/>
      <c r="D3504" s="105"/>
      <c r="E3504" s="99"/>
      <c r="F3504" s="99"/>
      <c r="G3504" s="99"/>
    </row>
    <row r="3505" spans="2:7">
      <c r="B3505" s="105"/>
      <c r="C3505" s="105"/>
      <c r="D3505" s="105"/>
      <c r="E3505" s="99"/>
      <c r="F3505" s="99"/>
      <c r="G3505" s="99"/>
    </row>
    <row r="3506" spans="2:7">
      <c r="B3506" s="105"/>
      <c r="C3506" s="105"/>
      <c r="D3506" s="105"/>
      <c r="E3506" s="99"/>
      <c r="F3506" s="99"/>
      <c r="G3506" s="99"/>
    </row>
    <row r="3507" spans="2:7">
      <c r="B3507" s="105"/>
      <c r="C3507" s="105"/>
      <c r="D3507" s="105"/>
      <c r="E3507" s="99"/>
      <c r="F3507" s="99"/>
      <c r="G3507" s="99"/>
    </row>
    <row r="3508" spans="2:7">
      <c r="B3508" s="105"/>
      <c r="C3508" s="105"/>
      <c r="D3508" s="105"/>
      <c r="E3508" s="99"/>
      <c r="F3508" s="99"/>
      <c r="G3508" s="99"/>
    </row>
    <row r="3509" spans="2:7">
      <c r="B3509" s="105"/>
      <c r="C3509" s="105"/>
      <c r="D3509" s="105"/>
      <c r="E3509" s="99"/>
      <c r="F3509" s="99"/>
      <c r="G3509" s="99"/>
    </row>
    <row r="3510" spans="2:7">
      <c r="B3510" s="105"/>
      <c r="C3510" s="105"/>
      <c r="D3510" s="105"/>
      <c r="E3510" s="99"/>
      <c r="F3510" s="99"/>
      <c r="G3510" s="99"/>
    </row>
    <row r="3511" spans="2:7">
      <c r="B3511" s="105"/>
      <c r="C3511" s="105"/>
      <c r="D3511" s="105"/>
      <c r="E3511" s="99"/>
      <c r="F3511" s="99"/>
      <c r="G3511" s="99"/>
    </row>
    <row r="3512" spans="2:7">
      <c r="B3512" s="105"/>
      <c r="C3512" s="105"/>
      <c r="D3512" s="105"/>
      <c r="E3512" s="99"/>
      <c r="F3512" s="99"/>
      <c r="G3512" s="99"/>
    </row>
    <row r="3513" spans="2:7">
      <c r="B3513" s="105"/>
      <c r="C3513" s="105"/>
      <c r="D3513" s="105"/>
      <c r="E3513" s="99"/>
      <c r="F3513" s="99"/>
      <c r="G3513" s="99"/>
    </row>
    <row r="3514" spans="2:7">
      <c r="B3514" s="105"/>
      <c r="C3514" s="105"/>
      <c r="D3514" s="105"/>
      <c r="E3514" s="99"/>
      <c r="F3514" s="99"/>
      <c r="G3514" s="99"/>
    </row>
    <row r="3515" spans="2:7">
      <c r="B3515" s="105"/>
      <c r="C3515" s="105"/>
      <c r="D3515" s="105"/>
      <c r="E3515" s="99"/>
      <c r="F3515" s="99"/>
      <c r="G3515" s="99"/>
    </row>
    <row r="3516" spans="2:7">
      <c r="B3516" s="105"/>
      <c r="C3516" s="105"/>
      <c r="D3516" s="105"/>
      <c r="E3516" s="99"/>
      <c r="F3516" s="99"/>
      <c r="G3516" s="99"/>
    </row>
    <row r="3517" spans="2:7">
      <c r="B3517" s="105"/>
      <c r="C3517" s="105"/>
      <c r="D3517" s="105"/>
      <c r="E3517" s="99"/>
      <c r="F3517" s="99"/>
      <c r="G3517" s="99"/>
    </row>
    <row r="3518" spans="2:7">
      <c r="B3518" s="105"/>
      <c r="C3518" s="105"/>
      <c r="D3518" s="105"/>
      <c r="E3518" s="99"/>
      <c r="F3518" s="99"/>
      <c r="G3518" s="99"/>
    </row>
    <row r="3519" spans="2:7">
      <c r="B3519" s="105"/>
      <c r="C3519" s="105"/>
      <c r="D3519" s="105"/>
      <c r="E3519" s="99"/>
      <c r="F3519" s="99"/>
      <c r="G3519" s="99"/>
    </row>
    <row r="3520" spans="2:7">
      <c r="B3520" s="105"/>
      <c r="C3520" s="105"/>
      <c r="D3520" s="105"/>
      <c r="E3520" s="99"/>
      <c r="F3520" s="99"/>
      <c r="G3520" s="99"/>
    </row>
    <row r="3521" spans="2:7">
      <c r="B3521" s="105"/>
      <c r="C3521" s="105"/>
      <c r="D3521" s="105"/>
      <c r="E3521" s="99"/>
      <c r="F3521" s="99"/>
      <c r="G3521" s="99"/>
    </row>
    <row r="3522" spans="2:7">
      <c r="B3522" s="105"/>
      <c r="C3522" s="105"/>
      <c r="D3522" s="105"/>
      <c r="E3522" s="99"/>
      <c r="F3522" s="99"/>
      <c r="G3522" s="99"/>
    </row>
    <row r="3523" spans="2:7">
      <c r="B3523" s="105"/>
      <c r="C3523" s="105"/>
      <c r="D3523" s="105"/>
      <c r="E3523" s="99"/>
      <c r="F3523" s="99"/>
      <c r="G3523" s="99"/>
    </row>
    <row r="3524" spans="2:7">
      <c r="B3524" s="105"/>
      <c r="C3524" s="105"/>
      <c r="D3524" s="105"/>
      <c r="E3524" s="99"/>
      <c r="F3524" s="99"/>
      <c r="G3524" s="99"/>
    </row>
    <row r="3525" spans="2:7">
      <c r="B3525" s="105"/>
      <c r="C3525" s="105"/>
      <c r="D3525" s="105"/>
      <c r="E3525" s="99"/>
      <c r="F3525" s="99"/>
      <c r="G3525" s="99"/>
    </row>
    <row r="3526" spans="2:7">
      <c r="B3526" s="105"/>
      <c r="C3526" s="105"/>
      <c r="D3526" s="105"/>
      <c r="E3526" s="99"/>
      <c r="F3526" s="99"/>
      <c r="G3526" s="99"/>
    </row>
    <row r="3527" spans="2:7">
      <c r="B3527" s="105"/>
      <c r="C3527" s="105"/>
      <c r="D3527" s="105"/>
      <c r="E3527" s="99"/>
      <c r="F3527" s="99"/>
      <c r="G3527" s="99"/>
    </row>
    <row r="3528" spans="2:7">
      <c r="B3528" s="105"/>
      <c r="C3528" s="105"/>
      <c r="D3528" s="105"/>
      <c r="E3528" s="99"/>
      <c r="F3528" s="99"/>
      <c r="G3528" s="99"/>
    </row>
    <row r="3529" spans="2:7">
      <c r="B3529" s="105"/>
      <c r="C3529" s="105"/>
      <c r="D3529" s="105"/>
      <c r="E3529" s="99"/>
      <c r="F3529" s="99"/>
      <c r="G3529" s="99"/>
    </row>
    <row r="3530" spans="2:7">
      <c r="B3530" s="105"/>
      <c r="C3530" s="105"/>
      <c r="D3530" s="105"/>
      <c r="E3530" s="99"/>
      <c r="F3530" s="99"/>
      <c r="G3530" s="99"/>
    </row>
    <row r="3531" spans="2:7">
      <c r="B3531" s="105"/>
      <c r="C3531" s="105"/>
      <c r="D3531" s="105"/>
      <c r="E3531" s="99"/>
      <c r="F3531" s="99"/>
      <c r="G3531" s="99"/>
    </row>
    <row r="3532" spans="2:7">
      <c r="B3532" s="105"/>
      <c r="C3532" s="105"/>
      <c r="D3532" s="105"/>
      <c r="E3532" s="99"/>
      <c r="F3532" s="99"/>
      <c r="G3532" s="99"/>
    </row>
    <row r="3533" spans="2:7">
      <c r="B3533" s="105"/>
      <c r="C3533" s="105"/>
      <c r="D3533" s="105"/>
      <c r="E3533" s="99"/>
      <c r="F3533" s="99"/>
      <c r="G3533" s="99"/>
    </row>
    <row r="3534" spans="2:7">
      <c r="B3534" s="105"/>
      <c r="C3534" s="105"/>
      <c r="D3534" s="105"/>
      <c r="E3534" s="99"/>
      <c r="F3534" s="99"/>
      <c r="G3534" s="99"/>
    </row>
    <row r="3535" spans="2:7">
      <c r="B3535" s="105"/>
      <c r="C3535" s="105"/>
      <c r="D3535" s="105"/>
      <c r="E3535" s="99"/>
      <c r="F3535" s="99"/>
      <c r="G3535" s="99"/>
    </row>
    <row r="3536" spans="2:7">
      <c r="B3536" s="105"/>
      <c r="C3536" s="105"/>
      <c r="D3536" s="105"/>
      <c r="E3536" s="99"/>
      <c r="F3536" s="99"/>
      <c r="G3536" s="99"/>
    </row>
    <row r="3537" spans="2:7">
      <c r="B3537" s="105"/>
      <c r="C3537" s="105"/>
      <c r="D3537" s="105"/>
      <c r="E3537" s="99"/>
      <c r="F3537" s="99"/>
      <c r="G3537" s="99"/>
    </row>
    <row r="3538" spans="2:7">
      <c r="B3538" s="105"/>
      <c r="C3538" s="105"/>
      <c r="D3538" s="105"/>
      <c r="E3538" s="99"/>
      <c r="F3538" s="99"/>
      <c r="G3538" s="99"/>
    </row>
    <row r="3539" spans="2:7">
      <c r="B3539" s="105"/>
      <c r="C3539" s="105"/>
      <c r="D3539" s="105"/>
      <c r="E3539" s="99"/>
      <c r="F3539" s="99"/>
      <c r="G3539" s="99"/>
    </row>
    <row r="3540" spans="2:7">
      <c r="B3540" s="105"/>
      <c r="C3540" s="105"/>
      <c r="D3540" s="105"/>
      <c r="E3540" s="99"/>
      <c r="F3540" s="99"/>
      <c r="G3540" s="99"/>
    </row>
    <row r="3541" spans="2:7">
      <c r="B3541" s="105"/>
      <c r="C3541" s="105"/>
      <c r="D3541" s="105"/>
      <c r="E3541" s="99"/>
      <c r="F3541" s="99"/>
      <c r="G3541" s="99"/>
    </row>
    <row r="3542" spans="2:7">
      <c r="B3542" s="105"/>
      <c r="C3542" s="105"/>
      <c r="D3542" s="105"/>
      <c r="E3542" s="99"/>
      <c r="F3542" s="99"/>
      <c r="G3542" s="99"/>
    </row>
    <row r="3543" spans="2:7">
      <c r="B3543" s="105"/>
      <c r="C3543" s="105"/>
      <c r="D3543" s="105"/>
      <c r="E3543" s="99"/>
      <c r="F3543" s="99"/>
      <c r="G3543" s="99"/>
    </row>
    <row r="3544" spans="2:7">
      <c r="B3544" s="105"/>
      <c r="C3544" s="105"/>
      <c r="D3544" s="105"/>
      <c r="E3544" s="99"/>
      <c r="F3544" s="99"/>
      <c r="G3544" s="99"/>
    </row>
    <row r="3545" spans="2:7">
      <c r="B3545" s="105"/>
      <c r="C3545" s="105"/>
      <c r="D3545" s="105"/>
      <c r="E3545" s="99"/>
      <c r="F3545" s="99"/>
      <c r="G3545" s="99"/>
    </row>
    <row r="3546" spans="2:7">
      <c r="B3546" s="105"/>
      <c r="C3546" s="105"/>
      <c r="D3546" s="105"/>
      <c r="E3546" s="99"/>
      <c r="F3546" s="99"/>
      <c r="G3546" s="99"/>
    </row>
    <row r="3547" spans="2:7">
      <c r="B3547" s="105"/>
      <c r="C3547" s="105"/>
      <c r="D3547" s="105"/>
      <c r="E3547" s="99"/>
      <c r="F3547" s="99"/>
      <c r="G3547" s="99"/>
    </row>
    <row r="3548" spans="2:7">
      <c r="B3548" s="105"/>
      <c r="C3548" s="105"/>
      <c r="D3548" s="105"/>
      <c r="E3548" s="99"/>
      <c r="F3548" s="99"/>
      <c r="G3548" s="99"/>
    </row>
    <row r="3549" spans="2:7">
      <c r="B3549" s="105"/>
      <c r="C3549" s="105"/>
      <c r="D3549" s="105"/>
      <c r="E3549" s="99"/>
      <c r="F3549" s="99"/>
      <c r="G3549" s="99"/>
    </row>
    <row r="3550" spans="2:7">
      <c r="B3550" s="105"/>
      <c r="C3550" s="105"/>
      <c r="D3550" s="105"/>
      <c r="E3550" s="99"/>
      <c r="F3550" s="99"/>
      <c r="G3550" s="99"/>
    </row>
    <row r="3551" spans="2:7">
      <c r="B3551" s="105"/>
      <c r="C3551" s="105"/>
      <c r="D3551" s="105"/>
      <c r="E3551" s="99"/>
      <c r="F3551" s="99"/>
      <c r="G3551" s="99"/>
    </row>
    <row r="3552" spans="2:7">
      <c r="B3552" s="105"/>
      <c r="C3552" s="105"/>
      <c r="D3552" s="105"/>
      <c r="E3552" s="99"/>
      <c r="F3552" s="99"/>
      <c r="G3552" s="99"/>
    </row>
    <row r="3553" spans="2:7">
      <c r="B3553" s="105"/>
      <c r="C3553" s="105"/>
      <c r="D3553" s="105"/>
      <c r="E3553" s="99"/>
      <c r="F3553" s="99"/>
      <c r="G3553" s="99"/>
    </row>
    <row r="3554" spans="2:7">
      <c r="B3554" s="105"/>
      <c r="C3554" s="105"/>
      <c r="D3554" s="105"/>
      <c r="E3554" s="99"/>
      <c r="F3554" s="99"/>
      <c r="G3554" s="99"/>
    </row>
    <row r="3555" spans="2:7">
      <c r="B3555" s="105"/>
      <c r="C3555" s="105"/>
      <c r="D3555" s="105"/>
      <c r="E3555" s="99"/>
      <c r="F3555" s="99"/>
      <c r="G3555" s="99"/>
    </row>
    <row r="3556" spans="2:7">
      <c r="B3556" s="105"/>
      <c r="C3556" s="105"/>
      <c r="D3556" s="105"/>
      <c r="E3556" s="99"/>
      <c r="F3556" s="99"/>
      <c r="G3556" s="99"/>
    </row>
    <row r="3557" spans="2:7">
      <c r="B3557" s="105"/>
      <c r="C3557" s="105"/>
      <c r="D3557" s="105"/>
      <c r="E3557" s="99"/>
      <c r="F3557" s="99"/>
      <c r="G3557" s="99"/>
    </row>
    <row r="3558" spans="2:7">
      <c r="B3558" s="105"/>
      <c r="C3558" s="105"/>
      <c r="D3558" s="105"/>
      <c r="E3558" s="99"/>
      <c r="F3558" s="99"/>
      <c r="G3558" s="99"/>
    </row>
    <row r="3559" spans="2:7">
      <c r="B3559" s="105"/>
      <c r="C3559" s="105"/>
      <c r="D3559" s="105"/>
      <c r="E3559" s="99"/>
      <c r="F3559" s="99"/>
      <c r="G3559" s="99"/>
    </row>
    <row r="3560" spans="2:7">
      <c r="B3560" s="105"/>
      <c r="C3560" s="105"/>
      <c r="D3560" s="105"/>
      <c r="E3560" s="99"/>
      <c r="F3560" s="99"/>
      <c r="G3560" s="99"/>
    </row>
    <row r="3561" spans="2:7">
      <c r="B3561" s="105"/>
      <c r="C3561" s="105"/>
      <c r="D3561" s="105"/>
      <c r="E3561" s="99"/>
      <c r="F3561" s="99"/>
      <c r="G3561" s="99"/>
    </row>
    <row r="3562" spans="2:7">
      <c r="B3562" s="105"/>
      <c r="C3562" s="105"/>
      <c r="D3562" s="105"/>
      <c r="E3562" s="99"/>
      <c r="F3562" s="99"/>
      <c r="G3562" s="99"/>
    </row>
    <row r="3563" spans="2:7">
      <c r="B3563" s="105"/>
      <c r="C3563" s="105"/>
      <c r="D3563" s="105"/>
      <c r="E3563" s="99"/>
      <c r="F3563" s="99"/>
      <c r="G3563" s="99"/>
    </row>
    <row r="3564" spans="2:7">
      <c r="B3564" s="105"/>
      <c r="C3564" s="105"/>
      <c r="D3564" s="105"/>
      <c r="E3564" s="99"/>
      <c r="F3564" s="99"/>
      <c r="G3564" s="99"/>
    </row>
    <row r="3565" spans="2:7">
      <c r="B3565" s="105"/>
      <c r="C3565" s="105"/>
      <c r="D3565" s="105"/>
      <c r="E3565" s="99"/>
      <c r="F3565" s="99"/>
      <c r="G3565" s="99"/>
    </row>
    <row r="3566" spans="2:7">
      <c r="B3566" s="105"/>
      <c r="C3566" s="105"/>
      <c r="D3566" s="105"/>
      <c r="E3566" s="99"/>
      <c r="F3566" s="99"/>
      <c r="G3566" s="99"/>
    </row>
    <row r="3567" spans="2:7">
      <c r="B3567" s="105"/>
      <c r="C3567" s="105"/>
      <c r="D3567" s="105"/>
      <c r="E3567" s="99"/>
      <c r="F3567" s="99"/>
      <c r="G3567" s="99"/>
    </row>
    <row r="3568" spans="2:7">
      <c r="B3568" s="105"/>
      <c r="C3568" s="105"/>
      <c r="D3568" s="105"/>
      <c r="E3568" s="99"/>
      <c r="F3568" s="99"/>
      <c r="G3568" s="99"/>
    </row>
    <row r="3569" spans="2:7">
      <c r="B3569" s="105"/>
      <c r="C3569" s="105"/>
      <c r="D3569" s="105"/>
      <c r="E3569" s="99"/>
      <c r="F3569" s="99"/>
      <c r="G3569" s="99"/>
    </row>
    <row r="3570" spans="2:7">
      <c r="B3570" s="105"/>
      <c r="C3570" s="105"/>
      <c r="D3570" s="105"/>
      <c r="E3570" s="99"/>
      <c r="F3570" s="99"/>
      <c r="G3570" s="99"/>
    </row>
    <row r="3571" spans="2:7">
      <c r="B3571" s="105"/>
      <c r="C3571" s="105"/>
      <c r="D3571" s="105"/>
      <c r="E3571" s="99"/>
      <c r="F3571" s="99"/>
      <c r="G3571" s="99"/>
    </row>
    <row r="3572" spans="2:7">
      <c r="B3572" s="105"/>
      <c r="C3572" s="105"/>
      <c r="D3572" s="105"/>
      <c r="E3572" s="99"/>
      <c r="F3572" s="99"/>
      <c r="G3572" s="99"/>
    </row>
    <row r="3573" spans="2:7">
      <c r="B3573" s="105"/>
      <c r="C3573" s="105"/>
      <c r="D3573" s="105"/>
      <c r="E3573" s="99"/>
      <c r="F3573" s="99"/>
      <c r="G3573" s="99"/>
    </row>
    <row r="3574" spans="2:7">
      <c r="B3574" s="105"/>
      <c r="C3574" s="105"/>
      <c r="D3574" s="105"/>
      <c r="E3574" s="99"/>
      <c r="F3574" s="99"/>
      <c r="G3574" s="99"/>
    </row>
    <row r="3575" spans="2:7">
      <c r="B3575" s="105"/>
      <c r="C3575" s="105"/>
      <c r="D3575" s="105"/>
      <c r="E3575" s="99"/>
      <c r="F3575" s="99"/>
      <c r="G3575" s="99"/>
    </row>
    <row r="3576" spans="2:7">
      <c r="B3576" s="105"/>
      <c r="C3576" s="105"/>
      <c r="D3576" s="105"/>
      <c r="E3576" s="99"/>
      <c r="F3576" s="99"/>
      <c r="G3576" s="99"/>
    </row>
    <row r="3577" spans="2:7">
      <c r="B3577" s="105"/>
      <c r="C3577" s="105"/>
      <c r="D3577" s="105"/>
      <c r="E3577" s="99"/>
      <c r="F3577" s="99"/>
      <c r="G3577" s="99"/>
    </row>
    <row r="3578" spans="2:7">
      <c r="B3578" s="105"/>
      <c r="C3578" s="105"/>
      <c r="D3578" s="105"/>
      <c r="E3578" s="99"/>
      <c r="F3578" s="99"/>
      <c r="G3578" s="99"/>
    </row>
    <row r="3579" spans="2:7">
      <c r="B3579" s="105"/>
      <c r="C3579" s="105"/>
      <c r="D3579" s="105"/>
      <c r="E3579" s="99"/>
      <c r="F3579" s="99"/>
      <c r="G3579" s="99"/>
    </row>
    <row r="3580" spans="2:7">
      <c r="B3580" s="105"/>
      <c r="C3580" s="105"/>
      <c r="D3580" s="105"/>
      <c r="E3580" s="99"/>
      <c r="F3580" s="99"/>
      <c r="G3580" s="99"/>
    </row>
    <row r="3581" spans="2:7">
      <c r="B3581" s="105"/>
      <c r="C3581" s="105"/>
      <c r="D3581" s="105"/>
      <c r="E3581" s="99"/>
      <c r="F3581" s="99"/>
      <c r="G3581" s="99"/>
    </row>
    <row r="3582" spans="2:7">
      <c r="B3582" s="105"/>
      <c r="C3582" s="105"/>
      <c r="D3582" s="105"/>
      <c r="E3582" s="99"/>
      <c r="F3582" s="99"/>
      <c r="G3582" s="99"/>
    </row>
    <row r="3583" spans="2:7">
      <c r="B3583" s="105"/>
      <c r="C3583" s="105"/>
      <c r="D3583" s="105"/>
      <c r="E3583" s="99"/>
      <c r="F3583" s="99"/>
      <c r="G3583" s="99"/>
    </row>
    <row r="3584" spans="2:7">
      <c r="B3584" s="105"/>
      <c r="C3584" s="105"/>
      <c r="D3584" s="105"/>
      <c r="E3584" s="99"/>
      <c r="F3584" s="99"/>
      <c r="G3584" s="99"/>
    </row>
    <row r="3585" spans="2:7">
      <c r="B3585" s="105"/>
      <c r="C3585" s="105"/>
      <c r="D3585" s="105"/>
      <c r="E3585" s="99"/>
      <c r="F3585" s="99"/>
      <c r="G3585" s="99"/>
    </row>
    <row r="3586" spans="2:7">
      <c r="B3586" s="105"/>
      <c r="C3586" s="105"/>
      <c r="D3586" s="105"/>
      <c r="E3586" s="99"/>
      <c r="F3586" s="99"/>
      <c r="G3586" s="99"/>
    </row>
    <row r="3587" spans="2:7">
      <c r="B3587" s="105"/>
      <c r="C3587" s="105"/>
      <c r="D3587" s="105"/>
      <c r="E3587" s="99"/>
      <c r="F3587" s="99"/>
      <c r="G3587" s="99"/>
    </row>
    <row r="3588" spans="2:7">
      <c r="B3588" s="105"/>
      <c r="C3588" s="105"/>
      <c r="D3588" s="105"/>
      <c r="E3588" s="99"/>
      <c r="F3588" s="99"/>
      <c r="G3588" s="99"/>
    </row>
    <row r="3589" spans="2:7">
      <c r="B3589" s="105"/>
      <c r="C3589" s="105"/>
      <c r="D3589" s="105"/>
      <c r="E3589" s="99"/>
      <c r="F3589" s="99"/>
      <c r="G3589" s="99"/>
    </row>
    <row r="3590" spans="2:7">
      <c r="B3590" s="105"/>
      <c r="C3590" s="105"/>
      <c r="D3590" s="105"/>
      <c r="E3590" s="99"/>
      <c r="F3590" s="99"/>
      <c r="G3590" s="99"/>
    </row>
    <row r="3591" spans="2:7">
      <c r="B3591" s="105"/>
      <c r="C3591" s="105"/>
      <c r="D3591" s="105"/>
      <c r="E3591" s="99"/>
      <c r="F3591" s="99"/>
      <c r="G3591" s="99"/>
    </row>
    <row r="3592" spans="2:7">
      <c r="B3592" s="105"/>
      <c r="C3592" s="105"/>
      <c r="D3592" s="105"/>
      <c r="E3592" s="99"/>
      <c r="F3592" s="99"/>
      <c r="G3592" s="99"/>
    </row>
    <row r="3593" spans="2:7">
      <c r="B3593" s="105"/>
      <c r="C3593" s="105"/>
      <c r="D3593" s="105"/>
      <c r="E3593" s="99"/>
      <c r="F3593" s="99"/>
      <c r="G3593" s="99"/>
    </row>
    <row r="3594" spans="2:7">
      <c r="B3594" s="105"/>
      <c r="C3594" s="105"/>
      <c r="D3594" s="105"/>
      <c r="E3594" s="99"/>
      <c r="F3594" s="99"/>
      <c r="G3594" s="99"/>
    </row>
    <row r="3595" spans="2:7">
      <c r="B3595" s="105"/>
      <c r="C3595" s="105"/>
      <c r="D3595" s="105"/>
      <c r="E3595" s="99"/>
      <c r="F3595" s="99"/>
      <c r="G3595" s="99"/>
    </row>
    <row r="3596" spans="2:7">
      <c r="B3596" s="105"/>
      <c r="C3596" s="105"/>
      <c r="D3596" s="105"/>
      <c r="E3596" s="99"/>
      <c r="F3596" s="99"/>
      <c r="G3596" s="99"/>
    </row>
    <row r="3597" spans="2:7">
      <c r="B3597" s="105"/>
      <c r="C3597" s="105"/>
      <c r="D3597" s="105"/>
      <c r="E3597" s="99"/>
      <c r="F3597" s="99"/>
      <c r="G3597" s="99"/>
    </row>
    <row r="3598" spans="2:7">
      <c r="B3598" s="105"/>
      <c r="C3598" s="105"/>
      <c r="D3598" s="105"/>
      <c r="E3598" s="99"/>
      <c r="F3598" s="99"/>
      <c r="G3598" s="99"/>
    </row>
    <row r="3599" spans="2:7">
      <c r="B3599" s="105"/>
      <c r="C3599" s="105"/>
      <c r="D3599" s="105"/>
      <c r="E3599" s="99"/>
      <c r="F3599" s="99"/>
      <c r="G3599" s="99"/>
    </row>
    <row r="3600" spans="2:7">
      <c r="B3600" s="105"/>
      <c r="C3600" s="105"/>
      <c r="D3600" s="105"/>
      <c r="E3600" s="99"/>
      <c r="F3600" s="99"/>
      <c r="G3600" s="99"/>
    </row>
    <row r="3601" spans="2:7">
      <c r="B3601" s="105"/>
      <c r="C3601" s="105"/>
      <c r="D3601" s="105"/>
      <c r="E3601" s="99"/>
      <c r="F3601" s="99"/>
      <c r="G3601" s="99"/>
    </row>
    <row r="3602" spans="2:7">
      <c r="B3602" s="105"/>
      <c r="C3602" s="105"/>
      <c r="D3602" s="105"/>
      <c r="E3602" s="99"/>
      <c r="F3602" s="99"/>
      <c r="G3602" s="99"/>
    </row>
    <row r="3603" spans="2:7">
      <c r="B3603" s="105"/>
      <c r="C3603" s="105"/>
      <c r="D3603" s="105"/>
      <c r="E3603" s="99"/>
      <c r="F3603" s="99"/>
      <c r="G3603" s="99"/>
    </row>
    <row r="3604" spans="2:7">
      <c r="B3604" s="105"/>
      <c r="C3604" s="105"/>
      <c r="D3604" s="105"/>
      <c r="E3604" s="99"/>
      <c r="F3604" s="99"/>
      <c r="G3604" s="99"/>
    </row>
    <row r="3605" spans="2:7">
      <c r="B3605" s="105"/>
      <c r="C3605" s="105"/>
      <c r="D3605" s="105"/>
      <c r="E3605" s="99"/>
      <c r="F3605" s="99"/>
      <c r="G3605" s="99"/>
    </row>
    <row r="3606" spans="2:7">
      <c r="B3606" s="105"/>
      <c r="C3606" s="105"/>
      <c r="D3606" s="105"/>
      <c r="E3606" s="99"/>
      <c r="F3606" s="99"/>
      <c r="G3606" s="99"/>
    </row>
    <row r="3607" spans="2:7">
      <c r="B3607" s="105"/>
      <c r="C3607" s="105"/>
      <c r="D3607" s="105"/>
      <c r="E3607" s="99"/>
      <c r="F3607" s="99"/>
      <c r="G3607" s="99"/>
    </row>
    <row r="3608" spans="2:7">
      <c r="B3608" s="105"/>
      <c r="C3608" s="105"/>
      <c r="D3608" s="105"/>
      <c r="E3608" s="99"/>
      <c r="F3608" s="99"/>
      <c r="G3608" s="99"/>
    </row>
    <row r="3609" spans="2:7">
      <c r="B3609" s="105"/>
      <c r="C3609" s="105"/>
      <c r="D3609" s="105"/>
      <c r="E3609" s="99"/>
      <c r="F3609" s="99"/>
      <c r="G3609" s="99"/>
    </row>
    <row r="3610" spans="2:7">
      <c r="B3610" s="105"/>
      <c r="C3610" s="105"/>
      <c r="D3610" s="105"/>
      <c r="E3610" s="99"/>
      <c r="F3610" s="99"/>
      <c r="G3610" s="99"/>
    </row>
    <row r="3611" spans="2:7">
      <c r="B3611" s="105"/>
      <c r="C3611" s="105"/>
      <c r="D3611" s="105"/>
      <c r="E3611" s="99"/>
      <c r="F3611" s="99"/>
      <c r="G3611" s="99"/>
    </row>
    <row r="3612" spans="2:7">
      <c r="B3612" s="105"/>
      <c r="C3612" s="105"/>
      <c r="D3612" s="105"/>
      <c r="E3612" s="99"/>
      <c r="F3612" s="99"/>
      <c r="G3612" s="99"/>
    </row>
    <row r="3613" spans="2:7">
      <c r="B3613" s="105"/>
      <c r="C3613" s="105"/>
      <c r="D3613" s="105"/>
      <c r="E3613" s="99"/>
      <c r="F3613" s="99"/>
      <c r="G3613" s="99"/>
    </row>
    <row r="3614" spans="2:7">
      <c r="B3614" s="105"/>
      <c r="C3614" s="105"/>
      <c r="D3614" s="105"/>
      <c r="E3614" s="99"/>
      <c r="F3614" s="99"/>
      <c r="G3614" s="99"/>
    </row>
    <row r="3615" spans="2:7">
      <c r="B3615" s="105"/>
      <c r="C3615" s="105"/>
      <c r="D3615" s="105"/>
      <c r="E3615" s="99"/>
      <c r="F3615" s="99"/>
      <c r="G3615" s="99"/>
    </row>
    <row r="3616" spans="2:7">
      <c r="B3616" s="105"/>
      <c r="C3616" s="105"/>
      <c r="D3616" s="105"/>
      <c r="E3616" s="99"/>
      <c r="F3616" s="99"/>
      <c r="G3616" s="99"/>
    </row>
    <row r="3617" spans="2:7">
      <c r="B3617" s="105"/>
      <c r="C3617" s="105"/>
      <c r="D3617" s="105"/>
      <c r="E3617" s="99"/>
      <c r="F3617" s="99"/>
      <c r="G3617" s="99"/>
    </row>
    <row r="3618" spans="2:7">
      <c r="B3618" s="105"/>
      <c r="C3618" s="105"/>
      <c r="D3618" s="105"/>
      <c r="E3618" s="99"/>
      <c r="F3618" s="99"/>
      <c r="G3618" s="99"/>
    </row>
    <row r="3619" spans="2:7">
      <c r="B3619" s="105"/>
      <c r="C3619" s="105"/>
      <c r="D3619" s="105"/>
      <c r="E3619" s="99"/>
      <c r="F3619" s="99"/>
      <c r="G3619" s="99"/>
    </row>
    <row r="3620" spans="2:7">
      <c r="B3620" s="105"/>
      <c r="C3620" s="105"/>
      <c r="D3620" s="105"/>
      <c r="E3620" s="99"/>
      <c r="F3620" s="99"/>
      <c r="G3620" s="99"/>
    </row>
    <row r="3621" spans="2:7">
      <c r="B3621" s="105"/>
      <c r="C3621" s="105"/>
      <c r="D3621" s="105"/>
      <c r="E3621" s="99"/>
      <c r="F3621" s="99"/>
      <c r="G3621" s="99"/>
    </row>
    <row r="3622" spans="2:7">
      <c r="B3622" s="105"/>
      <c r="C3622" s="105"/>
      <c r="D3622" s="105"/>
      <c r="E3622" s="99"/>
      <c r="F3622" s="99"/>
      <c r="G3622" s="99"/>
    </row>
    <row r="3623" spans="2:7">
      <c r="B3623" s="105"/>
      <c r="C3623" s="105"/>
      <c r="D3623" s="105"/>
      <c r="E3623" s="99"/>
      <c r="F3623" s="99"/>
      <c r="G3623" s="99"/>
    </row>
    <row r="3624" spans="2:7">
      <c r="B3624" s="105"/>
      <c r="C3624" s="105"/>
      <c r="D3624" s="105"/>
      <c r="E3624" s="99"/>
      <c r="F3624" s="99"/>
      <c r="G3624" s="99"/>
    </row>
    <row r="3625" spans="2:7">
      <c r="B3625" s="105"/>
      <c r="C3625" s="105"/>
      <c r="D3625" s="105"/>
      <c r="E3625" s="99"/>
      <c r="F3625" s="99"/>
      <c r="G3625" s="99"/>
    </row>
    <row r="3626" spans="2:7">
      <c r="B3626" s="105"/>
      <c r="C3626" s="105"/>
      <c r="D3626" s="105"/>
      <c r="E3626" s="99"/>
      <c r="F3626" s="99"/>
      <c r="G3626" s="99"/>
    </row>
    <row r="3627" spans="2:7">
      <c r="B3627" s="105"/>
      <c r="C3627" s="105"/>
      <c r="D3627" s="105"/>
      <c r="E3627" s="99"/>
      <c r="F3627" s="99"/>
      <c r="G3627" s="99"/>
    </row>
    <row r="3628" spans="2:7">
      <c r="B3628" s="105"/>
      <c r="C3628" s="105"/>
      <c r="D3628" s="105"/>
      <c r="E3628" s="99"/>
      <c r="F3628" s="99"/>
      <c r="G3628" s="99"/>
    </row>
    <row r="3629" spans="2:7">
      <c r="B3629" s="105"/>
      <c r="C3629" s="105"/>
      <c r="D3629" s="105"/>
      <c r="E3629" s="99"/>
      <c r="F3629" s="99"/>
      <c r="G3629" s="99"/>
    </row>
    <row r="3630" spans="2:7">
      <c r="B3630" s="105"/>
      <c r="C3630" s="105"/>
      <c r="D3630" s="105"/>
      <c r="E3630" s="99"/>
      <c r="F3630" s="99"/>
      <c r="G3630" s="99"/>
    </row>
    <row r="3631" spans="2:7">
      <c r="B3631" s="105"/>
      <c r="C3631" s="105"/>
      <c r="D3631" s="105"/>
      <c r="E3631" s="99"/>
      <c r="F3631" s="99"/>
      <c r="G3631" s="99"/>
    </row>
    <row r="3632" spans="2:7">
      <c r="B3632" s="105"/>
      <c r="C3632" s="105"/>
      <c r="D3632" s="105"/>
      <c r="E3632" s="99"/>
      <c r="F3632" s="99"/>
      <c r="G3632" s="99"/>
    </row>
    <row r="3633" spans="2:7">
      <c r="B3633" s="105"/>
      <c r="C3633" s="105"/>
      <c r="D3633" s="105"/>
      <c r="E3633" s="99"/>
      <c r="F3633" s="99"/>
      <c r="G3633" s="99"/>
    </row>
    <row r="3634" spans="2:7">
      <c r="B3634" s="105"/>
      <c r="C3634" s="105"/>
      <c r="D3634" s="105"/>
      <c r="E3634" s="99"/>
      <c r="F3634" s="99"/>
      <c r="G3634" s="99"/>
    </row>
    <row r="3635" spans="2:7">
      <c r="B3635" s="105"/>
      <c r="C3635" s="105"/>
      <c r="D3635" s="105"/>
      <c r="E3635" s="99"/>
      <c r="F3635" s="99"/>
      <c r="G3635" s="99"/>
    </row>
    <row r="3636" spans="2:7">
      <c r="B3636" s="105"/>
      <c r="C3636" s="105"/>
      <c r="D3636" s="105"/>
      <c r="E3636" s="99"/>
      <c r="F3636" s="99"/>
      <c r="G3636" s="99"/>
    </row>
    <row r="3637" spans="2:7">
      <c r="B3637" s="105"/>
      <c r="C3637" s="105"/>
      <c r="D3637" s="105"/>
      <c r="E3637" s="99"/>
      <c r="F3637" s="99"/>
      <c r="G3637" s="99"/>
    </row>
    <row r="3638" spans="2:7">
      <c r="B3638" s="105"/>
      <c r="C3638" s="105"/>
      <c r="D3638" s="105"/>
      <c r="E3638" s="99"/>
      <c r="F3638" s="99"/>
      <c r="G3638" s="99"/>
    </row>
    <row r="3639" spans="2:7">
      <c r="B3639" s="105"/>
      <c r="C3639" s="105"/>
      <c r="D3639" s="105"/>
      <c r="E3639" s="99"/>
      <c r="F3639" s="99"/>
      <c r="G3639" s="99"/>
    </row>
    <row r="3640" spans="2:7">
      <c r="B3640" s="105"/>
      <c r="C3640" s="105"/>
      <c r="D3640" s="105"/>
      <c r="E3640" s="99"/>
      <c r="F3640" s="99"/>
      <c r="G3640" s="99"/>
    </row>
    <row r="3641" spans="2:7">
      <c r="B3641" s="105"/>
      <c r="C3641" s="105"/>
      <c r="D3641" s="105"/>
      <c r="E3641" s="99"/>
      <c r="F3641" s="99"/>
      <c r="G3641" s="99"/>
    </row>
    <row r="3642" spans="2:7">
      <c r="B3642" s="105"/>
      <c r="C3642" s="105"/>
      <c r="D3642" s="105"/>
      <c r="E3642" s="99"/>
      <c r="F3642" s="99"/>
      <c r="G3642" s="99"/>
    </row>
    <row r="3643" spans="2:7">
      <c r="B3643" s="105"/>
      <c r="C3643" s="105"/>
      <c r="D3643" s="105"/>
      <c r="E3643" s="99"/>
      <c r="F3643" s="99"/>
      <c r="G3643" s="99"/>
    </row>
    <row r="3644" spans="2:7">
      <c r="B3644" s="105"/>
      <c r="C3644" s="105"/>
      <c r="D3644" s="105"/>
      <c r="E3644" s="99"/>
      <c r="F3644" s="99"/>
      <c r="G3644" s="99"/>
    </row>
    <row r="3645" spans="2:7">
      <c r="B3645" s="105"/>
      <c r="C3645" s="105"/>
      <c r="D3645" s="105"/>
      <c r="E3645" s="99"/>
      <c r="F3645" s="99"/>
      <c r="G3645" s="99"/>
    </row>
    <row r="3646" spans="2:7">
      <c r="B3646" s="105"/>
      <c r="C3646" s="105"/>
      <c r="D3646" s="105"/>
      <c r="E3646" s="99"/>
      <c r="F3646" s="99"/>
      <c r="G3646" s="99"/>
    </row>
    <row r="3647" spans="2:7">
      <c r="B3647" s="105"/>
      <c r="C3647" s="105"/>
      <c r="D3647" s="105"/>
      <c r="E3647" s="99"/>
      <c r="F3647" s="99"/>
      <c r="G3647" s="99"/>
    </row>
    <row r="3648" spans="2:7">
      <c r="B3648" s="105"/>
      <c r="C3648" s="105"/>
      <c r="D3648" s="105"/>
      <c r="E3648" s="99"/>
      <c r="F3648" s="99"/>
      <c r="G3648" s="99"/>
    </row>
    <row r="3649" spans="2:7">
      <c r="B3649" s="105"/>
      <c r="C3649" s="105"/>
      <c r="D3649" s="105"/>
      <c r="E3649" s="99"/>
      <c r="F3649" s="99"/>
      <c r="G3649" s="99"/>
    </row>
    <row r="3650" spans="2:7">
      <c r="B3650" s="105"/>
      <c r="C3650" s="105"/>
      <c r="D3650" s="105"/>
      <c r="E3650" s="99"/>
      <c r="F3650" s="99"/>
      <c r="G3650" s="99"/>
    </row>
    <row r="3651" spans="2:7">
      <c r="B3651" s="105"/>
      <c r="C3651" s="105"/>
      <c r="D3651" s="105"/>
      <c r="E3651" s="99"/>
      <c r="F3651" s="99"/>
      <c r="G3651" s="99"/>
    </row>
    <row r="3652" spans="2:7">
      <c r="B3652" s="105"/>
      <c r="C3652" s="105"/>
      <c r="D3652" s="105"/>
      <c r="E3652" s="99"/>
      <c r="F3652" s="99"/>
      <c r="G3652" s="99"/>
    </row>
    <row r="3653" spans="2:7">
      <c r="B3653" s="105"/>
      <c r="C3653" s="105"/>
      <c r="D3653" s="105"/>
      <c r="E3653" s="99"/>
      <c r="F3653" s="99"/>
      <c r="G3653" s="99"/>
    </row>
    <row r="3654" spans="2:7">
      <c r="B3654" s="105"/>
      <c r="C3654" s="105"/>
      <c r="D3654" s="105"/>
      <c r="E3654" s="99"/>
      <c r="F3654" s="99"/>
      <c r="G3654" s="99"/>
    </row>
    <row r="3655" spans="2:7">
      <c r="B3655" s="105"/>
      <c r="C3655" s="105"/>
      <c r="D3655" s="105"/>
      <c r="E3655" s="99"/>
      <c r="F3655" s="99"/>
      <c r="G3655" s="99"/>
    </row>
    <row r="3656" spans="2:7">
      <c r="B3656" s="105"/>
      <c r="C3656" s="105"/>
      <c r="D3656" s="105"/>
      <c r="E3656" s="99"/>
      <c r="F3656" s="99"/>
      <c r="G3656" s="99"/>
    </row>
    <row r="3657" spans="2:7">
      <c r="B3657" s="105"/>
      <c r="C3657" s="105"/>
      <c r="D3657" s="105"/>
      <c r="E3657" s="99"/>
      <c r="F3657" s="99"/>
      <c r="G3657" s="99"/>
    </row>
    <row r="3658" spans="2:7">
      <c r="B3658" s="105"/>
      <c r="C3658" s="105"/>
      <c r="D3658" s="105"/>
      <c r="E3658" s="99"/>
      <c r="F3658" s="99"/>
      <c r="G3658" s="99"/>
    </row>
    <row r="3659" spans="2:7">
      <c r="B3659" s="105"/>
      <c r="C3659" s="105"/>
      <c r="D3659" s="105"/>
      <c r="E3659" s="99"/>
      <c r="F3659" s="99"/>
      <c r="G3659" s="99"/>
    </row>
    <row r="3660" spans="2:7">
      <c r="B3660" s="105"/>
      <c r="C3660" s="105"/>
      <c r="D3660" s="105"/>
      <c r="E3660" s="99"/>
      <c r="F3660" s="99"/>
      <c r="G3660" s="99"/>
    </row>
    <row r="3661" spans="2:7">
      <c r="B3661" s="105"/>
      <c r="C3661" s="105"/>
      <c r="D3661" s="105"/>
      <c r="E3661" s="99"/>
      <c r="F3661" s="99"/>
      <c r="G3661" s="99"/>
    </row>
    <row r="3662" spans="2:7">
      <c r="B3662" s="105"/>
      <c r="C3662" s="105"/>
      <c r="D3662" s="105"/>
      <c r="E3662" s="99"/>
      <c r="F3662" s="99"/>
      <c r="G3662" s="99"/>
    </row>
    <row r="3663" spans="2:7">
      <c r="B3663" s="105"/>
      <c r="C3663" s="105"/>
      <c r="D3663" s="105"/>
      <c r="E3663" s="99"/>
      <c r="F3663" s="99"/>
      <c r="G3663" s="99"/>
    </row>
    <row r="3664" spans="2:7">
      <c r="B3664" s="105"/>
      <c r="C3664" s="105"/>
      <c r="D3664" s="105"/>
      <c r="E3664" s="99"/>
      <c r="F3664" s="99"/>
      <c r="G3664" s="99"/>
    </row>
    <row r="3665" spans="2:7">
      <c r="B3665" s="105"/>
      <c r="C3665" s="105"/>
      <c r="D3665" s="105"/>
      <c r="E3665" s="99"/>
      <c r="F3665" s="99"/>
      <c r="G3665" s="99"/>
    </row>
    <row r="3666" spans="2:7">
      <c r="B3666" s="105"/>
      <c r="C3666" s="105"/>
      <c r="D3666" s="105"/>
      <c r="E3666" s="99"/>
      <c r="F3666" s="99"/>
      <c r="G3666" s="99"/>
    </row>
    <row r="3667" spans="2:7">
      <c r="B3667" s="105"/>
      <c r="C3667" s="105"/>
      <c r="D3667" s="105"/>
      <c r="E3667" s="99"/>
      <c r="F3667" s="99"/>
      <c r="G3667" s="99"/>
    </row>
    <row r="3668" spans="2:7">
      <c r="B3668" s="105"/>
      <c r="C3668" s="105"/>
      <c r="D3668" s="105"/>
      <c r="E3668" s="99"/>
      <c r="F3668" s="99"/>
      <c r="G3668" s="99"/>
    </row>
    <row r="3669" spans="2:7">
      <c r="B3669" s="105"/>
      <c r="C3669" s="105"/>
      <c r="D3669" s="105"/>
      <c r="E3669" s="99"/>
      <c r="F3669" s="99"/>
      <c r="G3669" s="99"/>
    </row>
    <row r="3670" spans="2:7">
      <c r="B3670" s="105"/>
      <c r="C3670" s="105"/>
      <c r="D3670" s="105"/>
      <c r="E3670" s="99"/>
      <c r="F3670" s="99"/>
      <c r="G3670" s="99"/>
    </row>
    <row r="3671" spans="2:7">
      <c r="B3671" s="105"/>
      <c r="C3671" s="105"/>
      <c r="D3671" s="105"/>
      <c r="E3671" s="99"/>
      <c r="F3671" s="99"/>
      <c r="G3671" s="99"/>
    </row>
    <row r="3672" spans="2:7">
      <c r="B3672" s="105"/>
      <c r="C3672" s="105"/>
      <c r="D3672" s="105"/>
      <c r="E3672" s="99"/>
      <c r="F3672" s="99"/>
      <c r="G3672" s="99"/>
    </row>
    <row r="3673" spans="2:7">
      <c r="B3673" s="105"/>
      <c r="C3673" s="105"/>
      <c r="D3673" s="105"/>
      <c r="E3673" s="99"/>
      <c r="F3673" s="99"/>
      <c r="G3673" s="99"/>
    </row>
    <row r="3674" spans="2:7">
      <c r="B3674" s="105"/>
      <c r="C3674" s="105"/>
      <c r="D3674" s="105"/>
      <c r="E3674" s="99"/>
      <c r="F3674" s="99"/>
      <c r="G3674" s="99"/>
    </row>
    <row r="3675" spans="2:7">
      <c r="B3675" s="105"/>
      <c r="C3675" s="105"/>
      <c r="D3675" s="105"/>
      <c r="E3675" s="99"/>
      <c r="F3675" s="99"/>
      <c r="G3675" s="99"/>
    </row>
    <row r="3676" spans="2:7">
      <c r="B3676" s="105"/>
      <c r="C3676" s="105"/>
      <c r="D3676" s="105"/>
      <c r="E3676" s="99"/>
      <c r="F3676" s="99"/>
      <c r="G3676" s="99"/>
    </row>
    <row r="3677" spans="2:7">
      <c r="B3677" s="105"/>
      <c r="C3677" s="105"/>
      <c r="D3677" s="105"/>
      <c r="E3677" s="99"/>
      <c r="F3677" s="99"/>
      <c r="G3677" s="99"/>
    </row>
    <row r="3678" spans="2:7">
      <c r="B3678" s="105"/>
      <c r="C3678" s="105"/>
      <c r="D3678" s="105"/>
      <c r="E3678" s="99"/>
      <c r="F3678" s="99"/>
      <c r="G3678" s="99"/>
    </row>
    <row r="3679" spans="2:7">
      <c r="B3679" s="105"/>
      <c r="C3679" s="105"/>
      <c r="D3679" s="105"/>
      <c r="E3679" s="99"/>
      <c r="F3679" s="99"/>
      <c r="G3679" s="99"/>
    </row>
    <row r="3680" spans="2:7">
      <c r="B3680" s="105"/>
      <c r="C3680" s="105"/>
      <c r="D3680" s="105"/>
      <c r="E3680" s="99"/>
      <c r="F3680" s="99"/>
      <c r="G3680" s="99"/>
    </row>
    <row r="3681" spans="2:7">
      <c r="B3681" s="105"/>
      <c r="C3681" s="105"/>
      <c r="D3681" s="105"/>
      <c r="E3681" s="99"/>
      <c r="F3681" s="99"/>
      <c r="G3681" s="99"/>
    </row>
    <row r="3682" spans="2:7">
      <c r="B3682" s="105"/>
      <c r="C3682" s="105"/>
      <c r="D3682" s="105"/>
      <c r="E3682" s="99"/>
      <c r="F3682" s="99"/>
      <c r="G3682" s="99"/>
    </row>
    <row r="3683" spans="2:7">
      <c r="B3683" s="105"/>
      <c r="C3683" s="105"/>
      <c r="D3683" s="105"/>
      <c r="E3683" s="99"/>
      <c r="F3683" s="99"/>
      <c r="G3683" s="99"/>
    </row>
    <row r="3684" spans="2:7">
      <c r="B3684" s="105"/>
      <c r="C3684" s="105"/>
      <c r="D3684" s="105"/>
      <c r="E3684" s="99"/>
      <c r="F3684" s="99"/>
      <c r="G3684" s="99"/>
    </row>
    <row r="3685" spans="2:7">
      <c r="B3685" s="105"/>
      <c r="C3685" s="105"/>
      <c r="D3685" s="105"/>
      <c r="E3685" s="99"/>
      <c r="F3685" s="99"/>
      <c r="G3685" s="99"/>
    </row>
    <row r="3686" spans="2:7">
      <c r="B3686" s="105"/>
      <c r="C3686" s="105"/>
      <c r="D3686" s="105"/>
      <c r="E3686" s="99"/>
      <c r="F3686" s="99"/>
      <c r="G3686" s="99"/>
    </row>
    <row r="3687" spans="2:7">
      <c r="B3687" s="105"/>
      <c r="C3687" s="105"/>
      <c r="D3687" s="105"/>
      <c r="E3687" s="99"/>
      <c r="F3687" s="99"/>
      <c r="G3687" s="99"/>
    </row>
    <row r="3688" spans="2:7">
      <c r="B3688" s="105"/>
      <c r="C3688" s="105"/>
      <c r="D3688" s="105"/>
      <c r="E3688" s="99"/>
      <c r="F3688" s="99"/>
      <c r="G3688" s="99"/>
    </row>
    <row r="3689" spans="2:7">
      <c r="B3689" s="105"/>
      <c r="C3689" s="105"/>
      <c r="D3689" s="105"/>
      <c r="E3689" s="99"/>
      <c r="F3689" s="99"/>
      <c r="G3689" s="99"/>
    </row>
    <row r="3690" spans="2:7">
      <c r="B3690" s="105"/>
      <c r="C3690" s="105"/>
      <c r="D3690" s="105"/>
      <c r="E3690" s="99"/>
      <c r="F3690" s="99"/>
      <c r="G3690" s="99"/>
    </row>
    <row r="3691" spans="2:7">
      <c r="B3691" s="105"/>
      <c r="C3691" s="105"/>
      <c r="D3691" s="105"/>
      <c r="E3691" s="99"/>
      <c r="F3691" s="99"/>
      <c r="G3691" s="99"/>
    </row>
    <row r="3692" spans="2:7">
      <c r="B3692" s="105"/>
      <c r="C3692" s="105"/>
      <c r="D3692" s="105"/>
      <c r="E3692" s="99"/>
      <c r="F3692" s="99"/>
      <c r="G3692" s="99"/>
    </row>
    <row r="3693" spans="2:7">
      <c r="B3693" s="105"/>
      <c r="C3693" s="105"/>
      <c r="D3693" s="105"/>
      <c r="E3693" s="99"/>
      <c r="F3693" s="99"/>
      <c r="G3693" s="99"/>
    </row>
    <row r="3694" spans="2:7">
      <c r="B3694" s="105"/>
      <c r="C3694" s="105"/>
      <c r="D3694" s="105"/>
      <c r="E3694" s="99"/>
      <c r="F3694" s="99"/>
      <c r="G3694" s="99"/>
    </row>
    <row r="3695" spans="2:7">
      <c r="B3695" s="105"/>
      <c r="C3695" s="105"/>
      <c r="D3695" s="105"/>
      <c r="E3695" s="99"/>
      <c r="F3695" s="99"/>
      <c r="G3695" s="99"/>
    </row>
    <row r="3696" spans="2:7">
      <c r="B3696" s="105"/>
      <c r="C3696" s="105"/>
      <c r="D3696" s="105"/>
      <c r="E3696" s="99"/>
      <c r="F3696" s="99"/>
      <c r="G3696" s="99"/>
    </row>
    <row r="3697" spans="2:7">
      <c r="B3697" s="105"/>
      <c r="C3697" s="105"/>
      <c r="D3697" s="105"/>
      <c r="E3697" s="99"/>
      <c r="F3697" s="99"/>
      <c r="G3697" s="99"/>
    </row>
    <row r="3698" spans="2:7">
      <c r="B3698" s="105"/>
      <c r="C3698" s="105"/>
      <c r="D3698" s="105"/>
      <c r="E3698" s="99"/>
      <c r="F3698" s="99"/>
      <c r="G3698" s="99"/>
    </row>
    <row r="3699" spans="2:7">
      <c r="B3699" s="105"/>
      <c r="C3699" s="105"/>
      <c r="D3699" s="105"/>
      <c r="E3699" s="99"/>
      <c r="F3699" s="99"/>
      <c r="G3699" s="99"/>
    </row>
    <row r="3700" spans="2:7">
      <c r="B3700" s="105"/>
      <c r="C3700" s="105"/>
      <c r="D3700" s="105"/>
      <c r="E3700" s="99"/>
      <c r="F3700" s="99"/>
      <c r="G3700" s="99"/>
    </row>
    <row r="3701" spans="2:7">
      <c r="B3701" s="105"/>
      <c r="C3701" s="105"/>
      <c r="D3701" s="105"/>
      <c r="E3701" s="99"/>
      <c r="F3701" s="99"/>
      <c r="G3701" s="99"/>
    </row>
    <row r="3702" spans="2:7">
      <c r="B3702" s="105"/>
      <c r="C3702" s="105"/>
      <c r="D3702" s="105"/>
      <c r="E3702" s="99"/>
      <c r="F3702" s="99"/>
      <c r="G3702" s="99"/>
    </row>
    <row r="3703" spans="2:7">
      <c r="B3703" s="105"/>
      <c r="C3703" s="105"/>
      <c r="D3703" s="105"/>
      <c r="E3703" s="99"/>
      <c r="F3703" s="99"/>
      <c r="G3703" s="99"/>
    </row>
    <row r="3704" spans="2:7">
      <c r="B3704" s="105"/>
      <c r="C3704" s="105"/>
      <c r="D3704" s="105"/>
      <c r="E3704" s="99"/>
      <c r="F3704" s="99"/>
      <c r="G3704" s="99"/>
    </row>
    <row r="3705" spans="2:7">
      <c r="B3705" s="105"/>
      <c r="C3705" s="105"/>
      <c r="D3705" s="105"/>
      <c r="E3705" s="99"/>
      <c r="F3705" s="99"/>
      <c r="G3705" s="99"/>
    </row>
    <row r="3706" spans="2:7">
      <c r="B3706" s="105"/>
      <c r="C3706" s="105"/>
      <c r="D3706" s="105"/>
      <c r="E3706" s="99"/>
      <c r="F3706" s="99"/>
      <c r="G3706" s="99"/>
    </row>
    <row r="3707" spans="2:7">
      <c r="B3707" s="105"/>
      <c r="C3707" s="105"/>
      <c r="D3707" s="105"/>
      <c r="E3707" s="99"/>
      <c r="F3707" s="99"/>
      <c r="G3707" s="99"/>
    </row>
    <row r="3708" spans="2:7">
      <c r="B3708" s="105"/>
      <c r="C3708" s="105"/>
      <c r="D3708" s="105"/>
      <c r="E3708" s="99"/>
      <c r="F3708" s="99"/>
      <c r="G3708" s="99"/>
    </row>
    <row r="3709" spans="2:7">
      <c r="B3709" s="105"/>
      <c r="C3709" s="105"/>
      <c r="D3709" s="105"/>
      <c r="E3709" s="99"/>
      <c r="F3709" s="99"/>
      <c r="G3709" s="99"/>
    </row>
    <row r="3710" spans="2:7">
      <c r="B3710" s="105"/>
      <c r="C3710" s="105"/>
      <c r="D3710" s="105"/>
      <c r="E3710" s="99"/>
      <c r="F3710" s="99"/>
      <c r="G3710" s="99"/>
    </row>
    <row r="3711" spans="2:7">
      <c r="B3711" s="105"/>
      <c r="C3711" s="105"/>
      <c r="D3711" s="105"/>
      <c r="E3711" s="99"/>
      <c r="F3711" s="99"/>
      <c r="G3711" s="99"/>
    </row>
    <row r="3712" spans="2:7">
      <c r="B3712" s="105"/>
      <c r="C3712" s="105"/>
      <c r="D3712" s="105"/>
      <c r="E3712" s="99"/>
      <c r="F3712" s="99"/>
      <c r="G3712" s="99"/>
    </row>
    <row r="3713" spans="2:7">
      <c r="B3713" s="105"/>
      <c r="C3713" s="105"/>
      <c r="D3713" s="105"/>
      <c r="E3713" s="99"/>
      <c r="F3713" s="99"/>
      <c r="G3713" s="99"/>
    </row>
    <row r="3714" spans="2:7">
      <c r="B3714" s="105"/>
      <c r="C3714" s="105"/>
      <c r="D3714" s="105"/>
      <c r="E3714" s="99"/>
      <c r="F3714" s="99"/>
      <c r="G3714" s="99"/>
    </row>
    <row r="3715" spans="2:7">
      <c r="B3715" s="105"/>
      <c r="C3715" s="105"/>
      <c r="D3715" s="105"/>
      <c r="E3715" s="99"/>
      <c r="F3715" s="99"/>
      <c r="G3715" s="99"/>
    </row>
    <row r="3716" spans="2:7">
      <c r="B3716" s="105"/>
      <c r="C3716" s="105"/>
      <c r="D3716" s="105"/>
      <c r="E3716" s="99"/>
      <c r="F3716" s="99"/>
      <c r="G3716" s="99"/>
    </row>
    <row r="3717" spans="2:7">
      <c r="B3717" s="105"/>
      <c r="C3717" s="105"/>
      <c r="D3717" s="105"/>
      <c r="E3717" s="99"/>
      <c r="F3717" s="99"/>
      <c r="G3717" s="99"/>
    </row>
    <row r="3718" spans="2:7">
      <c r="B3718" s="105"/>
      <c r="C3718" s="105"/>
      <c r="D3718" s="105"/>
      <c r="E3718" s="99"/>
      <c r="F3718" s="99"/>
      <c r="G3718" s="99"/>
    </row>
    <row r="3719" spans="2:7">
      <c r="B3719" s="105"/>
      <c r="C3719" s="105"/>
      <c r="D3719" s="105"/>
      <c r="E3719" s="99"/>
      <c r="F3719" s="99"/>
      <c r="G3719" s="99"/>
    </row>
    <row r="3720" spans="2:7">
      <c r="B3720" s="105"/>
      <c r="C3720" s="105"/>
      <c r="D3720" s="105"/>
      <c r="E3720" s="99"/>
      <c r="F3720" s="99"/>
      <c r="G3720" s="99"/>
    </row>
    <row r="3721" spans="2:7">
      <c r="B3721" s="105"/>
      <c r="C3721" s="105"/>
      <c r="D3721" s="105"/>
      <c r="E3721" s="99"/>
      <c r="F3721" s="99"/>
      <c r="G3721" s="99"/>
    </row>
    <row r="3722" spans="2:7">
      <c r="B3722" s="105"/>
      <c r="C3722" s="105"/>
      <c r="D3722" s="105"/>
      <c r="E3722" s="99"/>
      <c r="F3722" s="99"/>
      <c r="G3722" s="99"/>
    </row>
    <row r="3723" spans="2:7">
      <c r="B3723" s="105"/>
      <c r="C3723" s="105"/>
      <c r="D3723" s="105"/>
      <c r="E3723" s="99"/>
      <c r="F3723" s="99"/>
      <c r="G3723" s="99"/>
    </row>
    <row r="3724" spans="2:7">
      <c r="B3724" s="105"/>
      <c r="C3724" s="105"/>
      <c r="D3724" s="105"/>
      <c r="E3724" s="99"/>
      <c r="F3724" s="99"/>
      <c r="G3724" s="99"/>
    </row>
    <row r="3725" spans="2:7">
      <c r="B3725" s="105"/>
      <c r="C3725" s="105"/>
      <c r="D3725" s="105"/>
      <c r="E3725" s="99"/>
      <c r="F3725" s="99"/>
      <c r="G3725" s="99"/>
    </row>
    <row r="3726" spans="2:7">
      <c r="B3726" s="105"/>
      <c r="C3726" s="105"/>
      <c r="D3726" s="105"/>
      <c r="E3726" s="99"/>
      <c r="F3726" s="99"/>
      <c r="G3726" s="99"/>
    </row>
    <row r="3727" spans="2:7">
      <c r="B3727" s="105"/>
      <c r="C3727" s="105"/>
      <c r="D3727" s="105"/>
      <c r="E3727" s="99"/>
      <c r="F3727" s="99"/>
      <c r="G3727" s="99"/>
    </row>
    <row r="3728" spans="2:7">
      <c r="B3728" s="105"/>
      <c r="C3728" s="105"/>
      <c r="D3728" s="105"/>
      <c r="E3728" s="99"/>
      <c r="F3728" s="99"/>
      <c r="G3728" s="99"/>
    </row>
    <row r="3729" spans="2:7">
      <c r="B3729" s="105"/>
      <c r="C3729" s="105"/>
      <c r="D3729" s="105"/>
      <c r="E3729" s="99"/>
      <c r="F3729" s="99"/>
      <c r="G3729" s="99"/>
    </row>
    <row r="3730" spans="2:7">
      <c r="B3730" s="105"/>
      <c r="C3730" s="105"/>
      <c r="D3730" s="105"/>
      <c r="E3730" s="99"/>
      <c r="F3730" s="99"/>
      <c r="G3730" s="99"/>
    </row>
    <row r="3731" spans="2:7">
      <c r="B3731" s="105"/>
      <c r="C3731" s="105"/>
      <c r="D3731" s="105"/>
      <c r="E3731" s="99"/>
      <c r="F3731" s="99"/>
      <c r="G3731" s="99"/>
    </row>
    <row r="3732" spans="2:7">
      <c r="B3732" s="105"/>
      <c r="C3732" s="105"/>
      <c r="D3732" s="105"/>
      <c r="E3732" s="99"/>
      <c r="F3732" s="99"/>
      <c r="G3732" s="99"/>
    </row>
    <row r="3733" spans="2:7">
      <c r="B3733" s="105"/>
      <c r="C3733" s="105"/>
      <c r="D3733" s="105"/>
      <c r="E3733" s="99"/>
      <c r="F3733" s="99"/>
      <c r="G3733" s="99"/>
    </row>
    <row r="3734" spans="2:7">
      <c r="B3734" s="105"/>
      <c r="C3734" s="105"/>
      <c r="D3734" s="105"/>
      <c r="E3734" s="99"/>
      <c r="F3734" s="99"/>
      <c r="G3734" s="99"/>
    </row>
    <row r="3735" spans="2:7">
      <c r="B3735" s="105"/>
      <c r="C3735" s="105"/>
      <c r="D3735" s="105"/>
      <c r="E3735" s="99"/>
      <c r="F3735" s="99"/>
      <c r="G3735" s="99"/>
    </row>
    <row r="3736" spans="2:7">
      <c r="B3736" s="105"/>
      <c r="C3736" s="105"/>
      <c r="D3736" s="105"/>
      <c r="E3736" s="99"/>
      <c r="F3736" s="99"/>
      <c r="G3736" s="99"/>
    </row>
    <row r="3737" spans="2:7">
      <c r="B3737" s="105"/>
      <c r="C3737" s="105"/>
      <c r="D3737" s="105"/>
      <c r="E3737" s="99"/>
      <c r="F3737" s="99"/>
      <c r="G3737" s="99"/>
    </row>
    <row r="3738" spans="2:7">
      <c r="B3738" s="105"/>
      <c r="C3738" s="105"/>
      <c r="D3738" s="105"/>
      <c r="E3738" s="99"/>
      <c r="F3738" s="99"/>
      <c r="G3738" s="99"/>
    </row>
    <row r="3739" spans="2:7">
      <c r="B3739" s="105"/>
      <c r="C3739" s="105"/>
      <c r="D3739" s="105"/>
      <c r="E3739" s="99"/>
      <c r="F3739" s="99"/>
      <c r="G3739" s="99"/>
    </row>
    <row r="3740" spans="2:7">
      <c r="B3740" s="105"/>
      <c r="C3740" s="105"/>
      <c r="D3740" s="105"/>
      <c r="E3740" s="99"/>
      <c r="F3740" s="99"/>
      <c r="G3740" s="99"/>
    </row>
    <row r="3741" spans="2:7">
      <c r="B3741" s="105"/>
      <c r="C3741" s="105"/>
      <c r="D3741" s="105"/>
      <c r="E3741" s="99"/>
      <c r="F3741" s="99"/>
      <c r="G3741" s="99"/>
    </row>
    <row r="3742" spans="2:7">
      <c r="B3742" s="105"/>
      <c r="C3742" s="105"/>
      <c r="D3742" s="105"/>
      <c r="E3742" s="99"/>
      <c r="F3742" s="99"/>
      <c r="G3742" s="99"/>
    </row>
    <row r="3743" spans="2:7">
      <c r="B3743" s="105"/>
      <c r="C3743" s="105"/>
      <c r="D3743" s="105"/>
      <c r="E3743" s="99"/>
      <c r="F3743" s="99"/>
      <c r="G3743" s="99"/>
    </row>
    <row r="3744" spans="2:7">
      <c r="B3744" s="105"/>
      <c r="C3744" s="105"/>
      <c r="D3744" s="105"/>
      <c r="E3744" s="99"/>
      <c r="F3744" s="99"/>
      <c r="G3744" s="99"/>
    </row>
    <row r="3745" spans="2:7">
      <c r="B3745" s="105"/>
      <c r="C3745" s="105"/>
      <c r="D3745" s="105"/>
      <c r="E3745" s="99"/>
      <c r="F3745" s="99"/>
      <c r="G3745" s="99"/>
    </row>
    <row r="3746" spans="2:7">
      <c r="B3746" s="105"/>
      <c r="C3746" s="105"/>
      <c r="D3746" s="105"/>
      <c r="E3746" s="99"/>
      <c r="F3746" s="99"/>
      <c r="G3746" s="99"/>
    </row>
    <row r="3747" spans="2:7">
      <c r="B3747" s="105"/>
      <c r="C3747" s="105"/>
      <c r="D3747" s="105"/>
      <c r="E3747" s="99"/>
      <c r="F3747" s="99"/>
      <c r="G3747" s="99"/>
    </row>
    <row r="3748" spans="2:7">
      <c r="B3748" s="105"/>
      <c r="C3748" s="105"/>
      <c r="D3748" s="105"/>
      <c r="E3748" s="99"/>
      <c r="F3748" s="99"/>
      <c r="G3748" s="99"/>
    </row>
    <row r="3749" spans="2:7">
      <c r="B3749" s="105"/>
      <c r="C3749" s="105"/>
      <c r="D3749" s="105"/>
      <c r="E3749" s="99"/>
      <c r="F3749" s="99"/>
      <c r="G3749" s="99"/>
    </row>
    <row r="3750" spans="2:7">
      <c r="B3750" s="105"/>
      <c r="C3750" s="105"/>
      <c r="D3750" s="105"/>
      <c r="E3750" s="99"/>
      <c r="F3750" s="99"/>
      <c r="G3750" s="99"/>
    </row>
    <row r="3751" spans="2:7">
      <c r="B3751" s="105"/>
      <c r="C3751" s="105"/>
      <c r="D3751" s="105"/>
      <c r="E3751" s="99"/>
      <c r="F3751" s="99"/>
      <c r="G3751" s="99"/>
    </row>
    <row r="3752" spans="2:7">
      <c r="B3752" s="105"/>
      <c r="C3752" s="105"/>
      <c r="D3752" s="105"/>
      <c r="E3752" s="99"/>
      <c r="F3752" s="99"/>
      <c r="G3752" s="99"/>
    </row>
    <row r="3753" spans="2:7">
      <c r="B3753" s="105"/>
      <c r="C3753" s="105"/>
      <c r="D3753" s="105"/>
      <c r="E3753" s="99"/>
      <c r="F3753" s="99"/>
      <c r="G3753" s="99"/>
    </row>
    <row r="3754" spans="2:7">
      <c r="B3754" s="105"/>
      <c r="C3754" s="105"/>
      <c r="D3754" s="105"/>
      <c r="E3754" s="99"/>
      <c r="F3754" s="99"/>
      <c r="G3754" s="99"/>
    </row>
    <row r="3755" spans="2:7">
      <c r="B3755" s="105"/>
      <c r="C3755" s="105"/>
      <c r="D3755" s="105"/>
      <c r="E3755" s="99"/>
      <c r="F3755" s="99"/>
      <c r="G3755" s="99"/>
    </row>
    <row r="3756" spans="2:7">
      <c r="B3756" s="105"/>
      <c r="C3756" s="105"/>
      <c r="D3756" s="105"/>
      <c r="E3756" s="99"/>
      <c r="F3756" s="99"/>
      <c r="G3756" s="99"/>
    </row>
    <row r="3757" spans="2:7">
      <c r="B3757" s="105"/>
      <c r="C3757" s="105"/>
      <c r="D3757" s="105"/>
      <c r="E3757" s="99"/>
      <c r="F3757" s="99"/>
      <c r="G3757" s="99"/>
    </row>
    <row r="3758" spans="2:7">
      <c r="B3758" s="105"/>
      <c r="C3758" s="105"/>
      <c r="D3758" s="105"/>
      <c r="E3758" s="99"/>
      <c r="F3758" s="99"/>
      <c r="G3758" s="99"/>
    </row>
    <row r="3759" spans="2:7">
      <c r="B3759" s="105"/>
      <c r="C3759" s="105"/>
      <c r="D3759" s="105"/>
      <c r="E3759" s="99"/>
      <c r="F3759" s="99"/>
      <c r="G3759" s="99"/>
    </row>
    <row r="3760" spans="2:7">
      <c r="B3760" s="105"/>
      <c r="C3760" s="105"/>
      <c r="D3760" s="105"/>
      <c r="E3760" s="99"/>
      <c r="F3760" s="99"/>
      <c r="G3760" s="99"/>
    </row>
    <row r="3761" spans="2:7">
      <c r="B3761" s="105"/>
      <c r="C3761" s="105"/>
      <c r="D3761" s="105"/>
      <c r="E3761" s="99"/>
      <c r="F3761" s="99"/>
      <c r="G3761" s="99"/>
    </row>
    <row r="3762" spans="2:7">
      <c r="B3762" s="105"/>
      <c r="C3762" s="105"/>
      <c r="D3762" s="105"/>
      <c r="E3762" s="99"/>
      <c r="F3762" s="99"/>
      <c r="G3762" s="99"/>
    </row>
    <row r="3763" spans="2:7">
      <c r="B3763" s="105"/>
      <c r="C3763" s="105"/>
      <c r="D3763" s="105"/>
      <c r="E3763" s="99"/>
      <c r="F3763" s="99"/>
      <c r="G3763" s="99"/>
    </row>
    <row r="3764" spans="2:7">
      <c r="B3764" s="105"/>
      <c r="C3764" s="105"/>
      <c r="D3764" s="105"/>
      <c r="E3764" s="99"/>
      <c r="F3764" s="99"/>
      <c r="G3764" s="99"/>
    </row>
    <row r="3765" spans="2:7">
      <c r="B3765" s="105"/>
      <c r="C3765" s="105"/>
      <c r="D3765" s="105"/>
      <c r="E3765" s="99"/>
      <c r="F3765" s="99"/>
      <c r="G3765" s="99"/>
    </row>
    <row r="3766" spans="2:7">
      <c r="B3766" s="105"/>
      <c r="C3766" s="105"/>
      <c r="D3766" s="105"/>
      <c r="E3766" s="99"/>
      <c r="F3766" s="99"/>
      <c r="G3766" s="99"/>
    </row>
    <row r="3767" spans="2:7">
      <c r="B3767" s="105"/>
      <c r="C3767" s="105"/>
      <c r="D3767" s="105"/>
      <c r="E3767" s="99"/>
      <c r="F3767" s="99"/>
      <c r="G3767" s="99"/>
    </row>
    <row r="3768" spans="2:7">
      <c r="B3768" s="105"/>
      <c r="C3768" s="105"/>
      <c r="D3768" s="105"/>
      <c r="E3768" s="99"/>
      <c r="F3768" s="99"/>
      <c r="G3768" s="99"/>
    </row>
    <row r="3769" spans="2:7">
      <c r="B3769" s="105"/>
      <c r="C3769" s="105"/>
      <c r="D3769" s="105"/>
      <c r="E3769" s="99"/>
      <c r="F3769" s="99"/>
      <c r="G3769" s="99"/>
    </row>
    <row r="3770" spans="2:7">
      <c r="B3770" s="105"/>
      <c r="C3770" s="105"/>
      <c r="D3770" s="105"/>
      <c r="E3770" s="99"/>
      <c r="F3770" s="99"/>
      <c r="G3770" s="99"/>
    </row>
    <row r="3771" spans="2:7">
      <c r="B3771" s="105"/>
      <c r="C3771" s="105"/>
      <c r="D3771" s="105"/>
      <c r="E3771" s="99"/>
      <c r="F3771" s="99"/>
      <c r="G3771" s="99"/>
    </row>
    <row r="3772" spans="2:7">
      <c r="B3772" s="105"/>
      <c r="C3772" s="105"/>
      <c r="D3772" s="105"/>
      <c r="E3772" s="99"/>
      <c r="F3772" s="99"/>
      <c r="G3772" s="99"/>
    </row>
    <row r="3773" spans="2:7">
      <c r="B3773" s="105"/>
      <c r="C3773" s="105"/>
      <c r="D3773" s="105"/>
      <c r="E3773" s="99"/>
      <c r="F3773" s="99"/>
      <c r="G3773" s="99"/>
    </row>
    <row r="3774" spans="2:7">
      <c r="B3774" s="105"/>
      <c r="C3774" s="105"/>
      <c r="D3774" s="105"/>
      <c r="E3774" s="99"/>
      <c r="F3774" s="99"/>
      <c r="G3774" s="99"/>
    </row>
    <row r="3775" spans="2:7">
      <c r="B3775" s="105"/>
      <c r="C3775" s="105"/>
      <c r="D3775" s="105"/>
      <c r="E3775" s="99"/>
      <c r="F3775" s="99"/>
      <c r="G3775" s="99"/>
    </row>
    <row r="3776" spans="2:7">
      <c r="B3776" s="105"/>
      <c r="C3776" s="105"/>
      <c r="D3776" s="105"/>
      <c r="E3776" s="99"/>
      <c r="F3776" s="99"/>
      <c r="G3776" s="99"/>
    </row>
    <row r="3777" spans="2:7">
      <c r="B3777" s="105"/>
      <c r="C3777" s="105"/>
      <c r="D3777" s="105"/>
      <c r="E3777" s="99"/>
      <c r="F3777" s="99"/>
      <c r="G3777" s="99"/>
    </row>
    <row r="3778" spans="2:7">
      <c r="B3778" s="105"/>
      <c r="C3778" s="105"/>
      <c r="D3778" s="105"/>
      <c r="E3778" s="99"/>
      <c r="F3778" s="99"/>
      <c r="G3778" s="99"/>
    </row>
    <row r="3779" spans="2:7">
      <c r="B3779" s="105"/>
      <c r="C3779" s="105"/>
      <c r="D3779" s="105"/>
      <c r="E3779" s="99"/>
      <c r="F3779" s="99"/>
      <c r="G3779" s="99"/>
    </row>
    <row r="3780" spans="2:7">
      <c r="B3780" s="105"/>
      <c r="C3780" s="105"/>
      <c r="D3780" s="105"/>
      <c r="E3780" s="99"/>
      <c r="F3780" s="99"/>
      <c r="G3780" s="99"/>
    </row>
    <row r="3781" spans="2:7">
      <c r="B3781" s="105"/>
      <c r="C3781" s="105"/>
      <c r="D3781" s="105"/>
      <c r="E3781" s="99"/>
      <c r="F3781" s="99"/>
      <c r="G3781" s="99"/>
    </row>
    <row r="3782" spans="2:7">
      <c r="B3782" s="105"/>
      <c r="C3782" s="105"/>
      <c r="D3782" s="105"/>
      <c r="E3782" s="99"/>
      <c r="F3782" s="99"/>
      <c r="G3782" s="99"/>
    </row>
    <row r="3783" spans="2:7">
      <c r="B3783" s="105"/>
      <c r="C3783" s="105"/>
      <c r="D3783" s="105"/>
      <c r="E3783" s="99"/>
      <c r="F3783" s="99"/>
      <c r="G3783" s="99"/>
    </row>
    <row r="3784" spans="2:7">
      <c r="B3784" s="105"/>
      <c r="C3784" s="105"/>
      <c r="D3784" s="105"/>
      <c r="E3784" s="99"/>
      <c r="F3784" s="99"/>
      <c r="G3784" s="99"/>
    </row>
    <row r="3785" spans="2:7">
      <c r="B3785" s="105"/>
      <c r="C3785" s="105"/>
      <c r="D3785" s="105"/>
      <c r="E3785" s="99"/>
      <c r="F3785" s="99"/>
      <c r="G3785" s="99"/>
    </row>
    <row r="3786" spans="2:7">
      <c r="B3786" s="105"/>
      <c r="C3786" s="105"/>
      <c r="D3786" s="105"/>
      <c r="E3786" s="99"/>
      <c r="F3786" s="99"/>
      <c r="G3786" s="99"/>
    </row>
    <row r="3787" spans="2:7">
      <c r="B3787" s="105"/>
      <c r="C3787" s="105"/>
      <c r="D3787" s="105"/>
      <c r="E3787" s="99"/>
      <c r="F3787" s="99"/>
      <c r="G3787" s="99"/>
    </row>
    <row r="3788" spans="2:7">
      <c r="B3788" s="105"/>
      <c r="C3788" s="105"/>
      <c r="D3788" s="105"/>
      <c r="E3788" s="99"/>
      <c r="F3788" s="99"/>
      <c r="G3788" s="99"/>
    </row>
    <row r="3789" spans="2:7">
      <c r="B3789" s="105"/>
      <c r="C3789" s="105"/>
      <c r="D3789" s="105"/>
      <c r="E3789" s="99"/>
      <c r="F3789" s="99"/>
      <c r="G3789" s="99"/>
    </row>
    <row r="3790" spans="2:7">
      <c r="B3790" s="105"/>
      <c r="C3790" s="105"/>
      <c r="D3790" s="105"/>
      <c r="E3790" s="99"/>
      <c r="F3790" s="99"/>
      <c r="G3790" s="99"/>
    </row>
    <row r="3791" spans="2:7">
      <c r="B3791" s="105"/>
      <c r="C3791" s="105"/>
      <c r="D3791" s="105"/>
      <c r="E3791" s="99"/>
      <c r="F3791" s="99"/>
      <c r="G3791" s="99"/>
    </row>
    <row r="3792" spans="2:7">
      <c r="B3792" s="105"/>
      <c r="C3792" s="105"/>
      <c r="D3792" s="105"/>
      <c r="E3792" s="99"/>
      <c r="F3792" s="99"/>
      <c r="G3792" s="99"/>
    </row>
    <row r="3793" spans="2:7">
      <c r="B3793" s="105"/>
      <c r="C3793" s="105"/>
      <c r="D3793" s="105"/>
      <c r="E3793" s="99"/>
      <c r="F3793" s="99"/>
      <c r="G3793" s="99"/>
    </row>
    <row r="3794" spans="2:7">
      <c r="B3794" s="105"/>
      <c r="C3794" s="105"/>
      <c r="D3794" s="105"/>
      <c r="E3794" s="99"/>
      <c r="F3794" s="99"/>
      <c r="G3794" s="99"/>
    </row>
    <row r="3795" spans="2:7">
      <c r="B3795" s="105"/>
      <c r="C3795" s="105"/>
      <c r="D3795" s="105"/>
      <c r="E3795" s="99"/>
      <c r="F3795" s="99"/>
      <c r="G3795" s="99"/>
    </row>
    <row r="3796" spans="2:7">
      <c r="B3796" s="105"/>
      <c r="C3796" s="105"/>
      <c r="D3796" s="105"/>
      <c r="E3796" s="99"/>
      <c r="F3796" s="99"/>
      <c r="G3796" s="99"/>
    </row>
    <row r="3797" spans="2:7">
      <c r="B3797" s="105"/>
      <c r="C3797" s="105"/>
      <c r="D3797" s="105"/>
      <c r="E3797" s="99"/>
      <c r="F3797" s="99"/>
      <c r="G3797" s="99"/>
    </row>
    <row r="3798" spans="2:7">
      <c r="B3798" s="105"/>
      <c r="C3798" s="105"/>
      <c r="D3798" s="105"/>
      <c r="E3798" s="99"/>
      <c r="F3798" s="99"/>
      <c r="G3798" s="99"/>
    </row>
    <row r="3799" spans="2:7">
      <c r="B3799" s="105"/>
      <c r="C3799" s="105"/>
      <c r="D3799" s="105"/>
      <c r="E3799" s="99"/>
      <c r="F3799" s="99"/>
      <c r="G3799" s="99"/>
    </row>
    <row r="3800" spans="2:7">
      <c r="B3800" s="105"/>
      <c r="C3800" s="105"/>
      <c r="D3800" s="105"/>
      <c r="E3800" s="99"/>
      <c r="F3800" s="99"/>
      <c r="G3800" s="99"/>
    </row>
    <row r="3801" spans="2:7">
      <c r="B3801" s="105"/>
      <c r="C3801" s="105"/>
      <c r="D3801" s="105"/>
      <c r="E3801" s="99"/>
      <c r="F3801" s="99"/>
      <c r="G3801" s="99"/>
    </row>
    <row r="3802" spans="2:7">
      <c r="B3802" s="105"/>
      <c r="C3802" s="105"/>
      <c r="D3802" s="105"/>
      <c r="E3802" s="99"/>
      <c r="F3802" s="99"/>
      <c r="G3802" s="99"/>
    </row>
    <row r="3803" spans="2:7">
      <c r="B3803" s="105"/>
      <c r="C3803" s="105"/>
      <c r="D3803" s="105"/>
      <c r="E3803" s="99"/>
      <c r="F3803" s="99"/>
      <c r="G3803" s="99"/>
    </row>
    <row r="3804" spans="2:7">
      <c r="B3804" s="105"/>
      <c r="C3804" s="105"/>
      <c r="D3804" s="105"/>
      <c r="E3804" s="99"/>
      <c r="F3804" s="99"/>
      <c r="G3804" s="99"/>
    </row>
    <row r="3805" spans="2:7">
      <c r="B3805" s="105"/>
      <c r="C3805" s="105"/>
      <c r="D3805" s="105"/>
      <c r="E3805" s="99"/>
      <c r="F3805" s="99"/>
      <c r="G3805" s="99"/>
    </row>
    <row r="3806" spans="2:7">
      <c r="B3806" s="105"/>
      <c r="C3806" s="105"/>
      <c r="D3806" s="105"/>
      <c r="E3806" s="99"/>
      <c r="F3806" s="99"/>
      <c r="G3806" s="99"/>
    </row>
    <row r="3807" spans="2:7">
      <c r="B3807" s="105"/>
      <c r="C3807" s="105"/>
      <c r="D3807" s="105"/>
      <c r="E3807" s="99"/>
      <c r="F3807" s="99"/>
      <c r="G3807" s="99"/>
    </row>
    <row r="3808" spans="2:7">
      <c r="B3808" s="105"/>
      <c r="C3808" s="105"/>
      <c r="D3808" s="105"/>
      <c r="E3808" s="99"/>
      <c r="F3808" s="99"/>
      <c r="G3808" s="99"/>
    </row>
    <row r="3809" spans="2:7">
      <c r="B3809" s="105"/>
      <c r="C3809" s="105"/>
      <c r="D3809" s="105"/>
      <c r="E3809" s="99"/>
      <c r="F3809" s="99"/>
      <c r="G3809" s="99"/>
    </row>
    <row r="3810" spans="2:7">
      <c r="B3810" s="105"/>
      <c r="C3810" s="105"/>
      <c r="D3810" s="105"/>
      <c r="E3810" s="99"/>
      <c r="F3810" s="99"/>
      <c r="G3810" s="99"/>
    </row>
    <row r="3811" spans="2:7">
      <c r="B3811" s="105"/>
      <c r="C3811" s="105"/>
      <c r="D3811" s="105"/>
      <c r="E3811" s="99"/>
      <c r="F3811" s="99"/>
      <c r="G3811" s="99"/>
    </row>
    <row r="3812" spans="2:7">
      <c r="B3812" s="105"/>
      <c r="C3812" s="105"/>
      <c r="D3812" s="105"/>
      <c r="E3812" s="99"/>
      <c r="F3812" s="99"/>
      <c r="G3812" s="99"/>
    </row>
    <row r="3813" spans="2:7">
      <c r="B3813" s="105"/>
      <c r="C3813" s="105"/>
      <c r="D3813" s="105"/>
      <c r="E3813" s="99"/>
      <c r="F3813" s="99"/>
      <c r="G3813" s="99"/>
    </row>
    <row r="3814" spans="2:7">
      <c r="B3814" s="105"/>
      <c r="C3814" s="105"/>
      <c r="D3814" s="105"/>
      <c r="E3814" s="99"/>
      <c r="F3814" s="99"/>
      <c r="G3814" s="99"/>
    </row>
    <row r="3815" spans="2:7">
      <c r="B3815" s="105"/>
      <c r="C3815" s="105"/>
      <c r="D3815" s="105"/>
      <c r="E3815" s="99"/>
      <c r="F3815" s="99"/>
      <c r="G3815" s="99"/>
    </row>
    <row r="3816" spans="2:7">
      <c r="B3816" s="105"/>
      <c r="C3816" s="105"/>
      <c r="D3816" s="105"/>
      <c r="E3816" s="99"/>
      <c r="F3816" s="99"/>
      <c r="G3816" s="99"/>
    </row>
    <row r="3817" spans="2:7">
      <c r="B3817" s="105"/>
      <c r="C3817" s="105"/>
      <c r="D3817" s="105"/>
      <c r="E3817" s="99"/>
      <c r="F3817" s="99"/>
      <c r="G3817" s="99"/>
    </row>
    <row r="3818" spans="2:7">
      <c r="B3818" s="105"/>
      <c r="C3818" s="105"/>
      <c r="D3818" s="105"/>
      <c r="E3818" s="99"/>
      <c r="F3818" s="99"/>
      <c r="G3818" s="99"/>
    </row>
    <row r="3819" spans="2:7">
      <c r="B3819" s="105"/>
      <c r="C3819" s="105"/>
      <c r="D3819" s="105"/>
      <c r="E3819" s="99"/>
      <c r="F3819" s="99"/>
      <c r="G3819" s="99"/>
    </row>
    <row r="3820" spans="2:7">
      <c r="B3820" s="105"/>
      <c r="C3820" s="105"/>
      <c r="D3820" s="105"/>
      <c r="E3820" s="99"/>
      <c r="F3820" s="99"/>
      <c r="G3820" s="99"/>
    </row>
    <row r="3821" spans="2:7">
      <c r="B3821" s="105"/>
      <c r="C3821" s="105"/>
      <c r="D3821" s="105"/>
      <c r="E3821" s="99"/>
      <c r="F3821" s="99"/>
      <c r="G3821" s="99"/>
    </row>
    <row r="3822" spans="2:7">
      <c r="B3822" s="105"/>
      <c r="C3822" s="105"/>
      <c r="D3822" s="105"/>
      <c r="E3822" s="99"/>
      <c r="F3822" s="99"/>
      <c r="G3822" s="99"/>
    </row>
    <row r="3823" spans="2:7">
      <c r="B3823" s="105"/>
      <c r="C3823" s="105"/>
      <c r="D3823" s="105"/>
      <c r="E3823" s="99"/>
      <c r="F3823" s="99"/>
      <c r="G3823" s="99"/>
    </row>
    <row r="3824" spans="2:7">
      <c r="B3824" s="105"/>
      <c r="C3824" s="105"/>
      <c r="D3824" s="105"/>
      <c r="E3824" s="99"/>
      <c r="F3824" s="99"/>
      <c r="G3824" s="99"/>
    </row>
    <row r="3825" spans="2:7">
      <c r="B3825" s="105"/>
      <c r="C3825" s="105"/>
      <c r="D3825" s="105"/>
      <c r="E3825" s="99"/>
      <c r="F3825" s="99"/>
      <c r="G3825" s="99"/>
    </row>
    <row r="3826" spans="2:7">
      <c r="B3826" s="105"/>
      <c r="C3826" s="105"/>
      <c r="D3826" s="105"/>
      <c r="E3826" s="99"/>
      <c r="F3826" s="99"/>
      <c r="G3826" s="99"/>
    </row>
    <row r="3827" spans="2:7">
      <c r="B3827" s="105"/>
      <c r="C3827" s="105"/>
      <c r="D3827" s="105"/>
      <c r="E3827" s="99"/>
      <c r="F3827" s="99"/>
      <c r="G3827" s="99"/>
    </row>
    <row r="3828" spans="2:7">
      <c r="B3828" s="105"/>
      <c r="C3828" s="105"/>
      <c r="D3828" s="105"/>
      <c r="E3828" s="99"/>
      <c r="F3828" s="99"/>
      <c r="G3828" s="99"/>
    </row>
    <row r="3829" spans="2:7">
      <c r="B3829" s="105"/>
      <c r="C3829" s="105"/>
      <c r="D3829" s="105"/>
      <c r="E3829" s="99"/>
      <c r="F3829" s="99"/>
      <c r="G3829" s="99"/>
    </row>
    <row r="3830" spans="2:7">
      <c r="B3830" s="105"/>
      <c r="C3830" s="105"/>
      <c r="D3830" s="105"/>
      <c r="E3830" s="99"/>
      <c r="F3830" s="99"/>
      <c r="G3830" s="99"/>
    </row>
    <row r="3831" spans="2:7">
      <c r="B3831" s="105"/>
      <c r="C3831" s="105"/>
      <c r="D3831" s="105"/>
      <c r="E3831" s="99"/>
      <c r="F3831" s="99"/>
      <c r="G3831" s="99"/>
    </row>
    <row r="3832" spans="2:7">
      <c r="B3832" s="105"/>
      <c r="C3832" s="105"/>
      <c r="D3832" s="105"/>
      <c r="E3832" s="99"/>
      <c r="F3832" s="99"/>
      <c r="G3832" s="99"/>
    </row>
    <row r="3833" spans="2:7">
      <c r="B3833" s="105"/>
      <c r="C3833" s="105"/>
      <c r="D3833" s="105"/>
      <c r="E3833" s="99"/>
      <c r="F3833" s="99"/>
      <c r="G3833" s="99"/>
    </row>
    <row r="3834" spans="2:7">
      <c r="B3834" s="105"/>
      <c r="C3834" s="105"/>
      <c r="D3834" s="105"/>
      <c r="E3834" s="99"/>
      <c r="F3834" s="99"/>
      <c r="G3834" s="99"/>
    </row>
    <row r="3835" spans="2:7">
      <c r="B3835" s="105"/>
      <c r="C3835" s="105"/>
      <c r="D3835" s="105"/>
      <c r="E3835" s="99"/>
      <c r="F3835" s="99"/>
      <c r="G3835" s="99"/>
    </row>
    <row r="3836" spans="2:7">
      <c r="B3836" s="105"/>
      <c r="C3836" s="105"/>
      <c r="D3836" s="105"/>
      <c r="E3836" s="99"/>
      <c r="F3836" s="99"/>
      <c r="G3836" s="99"/>
    </row>
    <row r="3837" spans="2:7">
      <c r="B3837" s="105"/>
      <c r="C3837" s="105"/>
      <c r="D3837" s="105"/>
      <c r="E3837" s="99"/>
      <c r="F3837" s="99"/>
      <c r="G3837" s="99"/>
    </row>
    <row r="3838" spans="2:7">
      <c r="B3838" s="105"/>
      <c r="C3838" s="105"/>
      <c r="D3838" s="105"/>
      <c r="E3838" s="99"/>
      <c r="F3838" s="99"/>
      <c r="G3838" s="99"/>
    </row>
    <row r="3839" spans="2:7">
      <c r="B3839" s="105"/>
      <c r="C3839" s="105"/>
      <c r="D3839" s="105"/>
      <c r="E3839" s="99"/>
      <c r="F3839" s="99"/>
      <c r="G3839" s="99"/>
    </row>
    <row r="3840" spans="2:7">
      <c r="B3840" s="105"/>
      <c r="C3840" s="105"/>
      <c r="D3840" s="105"/>
      <c r="E3840" s="99"/>
      <c r="F3840" s="99"/>
      <c r="G3840" s="99"/>
    </row>
    <row r="3841" spans="2:7">
      <c r="B3841" s="105"/>
      <c r="C3841" s="105"/>
      <c r="D3841" s="105"/>
      <c r="E3841" s="99"/>
      <c r="F3841" s="99"/>
      <c r="G3841" s="99"/>
    </row>
    <row r="3842" spans="2:7">
      <c r="B3842" s="105"/>
      <c r="C3842" s="105"/>
      <c r="D3842" s="105"/>
      <c r="E3842" s="99"/>
      <c r="F3842" s="99"/>
      <c r="G3842" s="99"/>
    </row>
    <row r="3843" spans="2:7">
      <c r="B3843" s="105"/>
      <c r="C3843" s="105"/>
      <c r="D3843" s="105"/>
      <c r="E3843" s="99"/>
      <c r="F3843" s="99"/>
      <c r="G3843" s="99"/>
    </row>
    <row r="3844" spans="2:7">
      <c r="B3844" s="105"/>
      <c r="C3844" s="105"/>
      <c r="D3844" s="105"/>
      <c r="E3844" s="99"/>
      <c r="F3844" s="99"/>
      <c r="G3844" s="99"/>
    </row>
    <row r="3845" spans="2:7">
      <c r="B3845" s="105"/>
      <c r="C3845" s="105"/>
      <c r="D3845" s="105"/>
      <c r="E3845" s="99"/>
      <c r="F3845" s="99"/>
      <c r="G3845" s="99"/>
    </row>
    <row r="3846" spans="2:7">
      <c r="B3846" s="105"/>
      <c r="C3846" s="105"/>
      <c r="D3846" s="105"/>
      <c r="E3846" s="99"/>
      <c r="F3846" s="99"/>
      <c r="G3846" s="99"/>
    </row>
    <row r="3847" spans="2:7">
      <c r="B3847" s="105"/>
      <c r="C3847" s="105"/>
      <c r="D3847" s="105"/>
      <c r="E3847" s="99"/>
      <c r="F3847" s="99"/>
      <c r="G3847" s="99"/>
    </row>
    <row r="3848" spans="2:7">
      <c r="B3848" s="105"/>
      <c r="C3848" s="105"/>
      <c r="D3848" s="105"/>
      <c r="E3848" s="99"/>
      <c r="F3848" s="99"/>
      <c r="G3848" s="99"/>
    </row>
    <row r="3849" spans="2:7">
      <c r="B3849" s="105"/>
      <c r="C3849" s="105"/>
      <c r="D3849" s="105"/>
      <c r="E3849" s="99"/>
      <c r="F3849" s="99"/>
      <c r="G3849" s="99"/>
    </row>
    <row r="3850" spans="2:7">
      <c r="B3850" s="105"/>
      <c r="C3850" s="105"/>
      <c r="D3850" s="105"/>
      <c r="E3850" s="99"/>
      <c r="F3850" s="99"/>
      <c r="G3850" s="99"/>
    </row>
    <row r="3851" spans="2:7">
      <c r="B3851" s="105"/>
      <c r="C3851" s="105"/>
      <c r="D3851" s="105"/>
      <c r="E3851" s="99"/>
      <c r="F3851" s="99"/>
      <c r="G3851" s="99"/>
    </row>
    <row r="3852" spans="2:7">
      <c r="B3852" s="105"/>
      <c r="C3852" s="105"/>
      <c r="D3852" s="105"/>
      <c r="E3852" s="99"/>
      <c r="F3852" s="99"/>
      <c r="G3852" s="99"/>
    </row>
    <row r="3853" spans="2:7">
      <c r="B3853" s="105"/>
      <c r="C3853" s="105"/>
      <c r="D3853" s="105"/>
      <c r="E3853" s="99"/>
      <c r="F3853" s="99"/>
      <c r="G3853" s="99"/>
    </row>
    <row r="3854" spans="2:7">
      <c r="B3854" s="105"/>
      <c r="C3854" s="105"/>
      <c r="D3854" s="105"/>
      <c r="E3854" s="99"/>
      <c r="F3854" s="99"/>
      <c r="G3854" s="99"/>
    </row>
    <row r="3855" spans="2:7">
      <c r="B3855" s="105"/>
      <c r="C3855" s="105"/>
      <c r="D3855" s="105"/>
      <c r="E3855" s="99"/>
      <c r="F3855" s="99"/>
      <c r="G3855" s="99"/>
    </row>
    <row r="3856" spans="2:7">
      <c r="B3856" s="105"/>
      <c r="C3856" s="105"/>
      <c r="D3856" s="105"/>
      <c r="E3856" s="99"/>
      <c r="F3856" s="99"/>
      <c r="G3856" s="99"/>
    </row>
    <row r="3857" spans="2:7">
      <c r="B3857" s="105"/>
      <c r="C3857" s="105"/>
      <c r="D3857" s="105"/>
      <c r="E3857" s="99"/>
      <c r="F3857" s="99"/>
      <c r="G3857" s="99"/>
    </row>
    <row r="3858" spans="2:7">
      <c r="B3858" s="105"/>
      <c r="C3858" s="105"/>
      <c r="D3858" s="105"/>
      <c r="E3858" s="99"/>
      <c r="F3858" s="99"/>
      <c r="G3858" s="99"/>
    </row>
    <row r="3859" spans="2:7">
      <c r="B3859" s="105"/>
      <c r="C3859" s="105"/>
      <c r="D3859" s="105"/>
      <c r="E3859" s="99"/>
      <c r="F3859" s="99"/>
      <c r="G3859" s="99"/>
    </row>
    <row r="3860" spans="2:7">
      <c r="B3860" s="105"/>
      <c r="C3860" s="105"/>
      <c r="D3860" s="105"/>
      <c r="E3860" s="99"/>
      <c r="F3860" s="99"/>
      <c r="G3860" s="99"/>
    </row>
    <row r="3861" spans="2:7">
      <c r="B3861" s="105"/>
      <c r="C3861" s="105"/>
      <c r="D3861" s="105"/>
      <c r="E3861" s="99"/>
      <c r="F3861" s="99"/>
      <c r="G3861" s="99"/>
    </row>
    <row r="3862" spans="2:7">
      <c r="B3862" s="105"/>
      <c r="C3862" s="105"/>
      <c r="D3862" s="105"/>
      <c r="E3862" s="99"/>
      <c r="F3862" s="99"/>
      <c r="G3862" s="99"/>
    </row>
    <row r="3863" spans="2:7">
      <c r="B3863" s="105"/>
      <c r="C3863" s="105"/>
      <c r="D3863" s="105"/>
      <c r="E3863" s="99"/>
      <c r="F3863" s="99"/>
      <c r="G3863" s="99"/>
    </row>
    <row r="3864" spans="2:7">
      <c r="B3864" s="105"/>
      <c r="C3864" s="105"/>
      <c r="D3864" s="105"/>
      <c r="E3864" s="99"/>
      <c r="F3864" s="99"/>
      <c r="G3864" s="99"/>
    </row>
    <row r="3865" spans="2:7">
      <c r="B3865" s="105"/>
      <c r="C3865" s="105"/>
      <c r="D3865" s="105"/>
      <c r="E3865" s="99"/>
      <c r="F3865" s="99"/>
      <c r="G3865" s="99"/>
    </row>
    <row r="3866" spans="2:7">
      <c r="B3866" s="105"/>
      <c r="C3866" s="105"/>
      <c r="D3866" s="105"/>
      <c r="E3866" s="99"/>
      <c r="F3866" s="99"/>
      <c r="G3866" s="99"/>
    </row>
    <row r="3867" spans="2:7">
      <c r="B3867" s="105"/>
      <c r="C3867" s="105"/>
      <c r="D3867" s="105"/>
      <c r="E3867" s="99"/>
      <c r="F3867" s="99"/>
      <c r="G3867" s="99"/>
    </row>
    <row r="3868" spans="2:7">
      <c r="B3868" s="105"/>
      <c r="C3868" s="105"/>
      <c r="D3868" s="105"/>
      <c r="E3868" s="99"/>
      <c r="F3868" s="99"/>
      <c r="G3868" s="99"/>
    </row>
    <row r="3869" spans="2:7">
      <c r="B3869" s="105"/>
      <c r="C3869" s="105"/>
      <c r="D3869" s="105"/>
      <c r="E3869" s="99"/>
      <c r="F3869" s="99"/>
      <c r="G3869" s="99"/>
    </row>
    <row r="3870" spans="2:7">
      <c r="B3870" s="105"/>
      <c r="C3870" s="105"/>
      <c r="D3870" s="105"/>
      <c r="E3870" s="99"/>
      <c r="F3870" s="99"/>
      <c r="G3870" s="99"/>
    </row>
    <row r="3871" spans="2:7">
      <c r="B3871" s="105"/>
      <c r="C3871" s="105"/>
      <c r="D3871" s="105"/>
      <c r="E3871" s="99"/>
      <c r="F3871" s="99"/>
      <c r="G3871" s="99"/>
    </row>
    <row r="3872" spans="2:7">
      <c r="B3872" s="105"/>
      <c r="C3872" s="105"/>
      <c r="D3872" s="105"/>
      <c r="E3872" s="99"/>
      <c r="F3872" s="99"/>
      <c r="G3872" s="99"/>
    </row>
    <row r="3873" spans="2:7">
      <c r="B3873" s="105"/>
      <c r="C3873" s="105"/>
      <c r="D3873" s="105"/>
      <c r="E3873" s="99"/>
      <c r="F3873" s="99"/>
      <c r="G3873" s="99"/>
    </row>
    <row r="3874" spans="2:7">
      <c r="B3874" s="105"/>
      <c r="C3874" s="105"/>
      <c r="D3874" s="105"/>
      <c r="E3874" s="99"/>
      <c r="F3874" s="99"/>
      <c r="G3874" s="99"/>
    </row>
    <row r="3875" spans="2:7">
      <c r="B3875" s="105"/>
      <c r="C3875" s="105"/>
      <c r="D3875" s="105"/>
      <c r="E3875" s="99"/>
      <c r="F3875" s="99"/>
      <c r="G3875" s="99"/>
    </row>
    <row r="3876" spans="2:7">
      <c r="B3876" s="105"/>
      <c r="C3876" s="105"/>
      <c r="D3876" s="105"/>
      <c r="E3876" s="99"/>
      <c r="F3876" s="99"/>
      <c r="G3876" s="99"/>
    </row>
    <row r="3877" spans="2:7">
      <c r="B3877" s="105"/>
      <c r="C3877" s="105"/>
      <c r="D3877" s="105"/>
      <c r="E3877" s="99"/>
      <c r="F3877" s="99"/>
      <c r="G3877" s="99"/>
    </row>
    <row r="3878" spans="2:7">
      <c r="B3878" s="105"/>
      <c r="C3878" s="105"/>
      <c r="D3878" s="105"/>
      <c r="E3878" s="99"/>
      <c r="F3878" s="99"/>
      <c r="G3878" s="99"/>
    </row>
    <row r="3879" spans="2:7">
      <c r="B3879" s="105"/>
      <c r="C3879" s="105"/>
      <c r="D3879" s="105"/>
      <c r="E3879" s="99"/>
      <c r="F3879" s="99"/>
      <c r="G3879" s="99"/>
    </row>
    <row r="3880" spans="2:7">
      <c r="B3880" s="105"/>
      <c r="C3880" s="105"/>
      <c r="D3880" s="105"/>
      <c r="E3880" s="99"/>
      <c r="F3880" s="99"/>
      <c r="G3880" s="99"/>
    </row>
    <row r="3881" spans="2:7">
      <c r="B3881" s="105"/>
      <c r="C3881" s="105"/>
      <c r="D3881" s="105"/>
      <c r="E3881" s="99"/>
      <c r="F3881" s="99"/>
      <c r="G3881" s="99"/>
    </row>
    <row r="3882" spans="2:7">
      <c r="B3882" s="105"/>
      <c r="C3882" s="105"/>
      <c r="D3882" s="105"/>
      <c r="E3882" s="99"/>
      <c r="F3882" s="99"/>
      <c r="G3882" s="99"/>
    </row>
    <row r="3883" spans="2:7">
      <c r="B3883" s="105"/>
      <c r="C3883" s="105"/>
      <c r="D3883" s="105"/>
      <c r="E3883" s="99"/>
      <c r="F3883" s="99"/>
      <c r="G3883" s="99"/>
    </row>
    <row r="3884" spans="2:7">
      <c r="B3884" s="105"/>
      <c r="C3884" s="105"/>
      <c r="D3884" s="105"/>
      <c r="E3884" s="99"/>
      <c r="F3884" s="99"/>
      <c r="G3884" s="99"/>
    </row>
    <row r="3885" spans="2:7">
      <c r="B3885" s="105"/>
      <c r="C3885" s="105"/>
      <c r="D3885" s="105"/>
      <c r="E3885" s="99"/>
      <c r="F3885" s="99"/>
      <c r="G3885" s="99"/>
    </row>
    <row r="3886" spans="2:7">
      <c r="B3886" s="105"/>
      <c r="C3886" s="105"/>
      <c r="D3886" s="105"/>
      <c r="E3886" s="99"/>
      <c r="F3886" s="99"/>
      <c r="G3886" s="99"/>
    </row>
    <row r="3887" spans="2:7">
      <c r="B3887" s="105"/>
      <c r="C3887" s="105"/>
      <c r="D3887" s="105"/>
      <c r="E3887" s="99"/>
      <c r="F3887" s="99"/>
      <c r="G3887" s="99"/>
    </row>
    <row r="3888" spans="2:7">
      <c r="B3888" s="105"/>
      <c r="C3888" s="105"/>
      <c r="D3888" s="105"/>
      <c r="E3888" s="99"/>
      <c r="F3888" s="99"/>
      <c r="G3888" s="99"/>
    </row>
    <row r="3889" spans="2:7">
      <c r="B3889" s="105"/>
      <c r="C3889" s="105"/>
      <c r="D3889" s="105"/>
      <c r="E3889" s="99"/>
      <c r="F3889" s="99"/>
      <c r="G3889" s="99"/>
    </row>
    <row r="3890" spans="2:7">
      <c r="B3890" s="105"/>
      <c r="C3890" s="105"/>
      <c r="D3890" s="105"/>
      <c r="E3890" s="99"/>
      <c r="F3890" s="99"/>
      <c r="G3890" s="99"/>
    </row>
    <row r="3891" spans="2:7">
      <c r="B3891" s="105"/>
      <c r="C3891" s="105"/>
      <c r="D3891" s="105"/>
      <c r="E3891" s="99"/>
      <c r="F3891" s="99"/>
      <c r="G3891" s="99"/>
    </row>
    <row r="3892" spans="2:7">
      <c r="B3892" s="105"/>
      <c r="C3892" s="105"/>
      <c r="D3892" s="105"/>
      <c r="E3892" s="99"/>
      <c r="F3892" s="99"/>
      <c r="G3892" s="99"/>
    </row>
    <row r="3893" spans="2:7">
      <c r="B3893" s="105"/>
      <c r="C3893" s="105"/>
      <c r="D3893" s="105"/>
      <c r="E3893" s="99"/>
      <c r="F3893" s="99"/>
      <c r="G3893" s="99"/>
    </row>
    <row r="3894" spans="2:7">
      <c r="B3894" s="105"/>
      <c r="C3894" s="105"/>
      <c r="D3894" s="105"/>
      <c r="E3894" s="99"/>
      <c r="F3894" s="99"/>
      <c r="G3894" s="99"/>
    </row>
    <row r="3895" spans="2:7">
      <c r="B3895" s="105"/>
      <c r="C3895" s="105"/>
      <c r="D3895" s="105"/>
      <c r="E3895" s="99"/>
      <c r="F3895" s="99"/>
      <c r="G3895" s="99"/>
    </row>
    <row r="3896" spans="2:7">
      <c r="B3896" s="105"/>
      <c r="C3896" s="105"/>
      <c r="D3896" s="105"/>
      <c r="E3896" s="99"/>
      <c r="F3896" s="99"/>
      <c r="G3896" s="99"/>
    </row>
    <row r="3897" spans="2:7">
      <c r="B3897" s="105"/>
      <c r="C3897" s="105"/>
      <c r="D3897" s="105"/>
      <c r="E3897" s="99"/>
      <c r="F3897" s="99"/>
      <c r="G3897" s="99"/>
    </row>
    <row r="3898" spans="2:7">
      <c r="B3898" s="105"/>
      <c r="C3898" s="105"/>
      <c r="D3898" s="105"/>
      <c r="E3898" s="99"/>
      <c r="F3898" s="99"/>
      <c r="G3898" s="99"/>
    </row>
    <row r="3899" spans="2:7">
      <c r="B3899" s="105"/>
      <c r="C3899" s="105"/>
      <c r="D3899" s="105"/>
      <c r="E3899" s="99"/>
      <c r="F3899" s="99"/>
      <c r="G3899" s="99"/>
    </row>
    <row r="3900" spans="2:7">
      <c r="B3900" s="105"/>
      <c r="C3900" s="105"/>
      <c r="D3900" s="105"/>
      <c r="E3900" s="99"/>
      <c r="F3900" s="99"/>
      <c r="G3900" s="99"/>
    </row>
    <row r="3901" spans="2:7">
      <c r="B3901" s="105"/>
      <c r="C3901" s="105"/>
      <c r="D3901" s="105"/>
      <c r="E3901" s="99"/>
      <c r="F3901" s="99"/>
      <c r="G3901" s="99"/>
    </row>
    <row r="3902" spans="2:7">
      <c r="B3902" s="105"/>
      <c r="C3902" s="105"/>
      <c r="D3902" s="105"/>
      <c r="E3902" s="99"/>
      <c r="F3902" s="99"/>
      <c r="G3902" s="99"/>
    </row>
    <row r="3903" spans="2:7">
      <c r="B3903" s="105"/>
      <c r="C3903" s="105"/>
      <c r="D3903" s="105"/>
      <c r="E3903" s="99"/>
      <c r="F3903" s="99"/>
      <c r="G3903" s="99"/>
    </row>
    <row r="3904" spans="2:7">
      <c r="B3904" s="105"/>
      <c r="C3904" s="105"/>
      <c r="D3904" s="105"/>
      <c r="E3904" s="99"/>
      <c r="F3904" s="99"/>
      <c r="G3904" s="99"/>
    </row>
    <row r="3905" spans="2:7">
      <c r="B3905" s="105"/>
      <c r="C3905" s="105"/>
      <c r="D3905" s="105"/>
      <c r="E3905" s="99"/>
      <c r="F3905" s="99"/>
      <c r="G3905" s="99"/>
    </row>
    <row r="3906" spans="2:7">
      <c r="B3906" s="105"/>
      <c r="C3906" s="105"/>
      <c r="D3906" s="105"/>
      <c r="E3906" s="99"/>
      <c r="F3906" s="99"/>
      <c r="G3906" s="99"/>
    </row>
    <row r="3907" spans="2:7">
      <c r="B3907" s="105"/>
      <c r="C3907" s="105"/>
      <c r="D3907" s="105"/>
      <c r="E3907" s="99"/>
      <c r="F3907" s="99"/>
      <c r="G3907" s="99"/>
    </row>
    <row r="3908" spans="2:7">
      <c r="B3908" s="105"/>
      <c r="C3908" s="105"/>
      <c r="D3908" s="105"/>
      <c r="E3908" s="99"/>
      <c r="F3908" s="99"/>
      <c r="G3908" s="99"/>
    </row>
    <row r="3909" spans="2:7">
      <c r="B3909" s="105"/>
      <c r="C3909" s="105"/>
      <c r="D3909" s="105"/>
      <c r="E3909" s="99"/>
      <c r="F3909" s="99"/>
      <c r="G3909" s="99"/>
    </row>
    <row r="3910" spans="2:7">
      <c r="B3910" s="105"/>
      <c r="C3910" s="105"/>
      <c r="D3910" s="105"/>
      <c r="E3910" s="99"/>
      <c r="F3910" s="99"/>
      <c r="G3910" s="99"/>
    </row>
    <row r="3911" spans="2:7">
      <c r="B3911" s="105"/>
      <c r="C3911" s="105"/>
      <c r="D3911" s="105"/>
      <c r="E3911" s="99"/>
      <c r="F3911" s="99"/>
      <c r="G3911" s="99"/>
    </row>
    <row r="3912" spans="2:7">
      <c r="B3912" s="105"/>
      <c r="C3912" s="105"/>
      <c r="D3912" s="105"/>
      <c r="E3912" s="99"/>
      <c r="F3912" s="99"/>
      <c r="G3912" s="99"/>
    </row>
    <row r="3913" spans="2:7">
      <c r="B3913" s="105"/>
      <c r="C3913" s="105"/>
      <c r="D3913" s="105"/>
      <c r="E3913" s="99"/>
      <c r="F3913" s="99"/>
      <c r="G3913" s="99"/>
    </row>
    <row r="3914" spans="2:7">
      <c r="B3914" s="105"/>
      <c r="C3914" s="105"/>
      <c r="D3914" s="105"/>
      <c r="E3914" s="99"/>
      <c r="F3914" s="99"/>
      <c r="G3914" s="99"/>
    </row>
    <row r="3915" spans="2:7">
      <c r="B3915" s="105"/>
      <c r="C3915" s="105"/>
      <c r="D3915" s="105"/>
      <c r="E3915" s="99"/>
      <c r="F3915" s="99"/>
      <c r="G3915" s="99"/>
    </row>
    <row r="3916" spans="2:7">
      <c r="B3916" s="105"/>
      <c r="C3916" s="105"/>
      <c r="D3916" s="105"/>
      <c r="E3916" s="99"/>
      <c r="F3916" s="99"/>
      <c r="G3916" s="99"/>
    </row>
    <row r="3917" spans="2:7">
      <c r="B3917" s="105"/>
      <c r="C3917" s="105"/>
      <c r="D3917" s="105"/>
      <c r="E3917" s="99"/>
      <c r="F3917" s="99"/>
      <c r="G3917" s="99"/>
    </row>
    <row r="3918" spans="2:7">
      <c r="B3918" s="105"/>
      <c r="C3918" s="105"/>
      <c r="D3918" s="105"/>
      <c r="E3918" s="99"/>
      <c r="F3918" s="99"/>
      <c r="G3918" s="99"/>
    </row>
    <row r="3919" spans="2:7">
      <c r="B3919" s="105"/>
      <c r="C3919" s="105"/>
      <c r="D3919" s="105"/>
      <c r="E3919" s="99"/>
      <c r="F3919" s="99"/>
      <c r="G3919" s="99"/>
    </row>
    <row r="3920" spans="2:7">
      <c r="B3920" s="105"/>
      <c r="C3920" s="105"/>
      <c r="D3920" s="105"/>
      <c r="E3920" s="99"/>
      <c r="F3920" s="99"/>
      <c r="G3920" s="99"/>
    </row>
    <row r="3921" spans="2:7">
      <c r="B3921" s="105"/>
      <c r="C3921" s="105"/>
      <c r="D3921" s="105"/>
      <c r="E3921" s="99"/>
      <c r="F3921" s="99"/>
      <c r="G3921" s="99"/>
    </row>
    <row r="3922" spans="2:7">
      <c r="B3922" s="105"/>
      <c r="C3922" s="105"/>
      <c r="D3922" s="105"/>
      <c r="E3922" s="99"/>
      <c r="F3922" s="99"/>
      <c r="G3922" s="99"/>
    </row>
    <row r="3923" spans="2:7">
      <c r="B3923" s="105"/>
      <c r="C3923" s="105"/>
      <c r="D3923" s="105"/>
      <c r="E3923" s="99"/>
      <c r="F3923" s="99"/>
      <c r="G3923" s="99"/>
    </row>
    <row r="3924" spans="2:7">
      <c r="B3924" s="105"/>
      <c r="C3924" s="105"/>
      <c r="D3924" s="105"/>
      <c r="E3924" s="99"/>
      <c r="F3924" s="99"/>
      <c r="G3924" s="99"/>
    </row>
    <row r="3925" spans="2:7">
      <c r="B3925" s="105"/>
      <c r="C3925" s="105"/>
      <c r="D3925" s="105"/>
      <c r="E3925" s="99"/>
      <c r="F3925" s="99"/>
      <c r="G3925" s="99"/>
    </row>
    <row r="3926" spans="2:7">
      <c r="B3926" s="105"/>
      <c r="C3926" s="105"/>
      <c r="D3926" s="105"/>
      <c r="E3926" s="99"/>
      <c r="F3926" s="99"/>
      <c r="G3926" s="99"/>
    </row>
    <row r="3927" spans="2:7">
      <c r="B3927" s="105"/>
      <c r="C3927" s="105"/>
      <c r="D3927" s="105"/>
      <c r="E3927" s="99"/>
      <c r="F3927" s="99"/>
      <c r="G3927" s="99"/>
    </row>
    <row r="3928" spans="2:7">
      <c r="B3928" s="105"/>
      <c r="C3928" s="105"/>
      <c r="D3928" s="105"/>
      <c r="E3928" s="99"/>
      <c r="F3928" s="99"/>
      <c r="G3928" s="99"/>
    </row>
    <row r="3929" spans="2:7">
      <c r="B3929" s="105"/>
      <c r="C3929" s="105"/>
      <c r="D3929" s="105"/>
      <c r="E3929" s="99"/>
      <c r="F3929" s="99"/>
      <c r="G3929" s="99"/>
    </row>
    <row r="3930" spans="2:7">
      <c r="B3930" s="105"/>
      <c r="C3930" s="105"/>
      <c r="D3930" s="105"/>
      <c r="E3930" s="99"/>
      <c r="F3930" s="99"/>
      <c r="G3930" s="99"/>
    </row>
    <row r="3931" spans="2:7">
      <c r="B3931" s="105"/>
      <c r="C3931" s="105"/>
      <c r="D3931" s="105"/>
      <c r="E3931" s="99"/>
      <c r="F3931" s="99"/>
      <c r="G3931" s="99"/>
    </row>
    <row r="3932" spans="2:7">
      <c r="B3932" s="105"/>
      <c r="C3932" s="105"/>
      <c r="D3932" s="105"/>
      <c r="E3932" s="99"/>
      <c r="F3932" s="99"/>
      <c r="G3932" s="99"/>
    </row>
    <row r="3933" spans="2:7">
      <c r="B3933" s="105"/>
      <c r="C3933" s="105"/>
      <c r="D3933" s="105"/>
      <c r="E3933" s="99"/>
      <c r="F3933" s="99"/>
      <c r="G3933" s="99"/>
    </row>
    <row r="3934" spans="2:7">
      <c r="B3934" s="105"/>
      <c r="C3934" s="105"/>
      <c r="D3934" s="105"/>
      <c r="E3934" s="99"/>
      <c r="F3934" s="99"/>
      <c r="G3934" s="99"/>
    </row>
    <row r="3935" spans="2:7">
      <c r="B3935" s="105"/>
      <c r="C3935" s="105"/>
      <c r="D3935" s="105"/>
      <c r="E3935" s="99"/>
      <c r="F3935" s="99"/>
      <c r="G3935" s="99"/>
    </row>
    <row r="3936" spans="2:7">
      <c r="B3936" s="105"/>
      <c r="C3936" s="105"/>
      <c r="D3936" s="105"/>
      <c r="E3936" s="99"/>
      <c r="F3936" s="99"/>
      <c r="G3936" s="99"/>
    </row>
    <row r="3937" spans="2:7">
      <c r="B3937" s="105"/>
      <c r="C3937" s="105"/>
      <c r="D3937" s="105"/>
      <c r="E3937" s="99"/>
      <c r="F3937" s="99"/>
      <c r="G3937" s="99"/>
    </row>
    <row r="3938" spans="2:7">
      <c r="B3938" s="105"/>
      <c r="C3938" s="105"/>
      <c r="D3938" s="105"/>
      <c r="E3938" s="99"/>
      <c r="F3938" s="99"/>
      <c r="G3938" s="99"/>
    </row>
    <row r="3939" spans="2:7">
      <c r="B3939" s="105"/>
      <c r="C3939" s="105"/>
      <c r="D3939" s="105"/>
      <c r="E3939" s="99"/>
      <c r="F3939" s="99"/>
      <c r="G3939" s="99"/>
    </row>
    <row r="3940" spans="2:7">
      <c r="B3940" s="105"/>
      <c r="C3940" s="105"/>
      <c r="D3940" s="105"/>
      <c r="E3940" s="99"/>
      <c r="F3940" s="99"/>
      <c r="G3940" s="99"/>
    </row>
    <row r="3941" spans="2:7">
      <c r="B3941" s="105"/>
      <c r="C3941" s="105"/>
      <c r="D3941" s="105"/>
      <c r="E3941" s="99"/>
      <c r="F3941" s="99"/>
      <c r="G3941" s="99"/>
    </row>
    <row r="3942" spans="2:7">
      <c r="B3942" s="105"/>
      <c r="C3942" s="105"/>
      <c r="D3942" s="105"/>
      <c r="E3942" s="99"/>
      <c r="F3942" s="99"/>
      <c r="G3942" s="99"/>
    </row>
    <row r="3943" spans="2:7">
      <c r="B3943" s="105"/>
      <c r="C3943" s="105"/>
      <c r="D3943" s="105"/>
      <c r="E3943" s="99"/>
      <c r="F3943" s="99"/>
      <c r="G3943" s="99"/>
    </row>
    <row r="3944" spans="2:7">
      <c r="B3944" s="105"/>
      <c r="C3944" s="105"/>
      <c r="D3944" s="105"/>
      <c r="E3944" s="99"/>
      <c r="F3944" s="99"/>
      <c r="G3944" s="99"/>
    </row>
    <row r="3945" spans="2:7">
      <c r="B3945" s="105"/>
      <c r="C3945" s="105"/>
      <c r="D3945" s="105"/>
      <c r="E3945" s="99"/>
      <c r="F3945" s="99"/>
      <c r="G3945" s="99"/>
    </row>
    <row r="3946" spans="2:7">
      <c r="B3946" s="105"/>
      <c r="C3946" s="105"/>
      <c r="D3946" s="105"/>
      <c r="E3946" s="99"/>
      <c r="F3946" s="99"/>
      <c r="G3946" s="99"/>
    </row>
    <row r="3947" spans="2:7">
      <c r="B3947" s="105"/>
      <c r="C3947" s="105"/>
      <c r="D3947" s="105"/>
      <c r="E3947" s="99"/>
      <c r="F3947" s="99"/>
      <c r="G3947" s="99"/>
    </row>
    <row r="3948" spans="2:7">
      <c r="B3948" s="105"/>
      <c r="C3948" s="105"/>
      <c r="D3948" s="105"/>
      <c r="E3948" s="99"/>
      <c r="F3948" s="99"/>
      <c r="G3948" s="99"/>
    </row>
    <row r="3949" spans="2:7">
      <c r="B3949" s="105"/>
      <c r="C3949" s="105"/>
      <c r="D3949" s="105"/>
      <c r="E3949" s="99"/>
      <c r="F3949" s="99"/>
      <c r="G3949" s="99"/>
    </row>
    <row r="3950" spans="2:7">
      <c r="B3950" s="105"/>
      <c r="C3950" s="105"/>
      <c r="D3950" s="105"/>
      <c r="E3950" s="99"/>
      <c r="F3950" s="99"/>
      <c r="G3950" s="99"/>
    </row>
    <row r="3951" spans="2:7">
      <c r="B3951" s="105"/>
      <c r="C3951" s="105"/>
      <c r="D3951" s="105"/>
      <c r="E3951" s="99"/>
      <c r="F3951" s="99"/>
      <c r="G3951" s="99"/>
    </row>
    <row r="3952" spans="2:7">
      <c r="B3952" s="105"/>
      <c r="C3952" s="105"/>
      <c r="D3952" s="105"/>
      <c r="E3952" s="99"/>
      <c r="F3952" s="99"/>
      <c r="G3952" s="99"/>
    </row>
    <row r="3953" spans="2:7">
      <c r="B3953" s="105"/>
      <c r="C3953" s="105"/>
      <c r="D3953" s="105"/>
      <c r="E3953" s="99"/>
      <c r="F3953" s="99"/>
      <c r="G3953" s="99"/>
    </row>
    <row r="3954" spans="2:7">
      <c r="B3954" s="105"/>
      <c r="C3954" s="105"/>
      <c r="D3954" s="105"/>
      <c r="E3954" s="99"/>
      <c r="F3954" s="99"/>
      <c r="G3954" s="99"/>
    </row>
    <row r="3955" spans="2:7">
      <c r="B3955" s="105"/>
      <c r="C3955" s="105"/>
      <c r="D3955" s="105"/>
      <c r="E3955" s="99"/>
      <c r="F3955" s="99"/>
      <c r="G3955" s="99"/>
    </row>
    <row r="3956" spans="2:7">
      <c r="B3956" s="105"/>
      <c r="C3956" s="105"/>
      <c r="D3956" s="105"/>
      <c r="E3956" s="99"/>
      <c r="F3956" s="99"/>
      <c r="G3956" s="99"/>
    </row>
    <row r="3957" spans="2:7">
      <c r="B3957" s="105"/>
      <c r="C3957" s="105"/>
      <c r="D3957" s="105"/>
      <c r="E3957" s="99"/>
      <c r="F3957" s="99"/>
      <c r="G3957" s="99"/>
    </row>
    <row r="3958" spans="2:7">
      <c r="B3958" s="105"/>
      <c r="C3958" s="105"/>
      <c r="D3958" s="105"/>
      <c r="E3958" s="99"/>
      <c r="F3958" s="99"/>
      <c r="G3958" s="99"/>
    </row>
    <row r="3959" spans="2:7">
      <c r="B3959" s="105"/>
      <c r="C3959" s="105"/>
      <c r="D3959" s="105"/>
      <c r="E3959" s="99"/>
      <c r="F3959" s="99"/>
      <c r="G3959" s="99"/>
    </row>
    <row r="3960" spans="2:7">
      <c r="B3960" s="105"/>
      <c r="C3960" s="105"/>
      <c r="D3960" s="105"/>
      <c r="E3960" s="99"/>
      <c r="F3960" s="99"/>
      <c r="G3960" s="99"/>
    </row>
    <row r="3961" spans="2:7">
      <c r="B3961" s="105"/>
      <c r="C3961" s="105"/>
      <c r="D3961" s="105"/>
      <c r="E3961" s="99"/>
      <c r="F3961" s="99"/>
      <c r="G3961" s="99"/>
    </row>
    <row r="3962" spans="2:7">
      <c r="B3962" s="105"/>
      <c r="C3962" s="105"/>
      <c r="D3962" s="105"/>
      <c r="E3962" s="99"/>
      <c r="F3962" s="99"/>
      <c r="G3962" s="99"/>
    </row>
    <row r="3963" spans="2:7">
      <c r="B3963" s="105"/>
      <c r="C3963" s="105"/>
      <c r="D3963" s="105"/>
      <c r="E3963" s="99"/>
      <c r="F3963" s="99"/>
      <c r="G3963" s="99"/>
    </row>
    <row r="3964" spans="2:7">
      <c r="B3964" s="105"/>
      <c r="C3964" s="105"/>
      <c r="D3964" s="105"/>
      <c r="E3964" s="99"/>
      <c r="F3964" s="99"/>
      <c r="G3964" s="99"/>
    </row>
    <row r="3965" spans="2:7">
      <c r="B3965" s="105"/>
      <c r="C3965" s="105"/>
      <c r="D3965" s="105"/>
      <c r="E3965" s="99"/>
      <c r="F3965" s="99"/>
      <c r="G3965" s="99"/>
    </row>
    <row r="3966" spans="2:7">
      <c r="B3966" s="105"/>
      <c r="C3966" s="105"/>
      <c r="D3966" s="105"/>
      <c r="E3966" s="99"/>
      <c r="F3966" s="99"/>
      <c r="G3966" s="99"/>
    </row>
    <row r="3967" spans="2:7">
      <c r="B3967" s="105"/>
      <c r="C3967" s="105"/>
      <c r="D3967" s="105"/>
      <c r="E3967" s="99"/>
      <c r="F3967" s="99"/>
      <c r="G3967" s="99"/>
    </row>
    <row r="3968" spans="2:7">
      <c r="B3968" s="105"/>
      <c r="C3968" s="105"/>
      <c r="D3968" s="105"/>
      <c r="E3968" s="99"/>
      <c r="F3968" s="99"/>
      <c r="G3968" s="99"/>
    </row>
    <row r="3969" spans="2:7">
      <c r="B3969" s="105"/>
      <c r="C3969" s="105"/>
      <c r="D3969" s="105"/>
      <c r="E3969" s="99"/>
      <c r="F3969" s="99"/>
      <c r="G3969" s="99"/>
    </row>
    <row r="3970" spans="2:7">
      <c r="B3970" s="105"/>
      <c r="C3970" s="105"/>
      <c r="D3970" s="105"/>
      <c r="E3970" s="99"/>
      <c r="F3970" s="99"/>
      <c r="G3970" s="99"/>
    </row>
    <row r="3971" spans="2:7">
      <c r="B3971" s="105"/>
      <c r="C3971" s="105"/>
      <c r="D3971" s="105"/>
      <c r="E3971" s="99"/>
      <c r="F3971" s="99"/>
      <c r="G3971" s="99"/>
    </row>
    <row r="3972" spans="2:7">
      <c r="B3972" s="105"/>
      <c r="C3972" s="105"/>
      <c r="D3972" s="105"/>
      <c r="E3972" s="99"/>
      <c r="F3972" s="99"/>
      <c r="G3972" s="99"/>
    </row>
    <row r="3973" spans="2:7">
      <c r="B3973" s="105"/>
      <c r="C3973" s="105"/>
      <c r="D3973" s="105"/>
      <c r="E3973" s="99"/>
      <c r="F3973" s="99"/>
      <c r="G3973" s="99"/>
    </row>
    <row r="3974" spans="2:7">
      <c r="B3974" s="105"/>
      <c r="C3974" s="105"/>
      <c r="D3974" s="105"/>
      <c r="E3974" s="99"/>
      <c r="F3974" s="99"/>
      <c r="G3974" s="99"/>
    </row>
    <row r="3975" spans="2:7">
      <c r="B3975" s="105"/>
      <c r="C3975" s="105"/>
      <c r="D3975" s="105"/>
      <c r="E3975" s="99"/>
      <c r="F3975" s="99"/>
      <c r="G3975" s="99"/>
    </row>
    <row r="3976" spans="2:7">
      <c r="B3976" s="105"/>
      <c r="C3976" s="105"/>
      <c r="D3976" s="105"/>
      <c r="E3976" s="99"/>
      <c r="F3976" s="99"/>
      <c r="G3976" s="99"/>
    </row>
    <row r="3977" spans="2:7">
      <c r="B3977" s="105"/>
      <c r="C3977" s="105"/>
      <c r="D3977" s="105"/>
      <c r="E3977" s="99"/>
      <c r="F3977" s="99"/>
      <c r="G3977" s="99"/>
    </row>
    <row r="3978" spans="2:7">
      <c r="B3978" s="105"/>
      <c r="C3978" s="105"/>
      <c r="D3978" s="105"/>
      <c r="E3978" s="99"/>
      <c r="F3978" s="99"/>
      <c r="G3978" s="99"/>
    </row>
    <row r="3979" spans="2:7">
      <c r="B3979" s="105"/>
      <c r="C3979" s="105"/>
      <c r="D3979" s="105"/>
      <c r="E3979" s="99"/>
      <c r="F3979" s="99"/>
      <c r="G3979" s="99"/>
    </row>
    <row r="3980" spans="2:7">
      <c r="B3980" s="105"/>
      <c r="C3980" s="105"/>
      <c r="D3980" s="105"/>
      <c r="E3980" s="99"/>
      <c r="F3980" s="99"/>
      <c r="G3980" s="99"/>
    </row>
    <row r="3981" spans="2:7">
      <c r="B3981" s="105"/>
      <c r="C3981" s="105"/>
      <c r="D3981" s="105"/>
      <c r="E3981" s="99"/>
      <c r="F3981" s="99"/>
      <c r="G3981" s="99"/>
    </row>
    <row r="3982" spans="2:7">
      <c r="B3982" s="105"/>
      <c r="C3982" s="105"/>
      <c r="D3982" s="105"/>
      <c r="E3982" s="99"/>
      <c r="F3982" s="99"/>
      <c r="G3982" s="99"/>
    </row>
    <row r="3983" spans="2:7">
      <c r="B3983" s="105"/>
      <c r="C3983" s="105"/>
      <c r="D3983" s="105"/>
      <c r="E3983" s="99"/>
      <c r="F3983" s="99"/>
      <c r="G3983" s="99"/>
    </row>
    <row r="3984" spans="2:7">
      <c r="B3984" s="105"/>
      <c r="C3984" s="105"/>
      <c r="D3984" s="105"/>
      <c r="E3984" s="99"/>
      <c r="F3984" s="99"/>
      <c r="G3984" s="99"/>
    </row>
    <row r="3985" spans="2:7">
      <c r="B3985" s="105"/>
      <c r="C3985" s="105"/>
      <c r="D3985" s="105"/>
      <c r="E3985" s="99"/>
      <c r="F3985" s="99"/>
      <c r="G3985" s="99"/>
    </row>
    <row r="3986" spans="2:7">
      <c r="B3986" s="105"/>
      <c r="C3986" s="105"/>
      <c r="D3986" s="105"/>
      <c r="E3986" s="99"/>
      <c r="F3986" s="99"/>
      <c r="G3986" s="99"/>
    </row>
    <row r="3987" spans="2:7">
      <c r="B3987" s="105"/>
      <c r="C3987" s="105"/>
      <c r="D3987" s="105"/>
      <c r="E3987" s="99"/>
      <c r="F3987" s="99"/>
      <c r="G3987" s="99"/>
    </row>
    <row r="3988" spans="2:7">
      <c r="B3988" s="105"/>
      <c r="C3988" s="105"/>
      <c r="D3988" s="105"/>
      <c r="E3988" s="99"/>
      <c r="F3988" s="99"/>
      <c r="G3988" s="99"/>
    </row>
    <row r="3989" spans="2:7">
      <c r="B3989" s="105"/>
      <c r="C3989" s="105"/>
      <c r="D3989" s="105"/>
      <c r="E3989" s="99"/>
      <c r="F3989" s="99"/>
      <c r="G3989" s="99"/>
    </row>
    <row r="3990" spans="2:7">
      <c r="B3990" s="105"/>
      <c r="C3990" s="105"/>
      <c r="D3990" s="105"/>
      <c r="E3990" s="99"/>
      <c r="F3990" s="99"/>
      <c r="G3990" s="99"/>
    </row>
    <row r="3991" spans="2:7">
      <c r="B3991" s="105"/>
      <c r="C3991" s="105"/>
      <c r="D3991" s="105"/>
      <c r="E3991" s="99"/>
      <c r="F3991" s="99"/>
      <c r="G3991" s="99"/>
    </row>
    <row r="3992" spans="2:7">
      <c r="B3992" s="105"/>
      <c r="C3992" s="105"/>
      <c r="D3992" s="105"/>
      <c r="E3992" s="99"/>
      <c r="F3992" s="99"/>
      <c r="G3992" s="99"/>
    </row>
    <row r="3993" spans="2:7">
      <c r="B3993" s="105"/>
      <c r="C3993" s="105"/>
      <c r="D3993" s="105"/>
      <c r="E3993" s="99"/>
      <c r="F3993" s="99"/>
      <c r="G3993" s="99"/>
    </row>
    <row r="3994" spans="2:7">
      <c r="B3994" s="105"/>
      <c r="C3994" s="105"/>
      <c r="D3994" s="105"/>
      <c r="E3994" s="99"/>
      <c r="F3994" s="99"/>
      <c r="G3994" s="99"/>
    </row>
    <row r="3995" spans="2:7">
      <c r="B3995" s="105"/>
      <c r="C3995" s="105"/>
      <c r="D3995" s="105"/>
      <c r="E3995" s="99"/>
      <c r="F3995" s="99"/>
      <c r="G3995" s="99"/>
    </row>
    <row r="3996" spans="2:7">
      <c r="B3996" s="105"/>
      <c r="C3996" s="105"/>
      <c r="D3996" s="105"/>
      <c r="E3996" s="99"/>
      <c r="F3996" s="99"/>
      <c r="G3996" s="99"/>
    </row>
    <row r="3997" spans="2:7">
      <c r="B3997" s="105"/>
      <c r="C3997" s="105"/>
      <c r="D3997" s="105"/>
      <c r="E3997" s="99"/>
      <c r="F3997" s="99"/>
      <c r="G3997" s="99"/>
    </row>
    <row r="3998" spans="2:7">
      <c r="B3998" s="105"/>
      <c r="C3998" s="105"/>
      <c r="D3998" s="105"/>
      <c r="E3998" s="99"/>
      <c r="F3998" s="99"/>
      <c r="G3998" s="99"/>
    </row>
    <row r="3999" spans="2:7">
      <c r="B3999" s="105"/>
      <c r="C3999" s="105"/>
      <c r="D3999" s="105"/>
      <c r="E3999" s="99"/>
      <c r="F3999" s="99"/>
      <c r="G3999" s="99"/>
    </row>
    <row r="4000" spans="2:7">
      <c r="B4000" s="105"/>
      <c r="C4000" s="105"/>
      <c r="D4000" s="105"/>
      <c r="E4000" s="99"/>
      <c r="F4000" s="99"/>
      <c r="G4000" s="99"/>
    </row>
    <row r="4001" spans="2:7">
      <c r="B4001" s="105"/>
      <c r="C4001" s="105"/>
      <c r="D4001" s="105"/>
      <c r="E4001" s="99"/>
      <c r="F4001" s="99"/>
      <c r="G4001" s="99"/>
    </row>
    <row r="4002" spans="2:7">
      <c r="B4002" s="105"/>
      <c r="C4002" s="105"/>
      <c r="D4002" s="105"/>
      <c r="E4002" s="99"/>
      <c r="F4002" s="99"/>
      <c r="G4002" s="99"/>
    </row>
    <row r="4003" spans="2:7">
      <c r="B4003" s="105"/>
      <c r="C4003" s="105"/>
      <c r="D4003" s="105"/>
      <c r="E4003" s="99"/>
      <c r="F4003" s="99"/>
      <c r="G4003" s="99"/>
    </row>
    <row r="4004" spans="2:7">
      <c r="B4004" s="105"/>
      <c r="C4004" s="105"/>
      <c r="D4004" s="105"/>
      <c r="E4004" s="99"/>
      <c r="F4004" s="99"/>
      <c r="G4004" s="99"/>
    </row>
    <row r="4005" spans="2:7">
      <c r="B4005" s="105"/>
      <c r="C4005" s="105"/>
      <c r="D4005" s="105"/>
      <c r="E4005" s="99"/>
      <c r="F4005" s="99"/>
      <c r="G4005" s="99"/>
    </row>
    <row r="4006" spans="2:7">
      <c r="B4006" s="105"/>
      <c r="C4006" s="105"/>
      <c r="D4006" s="105"/>
      <c r="E4006" s="99"/>
      <c r="F4006" s="99"/>
      <c r="G4006" s="99"/>
    </row>
    <row r="4007" spans="2:7">
      <c r="B4007" s="105"/>
      <c r="C4007" s="105"/>
      <c r="D4007" s="105"/>
      <c r="E4007" s="99"/>
      <c r="F4007" s="99"/>
      <c r="G4007" s="99"/>
    </row>
    <row r="4008" spans="2:7">
      <c r="B4008" s="105"/>
      <c r="C4008" s="105"/>
      <c r="D4008" s="105"/>
      <c r="E4008" s="99"/>
      <c r="F4008" s="99"/>
      <c r="G4008" s="99"/>
    </row>
    <row r="4009" spans="2:7">
      <c r="B4009" s="105"/>
      <c r="C4009" s="105"/>
      <c r="D4009" s="105"/>
      <c r="E4009" s="99"/>
      <c r="F4009" s="99"/>
      <c r="G4009" s="99"/>
    </row>
    <row r="4010" spans="2:7">
      <c r="B4010" s="105"/>
      <c r="C4010" s="105"/>
      <c r="D4010" s="105"/>
      <c r="E4010" s="99"/>
      <c r="F4010" s="99"/>
      <c r="G4010" s="99"/>
    </row>
    <row r="4011" spans="2:7">
      <c r="B4011" s="105"/>
      <c r="C4011" s="105"/>
      <c r="D4011" s="105"/>
      <c r="E4011" s="99"/>
      <c r="F4011" s="99"/>
      <c r="G4011" s="99"/>
    </row>
    <row r="4012" spans="2:7">
      <c r="B4012" s="105"/>
      <c r="C4012" s="105"/>
      <c r="D4012" s="105"/>
      <c r="E4012" s="99"/>
      <c r="F4012" s="99"/>
      <c r="G4012" s="99"/>
    </row>
    <row r="4013" spans="2:7">
      <c r="B4013" s="105"/>
      <c r="C4013" s="105"/>
      <c r="D4013" s="105"/>
      <c r="E4013" s="99"/>
      <c r="F4013" s="99"/>
      <c r="G4013" s="99"/>
    </row>
    <row r="4014" spans="2:7">
      <c r="B4014" s="105"/>
      <c r="C4014" s="105"/>
      <c r="D4014" s="105"/>
      <c r="E4014" s="99"/>
      <c r="F4014" s="99"/>
      <c r="G4014" s="99"/>
    </row>
    <row r="4015" spans="2:7">
      <c r="B4015" s="105"/>
      <c r="C4015" s="105"/>
      <c r="D4015" s="105"/>
      <c r="E4015" s="99"/>
      <c r="F4015" s="99"/>
      <c r="G4015" s="99"/>
    </row>
    <row r="4016" spans="2:7">
      <c r="B4016" s="105"/>
      <c r="C4016" s="105"/>
      <c r="D4016" s="105"/>
      <c r="E4016" s="99"/>
      <c r="F4016" s="99"/>
      <c r="G4016" s="99"/>
    </row>
    <row r="4017" spans="2:7">
      <c r="B4017" s="105"/>
      <c r="C4017" s="105"/>
      <c r="D4017" s="105"/>
      <c r="E4017" s="99"/>
      <c r="F4017" s="99"/>
      <c r="G4017" s="99"/>
    </row>
    <row r="4018" spans="2:7">
      <c r="B4018" s="105"/>
      <c r="C4018" s="105"/>
      <c r="D4018" s="105"/>
      <c r="E4018" s="99"/>
      <c r="F4018" s="99"/>
      <c r="G4018" s="99"/>
    </row>
    <row r="4019" spans="2:7">
      <c r="B4019" s="105"/>
      <c r="C4019" s="105"/>
      <c r="D4019" s="105"/>
      <c r="E4019" s="99"/>
      <c r="F4019" s="99"/>
      <c r="G4019" s="99"/>
    </row>
    <row r="4020" spans="2:7">
      <c r="B4020" s="105"/>
      <c r="C4020" s="105"/>
      <c r="D4020" s="105"/>
      <c r="E4020" s="99"/>
      <c r="F4020" s="99"/>
      <c r="G4020" s="99"/>
    </row>
    <row r="4021" spans="2:7">
      <c r="B4021" s="105"/>
      <c r="C4021" s="105"/>
      <c r="D4021" s="105"/>
      <c r="E4021" s="99"/>
      <c r="F4021" s="99"/>
      <c r="G4021" s="99"/>
    </row>
    <row r="4022" spans="2:7">
      <c r="B4022" s="105"/>
      <c r="C4022" s="105"/>
      <c r="D4022" s="105"/>
      <c r="E4022" s="99"/>
      <c r="F4022" s="99"/>
      <c r="G4022" s="99"/>
    </row>
    <row r="4023" spans="2:7">
      <c r="B4023" s="105"/>
      <c r="C4023" s="105"/>
      <c r="D4023" s="105"/>
      <c r="E4023" s="99"/>
      <c r="F4023" s="99"/>
      <c r="G4023" s="99"/>
    </row>
    <row r="4024" spans="2:7">
      <c r="B4024" s="105"/>
      <c r="C4024" s="105"/>
      <c r="D4024" s="105"/>
      <c r="E4024" s="99"/>
      <c r="F4024" s="99"/>
      <c r="G4024" s="99"/>
    </row>
    <row r="4025" spans="2:7">
      <c r="B4025" s="105"/>
      <c r="C4025" s="105"/>
      <c r="D4025" s="105"/>
      <c r="E4025" s="99"/>
      <c r="F4025" s="99"/>
      <c r="G4025" s="99"/>
    </row>
    <row r="4026" spans="2:7">
      <c r="B4026" s="105"/>
      <c r="C4026" s="105"/>
      <c r="D4026" s="105"/>
      <c r="E4026" s="99"/>
      <c r="F4026" s="99"/>
      <c r="G4026" s="99"/>
    </row>
    <row r="4027" spans="2:7">
      <c r="B4027" s="105"/>
      <c r="C4027" s="105"/>
      <c r="D4027" s="105"/>
      <c r="E4027" s="99"/>
      <c r="F4027" s="99"/>
      <c r="G4027" s="99"/>
    </row>
    <row r="4028" spans="2:7">
      <c r="B4028" s="105"/>
      <c r="C4028" s="105"/>
      <c r="D4028" s="105"/>
      <c r="E4028" s="99"/>
      <c r="F4028" s="99"/>
      <c r="G4028" s="99"/>
    </row>
    <row r="4029" spans="2:7">
      <c r="B4029" s="105"/>
      <c r="C4029" s="105"/>
      <c r="D4029" s="105"/>
      <c r="E4029" s="99"/>
      <c r="F4029" s="99"/>
      <c r="G4029" s="99"/>
    </row>
    <row r="4030" spans="2:7">
      <c r="B4030" s="105"/>
      <c r="C4030" s="105"/>
      <c r="D4030" s="105"/>
      <c r="E4030" s="99"/>
      <c r="F4030" s="99"/>
      <c r="G4030" s="99"/>
    </row>
    <row r="4031" spans="2:7">
      <c r="B4031" s="105"/>
      <c r="C4031" s="105"/>
      <c r="D4031" s="105"/>
      <c r="E4031" s="99"/>
      <c r="F4031" s="99"/>
      <c r="G4031" s="99"/>
    </row>
    <row r="4032" spans="2:7">
      <c r="B4032" s="105"/>
      <c r="C4032" s="105"/>
      <c r="D4032" s="105"/>
      <c r="E4032" s="99"/>
      <c r="F4032" s="99"/>
      <c r="G4032" s="99"/>
    </row>
    <row r="4033" spans="2:7">
      <c r="B4033" s="105"/>
      <c r="C4033" s="105"/>
      <c r="D4033" s="105"/>
      <c r="E4033" s="99"/>
      <c r="F4033" s="99"/>
      <c r="G4033" s="99"/>
    </row>
    <row r="4034" spans="2:7">
      <c r="B4034" s="105"/>
      <c r="C4034" s="105"/>
      <c r="D4034" s="105"/>
      <c r="E4034" s="99"/>
      <c r="F4034" s="99"/>
      <c r="G4034" s="99"/>
    </row>
    <row r="4035" spans="2:7">
      <c r="B4035" s="105"/>
      <c r="C4035" s="105"/>
      <c r="D4035" s="105"/>
      <c r="E4035" s="99"/>
      <c r="F4035" s="99"/>
      <c r="G4035" s="99"/>
    </row>
    <row r="4036" spans="2:7">
      <c r="B4036" s="105"/>
      <c r="C4036" s="105"/>
      <c r="D4036" s="105"/>
      <c r="E4036" s="99"/>
      <c r="F4036" s="99"/>
      <c r="G4036" s="99"/>
    </row>
    <row r="4037" spans="2:7">
      <c r="B4037" s="105"/>
      <c r="C4037" s="105"/>
      <c r="D4037" s="105"/>
      <c r="E4037" s="99"/>
      <c r="F4037" s="99"/>
      <c r="G4037" s="99"/>
    </row>
    <row r="4038" spans="2:7">
      <c r="B4038" s="105"/>
      <c r="C4038" s="105"/>
      <c r="D4038" s="105"/>
      <c r="E4038" s="99"/>
      <c r="F4038" s="99"/>
      <c r="G4038" s="99"/>
    </row>
    <row r="4039" spans="2:7">
      <c r="B4039" s="105"/>
      <c r="C4039" s="105"/>
      <c r="D4039" s="105"/>
      <c r="E4039" s="99"/>
      <c r="F4039" s="99"/>
      <c r="G4039" s="99"/>
    </row>
    <row r="4040" spans="2:7">
      <c r="B4040" s="105"/>
      <c r="C4040" s="105"/>
      <c r="D4040" s="105"/>
      <c r="E4040" s="99"/>
      <c r="F4040" s="99"/>
      <c r="G4040" s="99"/>
    </row>
    <row r="4041" spans="2:7">
      <c r="B4041" s="105"/>
      <c r="C4041" s="105"/>
      <c r="D4041" s="105"/>
      <c r="E4041" s="99"/>
      <c r="F4041" s="99"/>
      <c r="G4041" s="99"/>
    </row>
    <row r="4042" spans="2:7">
      <c r="B4042" s="105"/>
      <c r="C4042" s="105"/>
      <c r="D4042" s="105"/>
      <c r="E4042" s="99"/>
      <c r="F4042" s="99"/>
      <c r="G4042" s="99"/>
    </row>
    <row r="4043" spans="2:7">
      <c r="B4043" s="105"/>
      <c r="C4043" s="105"/>
      <c r="D4043" s="105"/>
      <c r="E4043" s="99"/>
      <c r="F4043" s="99"/>
      <c r="G4043" s="99"/>
    </row>
    <row r="4044" spans="2:7">
      <c r="B4044" s="105"/>
      <c r="C4044" s="105"/>
      <c r="D4044" s="105"/>
      <c r="E4044" s="99"/>
      <c r="F4044" s="99"/>
      <c r="G4044" s="99"/>
    </row>
    <row r="4045" spans="2:7">
      <c r="B4045" s="105"/>
      <c r="C4045" s="105"/>
      <c r="D4045" s="105"/>
      <c r="E4045" s="99"/>
      <c r="F4045" s="99"/>
      <c r="G4045" s="99"/>
    </row>
    <row r="4046" spans="2:7">
      <c r="B4046" s="105"/>
      <c r="C4046" s="105"/>
      <c r="D4046" s="105"/>
      <c r="E4046" s="99"/>
      <c r="F4046" s="99"/>
      <c r="G4046" s="99"/>
    </row>
    <row r="4047" spans="2:7">
      <c r="B4047" s="105"/>
      <c r="C4047" s="105"/>
      <c r="D4047" s="105"/>
      <c r="E4047" s="99"/>
      <c r="F4047" s="99"/>
      <c r="G4047" s="99"/>
    </row>
    <row r="4048" spans="2:7">
      <c r="B4048" s="105"/>
      <c r="C4048" s="105"/>
      <c r="D4048" s="105"/>
      <c r="E4048" s="99"/>
      <c r="F4048" s="99"/>
      <c r="G4048" s="99"/>
    </row>
    <row r="4049" spans="2:7">
      <c r="B4049" s="105"/>
      <c r="C4049" s="105"/>
      <c r="D4049" s="105"/>
      <c r="E4049" s="99"/>
      <c r="F4049" s="99"/>
      <c r="G4049" s="99"/>
    </row>
    <row r="4050" spans="2:7">
      <c r="B4050" s="105"/>
      <c r="C4050" s="105"/>
      <c r="D4050" s="105"/>
      <c r="E4050" s="99"/>
      <c r="F4050" s="99"/>
      <c r="G4050" s="99"/>
    </row>
    <row r="4051" spans="2:7">
      <c r="B4051" s="105"/>
      <c r="C4051" s="105"/>
      <c r="D4051" s="105"/>
      <c r="E4051" s="99"/>
      <c r="F4051" s="99"/>
      <c r="G4051" s="99"/>
    </row>
    <row r="4052" spans="2:7">
      <c r="B4052" s="105"/>
      <c r="C4052" s="105"/>
      <c r="D4052" s="105"/>
      <c r="E4052" s="99"/>
      <c r="F4052" s="99"/>
      <c r="G4052" s="99"/>
    </row>
    <row r="4053" spans="2:7">
      <c r="B4053" s="105"/>
      <c r="C4053" s="105"/>
      <c r="D4053" s="105"/>
      <c r="E4053" s="99"/>
      <c r="F4053" s="99"/>
      <c r="G4053" s="99"/>
    </row>
    <row r="4054" spans="2:7">
      <c r="B4054" s="105"/>
      <c r="C4054" s="105"/>
      <c r="D4054" s="105"/>
      <c r="E4054" s="99"/>
      <c r="F4054" s="99"/>
      <c r="G4054" s="99"/>
    </row>
    <row r="4055" spans="2:7">
      <c r="B4055" s="105"/>
      <c r="C4055" s="105"/>
      <c r="D4055" s="105"/>
      <c r="E4055" s="99"/>
      <c r="F4055" s="99"/>
      <c r="G4055" s="99"/>
    </row>
    <row r="4056" spans="2:7">
      <c r="B4056" s="105"/>
      <c r="C4056" s="105"/>
      <c r="D4056" s="105"/>
      <c r="E4056" s="99"/>
      <c r="F4056" s="99"/>
      <c r="G4056" s="99"/>
    </row>
    <row r="4057" spans="2:7">
      <c r="B4057" s="105"/>
      <c r="C4057" s="105"/>
      <c r="D4057" s="105"/>
      <c r="E4057" s="99"/>
      <c r="F4057" s="99"/>
      <c r="G4057" s="99"/>
    </row>
    <row r="4058" spans="2:7">
      <c r="B4058" s="105"/>
      <c r="C4058" s="105"/>
      <c r="D4058" s="105"/>
      <c r="E4058" s="99"/>
      <c r="F4058" s="99"/>
      <c r="G4058" s="99"/>
    </row>
    <row r="4059" spans="2:7">
      <c r="B4059" s="105"/>
      <c r="C4059" s="105"/>
      <c r="D4059" s="105"/>
      <c r="E4059" s="99"/>
      <c r="F4059" s="99"/>
      <c r="G4059" s="99"/>
    </row>
    <row r="4060" spans="2:7">
      <c r="B4060" s="105"/>
      <c r="C4060" s="105"/>
      <c r="D4060" s="105"/>
      <c r="E4060" s="99"/>
      <c r="F4060" s="99"/>
      <c r="G4060" s="99"/>
    </row>
    <row r="4061" spans="2:7">
      <c r="B4061" s="105"/>
      <c r="C4061" s="105"/>
      <c r="D4061" s="105"/>
      <c r="E4061" s="99"/>
      <c r="F4061" s="99"/>
      <c r="G4061" s="99"/>
    </row>
    <row r="4062" spans="2:7">
      <c r="B4062" s="105"/>
      <c r="C4062" s="105"/>
      <c r="D4062" s="105"/>
      <c r="E4062" s="99"/>
      <c r="F4062" s="99"/>
      <c r="G4062" s="99"/>
    </row>
    <row r="4063" spans="2:7">
      <c r="B4063" s="105"/>
      <c r="C4063" s="105"/>
      <c r="D4063" s="105"/>
      <c r="E4063" s="99"/>
      <c r="F4063" s="99"/>
      <c r="G4063" s="99"/>
    </row>
    <row r="4064" spans="2:7">
      <c r="B4064" s="105"/>
      <c r="C4064" s="105"/>
      <c r="D4064" s="105"/>
      <c r="E4064" s="99"/>
      <c r="F4064" s="99"/>
      <c r="G4064" s="99"/>
    </row>
    <row r="4065" spans="2:7">
      <c r="B4065" s="105"/>
      <c r="C4065" s="105"/>
      <c r="D4065" s="105"/>
      <c r="E4065" s="99"/>
      <c r="F4065" s="99"/>
      <c r="G4065" s="99"/>
    </row>
    <row r="4066" spans="2:7">
      <c r="B4066" s="105"/>
      <c r="C4066" s="105"/>
      <c r="D4066" s="105"/>
      <c r="E4066" s="99"/>
      <c r="F4066" s="99"/>
      <c r="G4066" s="99"/>
    </row>
    <row r="4067" spans="2:7">
      <c r="B4067" s="105"/>
      <c r="C4067" s="105"/>
      <c r="D4067" s="105"/>
      <c r="E4067" s="99"/>
      <c r="F4067" s="99"/>
      <c r="G4067" s="99"/>
    </row>
    <row r="4068" spans="2:7">
      <c r="B4068" s="105"/>
      <c r="C4068" s="105"/>
      <c r="D4068" s="105"/>
      <c r="E4068" s="99"/>
      <c r="F4068" s="99"/>
      <c r="G4068" s="99"/>
    </row>
    <row r="4069" spans="2:7">
      <c r="B4069" s="105"/>
      <c r="C4069" s="105"/>
      <c r="D4069" s="105"/>
      <c r="E4069" s="99"/>
      <c r="F4069" s="99"/>
      <c r="G4069" s="99"/>
    </row>
    <row r="4070" spans="2:7">
      <c r="B4070" s="105"/>
      <c r="C4070" s="105"/>
      <c r="D4070" s="105"/>
      <c r="E4070" s="99"/>
      <c r="F4070" s="99"/>
      <c r="G4070" s="99"/>
    </row>
    <row r="4071" spans="2:7">
      <c r="B4071" s="105"/>
      <c r="C4071" s="105"/>
      <c r="D4071" s="105"/>
      <c r="E4071" s="99"/>
      <c r="F4071" s="99"/>
      <c r="G4071" s="99"/>
    </row>
    <row r="4072" spans="2:7">
      <c r="B4072" s="105"/>
      <c r="C4072" s="105"/>
      <c r="D4072" s="105"/>
      <c r="E4072" s="99"/>
      <c r="F4072" s="99"/>
      <c r="G4072" s="99"/>
    </row>
    <row r="4073" spans="2:7">
      <c r="B4073" s="105"/>
      <c r="C4073" s="105"/>
      <c r="D4073" s="105"/>
      <c r="E4073" s="99"/>
      <c r="F4073" s="99"/>
      <c r="G4073" s="99"/>
    </row>
    <row r="4074" spans="2:7">
      <c r="B4074" s="105"/>
      <c r="C4074" s="105"/>
      <c r="D4074" s="105"/>
      <c r="E4074" s="99"/>
      <c r="F4074" s="99"/>
      <c r="G4074" s="99"/>
    </row>
    <row r="4075" spans="2:7">
      <c r="B4075" s="105"/>
      <c r="C4075" s="105"/>
      <c r="D4075" s="105"/>
      <c r="E4075" s="99"/>
      <c r="F4075" s="99"/>
      <c r="G4075" s="99"/>
    </row>
    <row r="4076" spans="2:7">
      <c r="B4076" s="105"/>
      <c r="C4076" s="105"/>
      <c r="D4076" s="105"/>
      <c r="E4076" s="99"/>
      <c r="F4076" s="99"/>
      <c r="G4076" s="99"/>
    </row>
    <row r="4077" spans="2:7">
      <c r="B4077" s="105"/>
      <c r="C4077" s="105"/>
      <c r="D4077" s="105"/>
      <c r="E4077" s="99"/>
      <c r="F4077" s="99"/>
      <c r="G4077" s="99"/>
    </row>
    <row r="4078" spans="2:7">
      <c r="B4078" s="105"/>
      <c r="C4078" s="105"/>
      <c r="D4078" s="105"/>
      <c r="E4078" s="99"/>
      <c r="F4078" s="99"/>
      <c r="G4078" s="99"/>
    </row>
    <row r="4079" spans="2:7">
      <c r="B4079" s="105"/>
      <c r="C4079" s="105"/>
      <c r="D4079" s="105"/>
      <c r="E4079" s="99"/>
      <c r="F4079" s="99"/>
      <c r="G4079" s="99"/>
    </row>
    <row r="4080" spans="2:7">
      <c r="B4080" s="105"/>
      <c r="C4080" s="105"/>
      <c r="D4080" s="105"/>
      <c r="E4080" s="99"/>
      <c r="F4080" s="99"/>
      <c r="G4080" s="99"/>
    </row>
    <row r="4081" spans="2:7">
      <c r="B4081" s="105"/>
      <c r="C4081" s="105"/>
      <c r="D4081" s="105"/>
      <c r="E4081" s="99"/>
      <c r="F4081" s="99"/>
      <c r="G4081" s="99"/>
    </row>
    <row r="4082" spans="2:7">
      <c r="B4082" s="105"/>
      <c r="C4082" s="105"/>
      <c r="D4082" s="105"/>
      <c r="E4082" s="99"/>
      <c r="F4082" s="99"/>
      <c r="G4082" s="99"/>
    </row>
    <row r="4083" spans="2:7">
      <c r="B4083" s="105"/>
      <c r="C4083" s="105"/>
      <c r="D4083" s="105"/>
      <c r="E4083" s="99"/>
      <c r="F4083" s="99"/>
      <c r="G4083" s="99"/>
    </row>
    <row r="4084" spans="2:7">
      <c r="B4084" s="105"/>
      <c r="C4084" s="105"/>
      <c r="D4084" s="105"/>
      <c r="E4084" s="99"/>
      <c r="F4084" s="99"/>
      <c r="G4084" s="99"/>
    </row>
    <row r="4085" spans="2:7">
      <c r="B4085" s="105"/>
      <c r="C4085" s="105"/>
      <c r="D4085" s="105"/>
      <c r="E4085" s="99"/>
      <c r="F4085" s="99"/>
      <c r="G4085" s="99"/>
    </row>
    <row r="4086" spans="2:7">
      <c r="B4086" s="105"/>
      <c r="C4086" s="105"/>
      <c r="D4086" s="105"/>
      <c r="E4086" s="99"/>
      <c r="F4086" s="99"/>
      <c r="G4086" s="99"/>
    </row>
    <row r="4087" spans="2:7">
      <c r="B4087" s="105"/>
      <c r="C4087" s="105"/>
      <c r="D4087" s="105"/>
      <c r="E4087" s="99"/>
      <c r="F4087" s="99"/>
      <c r="G4087" s="99"/>
    </row>
    <row r="4088" spans="2:7">
      <c r="B4088" s="105"/>
      <c r="C4088" s="105"/>
      <c r="D4088" s="105"/>
      <c r="E4088" s="99"/>
      <c r="F4088" s="99"/>
      <c r="G4088" s="99"/>
    </row>
    <row r="4089" spans="2:7">
      <c r="B4089" s="105"/>
      <c r="C4089" s="105"/>
      <c r="D4089" s="105"/>
      <c r="E4089" s="99"/>
      <c r="F4089" s="99"/>
      <c r="G4089" s="99"/>
    </row>
    <row r="4090" spans="2:7">
      <c r="B4090" s="105"/>
      <c r="C4090" s="105"/>
      <c r="D4090" s="105"/>
      <c r="E4090" s="99"/>
      <c r="F4090" s="99"/>
      <c r="G4090" s="99"/>
    </row>
    <row r="4091" spans="2:7">
      <c r="B4091" s="105"/>
      <c r="C4091" s="105"/>
      <c r="D4091" s="105"/>
      <c r="E4091" s="99"/>
      <c r="F4091" s="99"/>
      <c r="G4091" s="99"/>
    </row>
    <row r="4092" spans="2:7">
      <c r="B4092" s="105"/>
      <c r="C4092" s="105"/>
      <c r="D4092" s="105"/>
      <c r="E4092" s="99"/>
      <c r="F4092" s="99"/>
      <c r="G4092" s="99"/>
    </row>
    <row r="4093" spans="2:7">
      <c r="B4093" s="105"/>
      <c r="C4093" s="105"/>
      <c r="D4093" s="105"/>
      <c r="E4093" s="99"/>
      <c r="F4093" s="99"/>
      <c r="G4093" s="99"/>
    </row>
    <row r="4094" spans="2:7">
      <c r="B4094" s="105"/>
      <c r="C4094" s="105"/>
      <c r="D4094" s="105"/>
      <c r="E4094" s="99"/>
      <c r="F4094" s="99"/>
      <c r="G4094" s="99"/>
    </row>
    <row r="4095" spans="2:7">
      <c r="B4095" s="105"/>
      <c r="C4095" s="105"/>
      <c r="D4095" s="105"/>
      <c r="E4095" s="99"/>
      <c r="F4095" s="99"/>
      <c r="G4095" s="99"/>
    </row>
    <row r="4096" spans="2:7">
      <c r="B4096" s="105"/>
      <c r="C4096" s="105"/>
      <c r="D4096" s="105"/>
      <c r="E4096" s="99"/>
      <c r="F4096" s="99"/>
      <c r="G4096" s="99"/>
    </row>
    <row r="4097" spans="2:7">
      <c r="B4097" s="105"/>
      <c r="C4097" s="105"/>
      <c r="D4097" s="105"/>
      <c r="E4097" s="99"/>
      <c r="F4097" s="99"/>
      <c r="G4097" s="99"/>
    </row>
    <row r="4098" spans="2:7">
      <c r="B4098" s="105"/>
      <c r="C4098" s="105"/>
      <c r="D4098" s="105"/>
      <c r="E4098" s="99"/>
      <c r="F4098" s="99"/>
      <c r="G4098" s="99"/>
    </row>
    <row r="4099" spans="2:7">
      <c r="B4099" s="105"/>
      <c r="C4099" s="105"/>
      <c r="D4099" s="105"/>
      <c r="E4099" s="99"/>
      <c r="F4099" s="99"/>
      <c r="G4099" s="99"/>
    </row>
    <row r="4100" spans="2:7">
      <c r="B4100" s="105"/>
      <c r="C4100" s="105"/>
      <c r="D4100" s="105"/>
      <c r="E4100" s="99"/>
      <c r="F4100" s="99"/>
      <c r="G4100" s="99"/>
    </row>
    <row r="4101" spans="2:7">
      <c r="B4101" s="105"/>
      <c r="C4101" s="105"/>
      <c r="D4101" s="105"/>
      <c r="E4101" s="99"/>
      <c r="F4101" s="99"/>
      <c r="G4101" s="99"/>
    </row>
    <row r="4102" spans="2:7">
      <c r="B4102" s="105"/>
      <c r="C4102" s="105"/>
      <c r="D4102" s="105"/>
      <c r="E4102" s="99"/>
      <c r="F4102" s="99"/>
      <c r="G4102" s="99"/>
    </row>
    <row r="4103" spans="2:7">
      <c r="B4103" s="105"/>
      <c r="C4103" s="105"/>
      <c r="D4103" s="105"/>
      <c r="E4103" s="99"/>
      <c r="F4103" s="99"/>
      <c r="G4103" s="99"/>
    </row>
    <row r="4104" spans="2:7">
      <c r="B4104" s="105"/>
      <c r="C4104" s="105"/>
      <c r="D4104" s="105"/>
      <c r="E4104" s="99"/>
      <c r="F4104" s="99"/>
      <c r="G4104" s="99"/>
    </row>
    <row r="4105" spans="2:7">
      <c r="B4105" s="105"/>
      <c r="C4105" s="105"/>
      <c r="D4105" s="105"/>
      <c r="E4105" s="99"/>
      <c r="F4105" s="99"/>
      <c r="G4105" s="99"/>
    </row>
    <row r="4106" spans="2:7">
      <c r="B4106" s="105"/>
      <c r="C4106" s="105"/>
      <c r="D4106" s="105"/>
      <c r="E4106" s="99"/>
      <c r="F4106" s="99"/>
      <c r="G4106" s="99"/>
    </row>
    <row r="4107" spans="2:7">
      <c r="B4107" s="105"/>
      <c r="C4107" s="105"/>
      <c r="D4107" s="105"/>
      <c r="E4107" s="99"/>
      <c r="F4107" s="99"/>
      <c r="G4107" s="99"/>
    </row>
    <row r="4108" spans="2:7">
      <c r="B4108" s="105"/>
      <c r="C4108" s="105"/>
      <c r="D4108" s="105"/>
      <c r="E4108" s="99"/>
      <c r="F4108" s="99"/>
      <c r="G4108" s="99"/>
    </row>
    <row r="4109" spans="2:7">
      <c r="B4109" s="105"/>
      <c r="C4109" s="105"/>
      <c r="D4109" s="105"/>
      <c r="E4109" s="99"/>
      <c r="F4109" s="99"/>
      <c r="G4109" s="99"/>
    </row>
    <row r="4110" spans="2:7">
      <c r="B4110" s="105"/>
      <c r="C4110" s="105"/>
      <c r="D4110" s="105"/>
      <c r="E4110" s="99"/>
      <c r="F4110" s="99"/>
      <c r="G4110" s="99"/>
    </row>
    <row r="4111" spans="2:7">
      <c r="B4111" s="105"/>
      <c r="C4111" s="105"/>
      <c r="D4111" s="105"/>
      <c r="E4111" s="99"/>
      <c r="F4111" s="99"/>
      <c r="G4111" s="99"/>
    </row>
    <row r="4112" spans="2:7">
      <c r="B4112" s="105"/>
      <c r="C4112" s="105"/>
      <c r="D4112" s="105"/>
      <c r="E4112" s="99"/>
      <c r="F4112" s="99"/>
      <c r="G4112" s="99"/>
    </row>
    <row r="4113" spans="2:7">
      <c r="B4113" s="105"/>
      <c r="C4113" s="105"/>
      <c r="D4113" s="105"/>
      <c r="E4113" s="99"/>
      <c r="F4113" s="99"/>
      <c r="G4113" s="99"/>
    </row>
    <row r="4114" spans="2:7">
      <c r="B4114" s="105"/>
      <c r="C4114" s="105"/>
      <c r="D4114" s="105"/>
      <c r="E4114" s="99"/>
      <c r="F4114" s="99"/>
      <c r="G4114" s="99"/>
    </row>
    <row r="4115" spans="2:7">
      <c r="B4115" s="105"/>
      <c r="C4115" s="105"/>
      <c r="D4115" s="105"/>
      <c r="E4115" s="99"/>
      <c r="F4115" s="99"/>
      <c r="G4115" s="99"/>
    </row>
    <row r="4116" spans="2:7">
      <c r="B4116" s="105"/>
      <c r="C4116" s="105"/>
      <c r="D4116" s="105"/>
      <c r="E4116" s="99"/>
      <c r="F4116" s="99"/>
      <c r="G4116" s="99"/>
    </row>
    <row r="4117" spans="2:7">
      <c r="B4117" s="105"/>
      <c r="C4117" s="105"/>
      <c r="D4117" s="105"/>
      <c r="E4117" s="99"/>
      <c r="F4117" s="99"/>
      <c r="G4117" s="99"/>
    </row>
    <row r="4118" spans="2:7">
      <c r="B4118" s="105"/>
      <c r="C4118" s="105"/>
      <c r="D4118" s="105"/>
      <c r="E4118" s="99"/>
      <c r="F4118" s="99"/>
      <c r="G4118" s="99"/>
    </row>
    <row r="4119" spans="2:7">
      <c r="B4119" s="105"/>
      <c r="C4119" s="105"/>
      <c r="D4119" s="105"/>
      <c r="E4119" s="99"/>
      <c r="F4119" s="99"/>
      <c r="G4119" s="99"/>
    </row>
    <row r="4120" spans="2:7">
      <c r="B4120" s="105"/>
      <c r="C4120" s="105"/>
      <c r="D4120" s="105"/>
      <c r="E4120" s="99"/>
      <c r="F4120" s="99"/>
      <c r="G4120" s="99"/>
    </row>
    <row r="4121" spans="2:7">
      <c r="B4121" s="105"/>
      <c r="C4121" s="105"/>
      <c r="D4121" s="105"/>
      <c r="E4121" s="99"/>
      <c r="F4121" s="99"/>
      <c r="G4121" s="99"/>
    </row>
    <row r="4122" spans="2:7">
      <c r="B4122" s="105"/>
      <c r="C4122" s="105"/>
      <c r="D4122" s="105"/>
      <c r="E4122" s="99"/>
      <c r="F4122" s="99"/>
      <c r="G4122" s="99"/>
    </row>
    <row r="4123" spans="2:7">
      <c r="B4123" s="105"/>
      <c r="C4123" s="105"/>
      <c r="D4123" s="105"/>
      <c r="E4123" s="99"/>
      <c r="F4123" s="99"/>
      <c r="G4123" s="99"/>
    </row>
    <row r="4124" spans="2:7">
      <c r="B4124" s="105"/>
      <c r="C4124" s="105"/>
      <c r="D4124" s="105"/>
      <c r="E4124" s="99"/>
      <c r="F4124" s="99"/>
      <c r="G4124" s="99"/>
    </row>
    <row r="4125" spans="2:7">
      <c r="B4125" s="105"/>
      <c r="C4125" s="105"/>
      <c r="D4125" s="105"/>
      <c r="E4125" s="99"/>
      <c r="F4125" s="99"/>
      <c r="G4125" s="99"/>
    </row>
    <row r="4126" spans="2:7">
      <c r="B4126" s="105"/>
      <c r="C4126" s="105"/>
      <c r="D4126" s="105"/>
      <c r="E4126" s="99"/>
      <c r="F4126" s="99"/>
      <c r="G4126" s="99"/>
    </row>
    <row r="4127" spans="2:7">
      <c r="B4127" s="105"/>
      <c r="C4127" s="105"/>
      <c r="D4127" s="105"/>
      <c r="E4127" s="99"/>
      <c r="F4127" s="99"/>
      <c r="G4127" s="99"/>
    </row>
    <row r="4128" spans="2:7">
      <c r="B4128" s="105"/>
      <c r="C4128" s="105"/>
      <c r="D4128" s="105"/>
      <c r="E4128" s="99"/>
      <c r="F4128" s="99"/>
      <c r="G4128" s="99"/>
    </row>
    <row r="4129" spans="2:7">
      <c r="B4129" s="105"/>
      <c r="C4129" s="105"/>
      <c r="D4129" s="105"/>
      <c r="E4129" s="99"/>
      <c r="F4129" s="99"/>
      <c r="G4129" s="99"/>
    </row>
    <row r="4130" spans="2:7">
      <c r="B4130" s="105"/>
      <c r="C4130" s="105"/>
      <c r="D4130" s="105"/>
      <c r="E4130" s="99"/>
      <c r="F4130" s="99"/>
      <c r="G4130" s="99"/>
    </row>
    <row r="4131" spans="2:7">
      <c r="B4131" s="105"/>
      <c r="C4131" s="105"/>
      <c r="D4131" s="105"/>
      <c r="E4131" s="99"/>
      <c r="F4131" s="99"/>
      <c r="G4131" s="99"/>
    </row>
    <row r="4132" spans="2:7">
      <c r="B4132" s="105"/>
      <c r="C4132" s="105"/>
      <c r="D4132" s="105"/>
      <c r="E4132" s="99"/>
      <c r="F4132" s="99"/>
      <c r="G4132" s="99"/>
    </row>
    <row r="4133" spans="2:7">
      <c r="B4133" s="105"/>
      <c r="C4133" s="105"/>
      <c r="D4133" s="105"/>
      <c r="E4133" s="99"/>
      <c r="F4133" s="99"/>
      <c r="G4133" s="99"/>
    </row>
    <row r="4134" spans="2:7">
      <c r="B4134" s="105"/>
      <c r="C4134" s="105"/>
      <c r="D4134" s="105"/>
      <c r="E4134" s="99"/>
      <c r="F4134" s="99"/>
      <c r="G4134" s="99"/>
    </row>
    <row r="4135" spans="2:7">
      <c r="B4135" s="105"/>
      <c r="C4135" s="105"/>
      <c r="D4135" s="105"/>
      <c r="E4135" s="99"/>
      <c r="F4135" s="99"/>
      <c r="G4135" s="99"/>
    </row>
    <row r="4136" spans="2:7">
      <c r="B4136" s="105"/>
      <c r="C4136" s="105"/>
      <c r="D4136" s="105"/>
      <c r="E4136" s="99"/>
      <c r="F4136" s="99"/>
      <c r="G4136" s="99"/>
    </row>
    <row r="4137" spans="2:7">
      <c r="B4137" s="105"/>
      <c r="C4137" s="105"/>
      <c r="D4137" s="105"/>
      <c r="E4137" s="99"/>
      <c r="F4137" s="99"/>
      <c r="G4137" s="99"/>
    </row>
    <row r="4138" spans="2:7">
      <c r="B4138" s="105"/>
      <c r="C4138" s="105"/>
      <c r="D4138" s="105"/>
      <c r="E4138" s="99"/>
      <c r="F4138" s="99"/>
      <c r="G4138" s="99"/>
    </row>
    <row r="4139" spans="2:7">
      <c r="B4139" s="105"/>
      <c r="C4139" s="105"/>
      <c r="D4139" s="105"/>
      <c r="E4139" s="99"/>
      <c r="F4139" s="99"/>
      <c r="G4139" s="99"/>
    </row>
    <row r="4140" spans="2:7">
      <c r="B4140" s="105"/>
      <c r="C4140" s="105"/>
      <c r="D4140" s="105"/>
      <c r="E4140" s="99"/>
      <c r="F4140" s="99"/>
      <c r="G4140" s="99"/>
    </row>
    <row r="4141" spans="2:7">
      <c r="B4141" s="105"/>
      <c r="C4141" s="105"/>
      <c r="D4141" s="105"/>
      <c r="E4141" s="99"/>
      <c r="F4141" s="99"/>
      <c r="G4141" s="99"/>
    </row>
    <row r="4142" spans="2:7">
      <c r="B4142" s="105"/>
      <c r="C4142" s="105"/>
      <c r="D4142" s="105"/>
      <c r="E4142" s="99"/>
      <c r="F4142" s="99"/>
      <c r="G4142" s="99"/>
    </row>
    <row r="4143" spans="2:7">
      <c r="B4143" s="105"/>
      <c r="C4143" s="105"/>
      <c r="D4143" s="105"/>
      <c r="E4143" s="99"/>
      <c r="F4143" s="99"/>
      <c r="G4143" s="99"/>
    </row>
    <row r="4144" spans="2:7">
      <c r="B4144" s="105"/>
      <c r="C4144" s="105"/>
      <c r="D4144" s="105"/>
      <c r="E4144" s="99"/>
      <c r="F4144" s="99"/>
      <c r="G4144" s="99"/>
    </row>
    <row r="4145" spans="2:7">
      <c r="B4145" s="105"/>
      <c r="C4145" s="105"/>
      <c r="D4145" s="105"/>
      <c r="E4145" s="99"/>
      <c r="F4145" s="99"/>
      <c r="G4145" s="99"/>
    </row>
    <row r="4146" spans="2:7">
      <c r="B4146" s="105"/>
      <c r="C4146" s="105"/>
      <c r="D4146" s="105"/>
      <c r="E4146" s="99"/>
      <c r="F4146" s="99"/>
      <c r="G4146" s="99"/>
    </row>
    <row r="4147" spans="2:7">
      <c r="B4147" s="105"/>
      <c r="C4147" s="105"/>
      <c r="D4147" s="105"/>
      <c r="E4147" s="99"/>
      <c r="F4147" s="99"/>
      <c r="G4147" s="99"/>
    </row>
    <row r="4148" spans="2:7">
      <c r="B4148" s="105"/>
      <c r="C4148" s="105"/>
      <c r="D4148" s="105"/>
      <c r="E4148" s="99"/>
      <c r="F4148" s="99"/>
      <c r="G4148" s="99"/>
    </row>
    <row r="4149" spans="2:7">
      <c r="B4149" s="105"/>
      <c r="C4149" s="105"/>
      <c r="D4149" s="105"/>
      <c r="E4149" s="99"/>
      <c r="F4149" s="99"/>
      <c r="G4149" s="99"/>
    </row>
    <row r="4150" spans="2:7">
      <c r="B4150" s="105"/>
      <c r="C4150" s="105"/>
      <c r="D4150" s="105"/>
      <c r="E4150" s="99"/>
      <c r="F4150" s="99"/>
      <c r="G4150" s="99"/>
    </row>
    <row r="4151" spans="2:7">
      <c r="B4151" s="105"/>
      <c r="C4151" s="105"/>
      <c r="D4151" s="105"/>
      <c r="E4151" s="99"/>
      <c r="F4151" s="99"/>
      <c r="G4151" s="99"/>
    </row>
    <row r="4152" spans="2:7">
      <c r="B4152" s="105"/>
      <c r="C4152" s="105"/>
      <c r="D4152" s="105"/>
      <c r="E4152" s="99"/>
      <c r="F4152" s="99"/>
      <c r="G4152" s="99"/>
    </row>
    <row r="4153" spans="2:7">
      <c r="B4153" s="105"/>
      <c r="C4153" s="105"/>
      <c r="D4153" s="105"/>
      <c r="E4153" s="99"/>
      <c r="F4153" s="99"/>
      <c r="G4153" s="99"/>
    </row>
    <row r="4154" spans="2:7">
      <c r="B4154" s="105"/>
      <c r="C4154" s="105"/>
      <c r="D4154" s="105"/>
      <c r="E4154" s="99"/>
      <c r="F4154" s="99"/>
      <c r="G4154" s="99"/>
    </row>
    <row r="4155" spans="2:7">
      <c r="B4155" s="105"/>
      <c r="C4155" s="105"/>
      <c r="D4155" s="105"/>
      <c r="E4155" s="99"/>
      <c r="F4155" s="99"/>
      <c r="G4155" s="99"/>
    </row>
    <row r="4156" spans="2:7">
      <c r="B4156" s="105"/>
      <c r="C4156" s="105"/>
      <c r="D4156" s="105"/>
      <c r="E4156" s="99"/>
      <c r="F4156" s="99"/>
      <c r="G4156" s="99"/>
    </row>
    <row r="4157" spans="2:7">
      <c r="B4157" s="105"/>
      <c r="C4157" s="105"/>
      <c r="D4157" s="105"/>
      <c r="E4157" s="99"/>
      <c r="F4157" s="99"/>
      <c r="G4157" s="99"/>
    </row>
    <row r="4158" spans="2:7">
      <c r="B4158" s="105"/>
      <c r="C4158" s="105"/>
      <c r="D4158" s="105"/>
      <c r="E4158" s="99"/>
      <c r="F4158" s="99"/>
      <c r="G4158" s="99"/>
    </row>
    <row r="4159" spans="2:7">
      <c r="B4159" s="105"/>
      <c r="C4159" s="105"/>
      <c r="D4159" s="105"/>
      <c r="E4159" s="99"/>
      <c r="F4159" s="99"/>
      <c r="G4159" s="99"/>
    </row>
    <row r="4160" spans="2:7">
      <c r="B4160" s="105"/>
      <c r="C4160" s="105"/>
      <c r="D4160" s="105"/>
      <c r="E4160" s="99"/>
      <c r="F4160" s="99"/>
      <c r="G4160" s="99"/>
    </row>
    <row r="4161" spans="2:7">
      <c r="B4161" s="105"/>
      <c r="C4161" s="105"/>
      <c r="D4161" s="105"/>
      <c r="E4161" s="99"/>
      <c r="F4161" s="99"/>
      <c r="G4161" s="99"/>
    </row>
    <row r="4162" spans="2:7">
      <c r="B4162" s="105"/>
      <c r="C4162" s="105"/>
      <c r="D4162" s="105"/>
      <c r="E4162" s="99"/>
      <c r="F4162" s="99"/>
      <c r="G4162" s="99"/>
    </row>
    <row r="4163" spans="2:7">
      <c r="B4163" s="105"/>
      <c r="C4163" s="105"/>
      <c r="D4163" s="105"/>
      <c r="E4163" s="99"/>
      <c r="F4163" s="99"/>
      <c r="G4163" s="99"/>
    </row>
    <row r="4164" spans="2:7">
      <c r="B4164" s="105"/>
      <c r="C4164" s="105"/>
      <c r="D4164" s="105"/>
      <c r="E4164" s="99"/>
      <c r="F4164" s="99"/>
      <c r="G4164" s="99"/>
    </row>
    <row r="4165" spans="2:7">
      <c r="B4165" s="105"/>
      <c r="C4165" s="105"/>
      <c r="D4165" s="105"/>
      <c r="E4165" s="99"/>
      <c r="F4165" s="99"/>
      <c r="G4165" s="99"/>
    </row>
    <row r="4166" spans="2:7">
      <c r="B4166" s="105"/>
      <c r="C4166" s="105"/>
      <c r="D4166" s="105"/>
      <c r="E4166" s="99"/>
      <c r="F4166" s="99"/>
      <c r="G4166" s="99"/>
    </row>
    <row r="4167" spans="2:7">
      <c r="B4167" s="105"/>
      <c r="C4167" s="105"/>
      <c r="D4167" s="105"/>
      <c r="E4167" s="99"/>
      <c r="F4167" s="99"/>
      <c r="G4167" s="99"/>
    </row>
    <row r="4168" spans="2:7">
      <c r="B4168" s="105"/>
      <c r="C4168" s="105"/>
      <c r="D4168" s="105"/>
      <c r="E4168" s="99"/>
      <c r="F4168" s="99"/>
      <c r="G4168" s="99"/>
    </row>
    <row r="4169" spans="2:7">
      <c r="B4169" s="105"/>
      <c r="C4169" s="105"/>
      <c r="D4169" s="105"/>
      <c r="E4169" s="99"/>
      <c r="F4169" s="99"/>
      <c r="G4169" s="99"/>
    </row>
    <row r="4170" spans="2:7">
      <c r="B4170" s="105"/>
      <c r="C4170" s="105"/>
      <c r="D4170" s="105"/>
      <c r="E4170" s="99"/>
      <c r="F4170" s="99"/>
      <c r="G4170" s="99"/>
    </row>
    <row r="4171" spans="2:7">
      <c r="B4171" s="105"/>
      <c r="C4171" s="105"/>
      <c r="D4171" s="105"/>
      <c r="E4171" s="99"/>
      <c r="F4171" s="99"/>
      <c r="G4171" s="99"/>
    </row>
    <row r="4172" spans="2:7">
      <c r="B4172" s="105"/>
      <c r="C4172" s="105"/>
      <c r="D4172" s="105"/>
      <c r="E4172" s="99"/>
      <c r="F4172" s="99"/>
      <c r="G4172" s="99"/>
    </row>
    <row r="4173" spans="2:7">
      <c r="B4173" s="105"/>
      <c r="C4173" s="105"/>
      <c r="D4173" s="105"/>
      <c r="E4173" s="99"/>
      <c r="F4173" s="99"/>
      <c r="G4173" s="99"/>
    </row>
    <row r="4174" spans="2:7">
      <c r="B4174" s="105"/>
      <c r="C4174" s="105"/>
      <c r="D4174" s="105"/>
      <c r="E4174" s="99"/>
      <c r="F4174" s="99"/>
      <c r="G4174" s="99"/>
    </row>
    <row r="4175" spans="2:7">
      <c r="B4175" s="105"/>
      <c r="C4175" s="105"/>
      <c r="D4175" s="105"/>
      <c r="E4175" s="99"/>
      <c r="F4175" s="99"/>
      <c r="G4175" s="99"/>
    </row>
    <row r="4176" spans="2:7">
      <c r="B4176" s="105"/>
      <c r="C4176" s="105"/>
      <c r="D4176" s="105"/>
      <c r="E4176" s="99"/>
      <c r="F4176" s="99"/>
      <c r="G4176" s="99"/>
    </row>
    <row r="4177" spans="2:7">
      <c r="B4177" s="105"/>
      <c r="C4177" s="105"/>
      <c r="D4177" s="105"/>
      <c r="E4177" s="99"/>
      <c r="F4177" s="99"/>
      <c r="G4177" s="99"/>
    </row>
    <row r="4178" spans="2:7">
      <c r="B4178" s="105"/>
      <c r="C4178" s="105"/>
      <c r="D4178" s="105"/>
      <c r="E4178" s="99"/>
      <c r="F4178" s="99"/>
      <c r="G4178" s="99"/>
    </row>
    <row r="4179" spans="2:7">
      <c r="B4179" s="105"/>
      <c r="C4179" s="105"/>
      <c r="D4179" s="105"/>
      <c r="E4179" s="99"/>
      <c r="F4179" s="99"/>
      <c r="G4179" s="99"/>
    </row>
    <row r="4180" spans="2:7">
      <c r="B4180" s="105"/>
      <c r="C4180" s="105"/>
      <c r="D4180" s="105"/>
      <c r="E4180" s="99"/>
      <c r="F4180" s="99"/>
      <c r="G4180" s="99"/>
    </row>
    <row r="4181" spans="2:7">
      <c r="B4181" s="105"/>
      <c r="C4181" s="105"/>
      <c r="D4181" s="105"/>
      <c r="E4181" s="99"/>
      <c r="F4181" s="99"/>
      <c r="G4181" s="99"/>
    </row>
    <row r="4182" spans="2:7">
      <c r="B4182" s="105"/>
      <c r="C4182" s="105"/>
      <c r="D4182" s="105"/>
      <c r="E4182" s="99"/>
      <c r="F4182" s="99"/>
      <c r="G4182" s="99"/>
    </row>
    <row r="4183" spans="2:7">
      <c r="B4183" s="105"/>
      <c r="C4183" s="105"/>
      <c r="D4183" s="105"/>
      <c r="E4183" s="99"/>
      <c r="F4183" s="99"/>
      <c r="G4183" s="99"/>
    </row>
    <row r="4184" spans="2:7">
      <c r="B4184" s="105"/>
      <c r="C4184" s="105"/>
      <c r="D4184" s="105"/>
      <c r="E4184" s="99"/>
      <c r="F4184" s="99"/>
      <c r="G4184" s="99"/>
    </row>
    <row r="4185" spans="2:7">
      <c r="B4185" s="105"/>
      <c r="C4185" s="105"/>
      <c r="D4185" s="105"/>
      <c r="E4185" s="99"/>
      <c r="F4185" s="99"/>
      <c r="G4185" s="99"/>
    </row>
    <row r="4186" spans="2:7">
      <c r="B4186" s="105"/>
      <c r="C4186" s="105"/>
      <c r="D4186" s="105"/>
      <c r="E4186" s="99"/>
      <c r="F4186" s="99"/>
      <c r="G4186" s="99"/>
    </row>
    <row r="4187" spans="2:7">
      <c r="B4187" s="105"/>
      <c r="C4187" s="105"/>
      <c r="D4187" s="105"/>
      <c r="E4187" s="99"/>
      <c r="F4187" s="99"/>
      <c r="G4187" s="99"/>
    </row>
    <row r="4188" spans="2:7">
      <c r="B4188" s="105"/>
      <c r="C4188" s="105"/>
      <c r="D4188" s="105"/>
      <c r="E4188" s="99"/>
      <c r="F4188" s="99"/>
      <c r="G4188" s="99"/>
    </row>
    <row r="4189" spans="2:7">
      <c r="B4189" s="105"/>
      <c r="C4189" s="105"/>
      <c r="D4189" s="105"/>
      <c r="E4189" s="99"/>
      <c r="F4189" s="99"/>
      <c r="G4189" s="99"/>
    </row>
    <row r="4190" spans="2:7">
      <c r="B4190" s="105"/>
      <c r="C4190" s="105"/>
      <c r="D4190" s="105"/>
      <c r="E4190" s="99"/>
      <c r="F4190" s="99"/>
      <c r="G4190" s="99"/>
    </row>
    <row r="4191" spans="2:7">
      <c r="B4191" s="105"/>
      <c r="C4191" s="105"/>
      <c r="D4191" s="105"/>
      <c r="E4191" s="99"/>
      <c r="F4191" s="99"/>
      <c r="G4191" s="99"/>
    </row>
    <row r="4192" spans="2:7">
      <c r="B4192" s="105"/>
      <c r="C4192" s="105"/>
      <c r="D4192" s="105"/>
      <c r="E4192" s="99"/>
      <c r="F4192" s="99"/>
      <c r="G4192" s="99"/>
    </row>
    <row r="4193" spans="2:7">
      <c r="B4193" s="105"/>
      <c r="C4193" s="105"/>
      <c r="D4193" s="105"/>
      <c r="E4193" s="99"/>
      <c r="F4193" s="99"/>
      <c r="G4193" s="99"/>
    </row>
    <row r="4194" spans="2:7">
      <c r="B4194" s="105"/>
      <c r="C4194" s="105"/>
      <c r="D4194" s="105"/>
      <c r="E4194" s="99"/>
      <c r="F4194" s="99"/>
      <c r="G4194" s="99"/>
    </row>
    <row r="4195" spans="2:7">
      <c r="B4195" s="105"/>
      <c r="C4195" s="105"/>
      <c r="D4195" s="105"/>
      <c r="E4195" s="99"/>
      <c r="F4195" s="99"/>
      <c r="G4195" s="99"/>
    </row>
    <row r="4196" spans="2:7">
      <c r="B4196" s="105"/>
      <c r="C4196" s="105"/>
      <c r="D4196" s="105"/>
      <c r="E4196" s="99"/>
      <c r="F4196" s="99"/>
      <c r="G4196" s="99"/>
    </row>
    <row r="4197" spans="2:7">
      <c r="B4197" s="105"/>
      <c r="C4197" s="105"/>
      <c r="D4197" s="105"/>
      <c r="E4197" s="99"/>
      <c r="F4197" s="99"/>
      <c r="G4197" s="99"/>
    </row>
    <row r="4198" spans="2:7">
      <c r="B4198" s="105"/>
      <c r="C4198" s="105"/>
      <c r="D4198" s="105"/>
      <c r="E4198" s="99"/>
      <c r="F4198" s="99"/>
      <c r="G4198" s="99"/>
    </row>
    <row r="4199" spans="2:7">
      <c r="B4199" s="105"/>
      <c r="C4199" s="105"/>
      <c r="D4199" s="105"/>
      <c r="E4199" s="99"/>
      <c r="F4199" s="99"/>
      <c r="G4199" s="99"/>
    </row>
    <row r="4200" spans="2:7">
      <c r="B4200" s="105"/>
      <c r="C4200" s="105"/>
      <c r="D4200" s="105"/>
      <c r="E4200" s="99"/>
      <c r="F4200" s="99"/>
      <c r="G4200" s="99"/>
    </row>
    <row r="4201" spans="2:7">
      <c r="B4201" s="105"/>
      <c r="C4201" s="105"/>
      <c r="D4201" s="105"/>
      <c r="E4201" s="99"/>
      <c r="F4201" s="99"/>
      <c r="G4201" s="99"/>
    </row>
    <row r="4202" spans="2:7">
      <c r="B4202" s="105"/>
      <c r="C4202" s="105"/>
      <c r="D4202" s="105"/>
      <c r="E4202" s="99"/>
      <c r="F4202" s="99"/>
      <c r="G4202" s="99"/>
    </row>
    <row r="4203" spans="2:7">
      <c r="B4203" s="105"/>
      <c r="C4203" s="105"/>
      <c r="D4203" s="105"/>
      <c r="E4203" s="99"/>
      <c r="F4203" s="99"/>
      <c r="G4203" s="99"/>
    </row>
    <row r="4204" spans="2:7">
      <c r="B4204" s="105"/>
      <c r="C4204" s="105"/>
      <c r="D4204" s="105"/>
      <c r="E4204" s="99"/>
      <c r="F4204" s="99"/>
      <c r="G4204" s="99"/>
    </row>
    <row r="4205" spans="2:7">
      <c r="B4205" s="105"/>
      <c r="C4205" s="105"/>
      <c r="D4205" s="105"/>
      <c r="E4205" s="99"/>
      <c r="F4205" s="99"/>
      <c r="G4205" s="99"/>
    </row>
    <row r="4206" spans="2:7">
      <c r="B4206" s="105"/>
      <c r="C4206" s="105"/>
      <c r="D4206" s="105"/>
      <c r="E4206" s="99"/>
      <c r="F4206" s="99"/>
      <c r="G4206" s="99"/>
    </row>
    <row r="4207" spans="2:7">
      <c r="B4207" s="105"/>
      <c r="C4207" s="105"/>
      <c r="D4207" s="105"/>
      <c r="E4207" s="99"/>
      <c r="F4207" s="99"/>
      <c r="G4207" s="99"/>
    </row>
    <row r="4208" spans="2:7">
      <c r="B4208" s="105"/>
      <c r="C4208" s="105"/>
      <c r="D4208" s="105"/>
      <c r="E4208" s="99"/>
      <c r="F4208" s="99"/>
      <c r="G4208" s="99"/>
    </row>
    <row r="4209" spans="2:7">
      <c r="B4209" s="105"/>
      <c r="C4209" s="105"/>
      <c r="D4209" s="105"/>
      <c r="E4209" s="99"/>
      <c r="F4209" s="99"/>
      <c r="G4209" s="99"/>
    </row>
    <row r="4210" spans="2:7">
      <c r="B4210" s="105"/>
      <c r="C4210" s="105"/>
      <c r="D4210" s="105"/>
      <c r="E4210" s="99"/>
      <c r="F4210" s="99"/>
      <c r="G4210" s="99"/>
    </row>
    <row r="4211" spans="2:7">
      <c r="B4211" s="105"/>
      <c r="C4211" s="105"/>
      <c r="D4211" s="105"/>
      <c r="E4211" s="99"/>
      <c r="F4211" s="99"/>
      <c r="G4211" s="99"/>
    </row>
    <row r="4212" spans="2:7">
      <c r="B4212" s="105"/>
      <c r="C4212" s="105"/>
      <c r="D4212" s="105"/>
      <c r="E4212" s="99"/>
      <c r="F4212" s="99"/>
      <c r="G4212" s="99"/>
    </row>
    <row r="4213" spans="2:7">
      <c r="B4213" s="105"/>
      <c r="C4213" s="105"/>
      <c r="D4213" s="105"/>
      <c r="E4213" s="99"/>
      <c r="F4213" s="99"/>
      <c r="G4213" s="99"/>
    </row>
    <row r="4214" spans="2:7">
      <c r="B4214" s="105"/>
      <c r="C4214" s="105"/>
      <c r="D4214" s="105"/>
      <c r="E4214" s="99"/>
      <c r="F4214" s="99"/>
      <c r="G4214" s="99"/>
    </row>
    <row r="4215" spans="2:7">
      <c r="B4215" s="105"/>
      <c r="C4215" s="105"/>
      <c r="D4215" s="105"/>
      <c r="E4215" s="99"/>
      <c r="F4215" s="99"/>
      <c r="G4215" s="99"/>
    </row>
    <row r="4216" spans="2:7">
      <c r="B4216" s="105"/>
      <c r="C4216" s="105"/>
      <c r="D4216" s="105"/>
      <c r="E4216" s="99"/>
      <c r="F4216" s="99"/>
      <c r="G4216" s="99"/>
    </row>
    <row r="4217" spans="2:7">
      <c r="B4217" s="105"/>
      <c r="C4217" s="105"/>
      <c r="D4217" s="105"/>
      <c r="E4217" s="99"/>
      <c r="F4217" s="99"/>
      <c r="G4217" s="99"/>
    </row>
    <row r="4218" spans="2:7">
      <c r="B4218" s="105"/>
      <c r="C4218" s="105"/>
      <c r="D4218" s="105"/>
      <c r="E4218" s="99"/>
      <c r="F4218" s="99"/>
      <c r="G4218" s="99"/>
    </row>
    <row r="4219" spans="2:7">
      <c r="B4219" s="105"/>
      <c r="C4219" s="105"/>
      <c r="D4219" s="105"/>
      <c r="E4219" s="99"/>
      <c r="F4219" s="99"/>
      <c r="G4219" s="99"/>
    </row>
    <row r="4220" spans="2:7">
      <c r="B4220" s="105"/>
      <c r="C4220" s="105"/>
      <c r="D4220" s="105"/>
      <c r="E4220" s="99"/>
      <c r="F4220" s="99"/>
      <c r="G4220" s="99"/>
    </row>
    <row r="4221" spans="2:7">
      <c r="B4221" s="105"/>
      <c r="C4221" s="105"/>
      <c r="D4221" s="105"/>
      <c r="E4221" s="99"/>
      <c r="F4221" s="99"/>
      <c r="G4221" s="99"/>
    </row>
    <row r="4222" spans="2:7">
      <c r="B4222" s="105"/>
      <c r="C4222" s="105"/>
      <c r="D4222" s="105"/>
      <c r="E4222" s="99"/>
      <c r="F4222" s="99"/>
      <c r="G4222" s="99"/>
    </row>
    <row r="4223" spans="2:7">
      <c r="B4223" s="105"/>
      <c r="C4223" s="105"/>
      <c r="D4223" s="105"/>
      <c r="E4223" s="99"/>
      <c r="F4223" s="99"/>
      <c r="G4223" s="99"/>
    </row>
    <row r="4224" spans="2:7">
      <c r="B4224" s="105"/>
      <c r="C4224" s="105"/>
      <c r="D4224" s="105"/>
      <c r="E4224" s="99"/>
      <c r="F4224" s="99"/>
      <c r="G4224" s="99"/>
    </row>
    <row r="4225" spans="2:7">
      <c r="B4225" s="105"/>
      <c r="C4225" s="105"/>
      <c r="D4225" s="105"/>
      <c r="E4225" s="99"/>
      <c r="F4225" s="99"/>
      <c r="G4225" s="99"/>
    </row>
    <row r="4226" spans="2:7">
      <c r="B4226" s="105"/>
      <c r="C4226" s="105"/>
      <c r="D4226" s="105"/>
      <c r="E4226" s="99"/>
      <c r="F4226" s="99"/>
      <c r="G4226" s="99"/>
    </row>
    <row r="4227" spans="2:7">
      <c r="B4227" s="105"/>
      <c r="C4227" s="105"/>
      <c r="D4227" s="105"/>
      <c r="E4227" s="99"/>
      <c r="F4227" s="99"/>
      <c r="G4227" s="99"/>
    </row>
    <row r="4228" spans="2:7">
      <c r="B4228" s="105"/>
      <c r="C4228" s="105"/>
      <c r="D4228" s="105"/>
      <c r="E4228" s="99"/>
      <c r="F4228" s="99"/>
      <c r="G4228" s="99"/>
    </row>
    <row r="4229" spans="2:7">
      <c r="B4229" s="105"/>
      <c r="C4229" s="105"/>
      <c r="D4229" s="105"/>
      <c r="E4229" s="99"/>
      <c r="F4229" s="99"/>
      <c r="G4229" s="99"/>
    </row>
    <row r="4230" spans="2:7">
      <c r="B4230" s="105"/>
      <c r="C4230" s="105"/>
      <c r="D4230" s="105"/>
      <c r="E4230" s="99"/>
      <c r="F4230" s="99"/>
      <c r="G4230" s="99"/>
    </row>
    <row r="4231" spans="2:7">
      <c r="B4231" s="105"/>
      <c r="C4231" s="105"/>
      <c r="D4231" s="105"/>
      <c r="E4231" s="99"/>
      <c r="F4231" s="99"/>
      <c r="G4231" s="99"/>
    </row>
    <row r="4232" spans="2:7">
      <c r="B4232" s="105"/>
      <c r="C4232" s="105"/>
      <c r="D4232" s="105"/>
      <c r="E4232" s="99"/>
      <c r="F4232" s="99"/>
      <c r="G4232" s="99"/>
    </row>
    <row r="4233" spans="2:7">
      <c r="B4233" s="105"/>
      <c r="C4233" s="105"/>
      <c r="D4233" s="105"/>
      <c r="E4233" s="99"/>
      <c r="F4233" s="99"/>
      <c r="G4233" s="99"/>
    </row>
    <row r="4234" spans="2:7">
      <c r="B4234" s="105"/>
      <c r="C4234" s="105"/>
      <c r="D4234" s="105"/>
      <c r="E4234" s="99"/>
      <c r="F4234" s="99"/>
      <c r="G4234" s="99"/>
    </row>
    <row r="4235" spans="2:7">
      <c r="B4235" s="105"/>
      <c r="C4235" s="105"/>
      <c r="D4235" s="105"/>
      <c r="E4235" s="99"/>
      <c r="F4235" s="99"/>
      <c r="G4235" s="99"/>
    </row>
    <row r="4236" spans="2:7">
      <c r="B4236" s="105"/>
      <c r="C4236" s="105"/>
      <c r="D4236" s="105"/>
      <c r="E4236" s="99"/>
      <c r="F4236" s="99"/>
      <c r="G4236" s="99"/>
    </row>
    <row r="4237" spans="2:7">
      <c r="B4237" s="105"/>
      <c r="C4237" s="105"/>
      <c r="D4237" s="105"/>
      <c r="E4237" s="99"/>
      <c r="F4237" s="99"/>
      <c r="G4237" s="99"/>
    </row>
    <row r="4238" spans="2:7">
      <c r="B4238" s="105"/>
      <c r="C4238" s="105"/>
      <c r="D4238" s="105"/>
      <c r="E4238" s="99"/>
      <c r="F4238" s="99"/>
      <c r="G4238" s="99"/>
    </row>
    <row r="4239" spans="2:7">
      <c r="B4239" s="105"/>
      <c r="C4239" s="105"/>
      <c r="D4239" s="105"/>
      <c r="E4239" s="99"/>
      <c r="F4239" s="99"/>
      <c r="G4239" s="99"/>
    </row>
    <row r="4240" spans="2:7">
      <c r="B4240" s="105"/>
      <c r="C4240" s="105"/>
      <c r="D4240" s="105"/>
      <c r="E4240" s="99"/>
      <c r="F4240" s="99"/>
      <c r="G4240" s="99"/>
    </row>
    <row r="4241" spans="2:7">
      <c r="B4241" s="105"/>
      <c r="C4241" s="105"/>
      <c r="D4241" s="105"/>
      <c r="E4241" s="99"/>
      <c r="F4241" s="99"/>
      <c r="G4241" s="99"/>
    </row>
    <row r="4242" spans="2:7">
      <c r="B4242" s="105"/>
      <c r="C4242" s="105"/>
      <c r="D4242" s="105"/>
      <c r="E4242" s="99"/>
      <c r="F4242" s="99"/>
      <c r="G4242" s="99"/>
    </row>
    <row r="4243" spans="2:7">
      <c r="B4243" s="105"/>
      <c r="C4243" s="105"/>
      <c r="D4243" s="105"/>
      <c r="E4243" s="99"/>
      <c r="F4243" s="99"/>
      <c r="G4243" s="99"/>
    </row>
    <row r="4244" spans="2:7">
      <c r="B4244" s="105"/>
      <c r="C4244" s="105"/>
      <c r="D4244" s="105"/>
      <c r="E4244" s="99"/>
      <c r="F4244" s="99"/>
      <c r="G4244" s="99"/>
    </row>
    <row r="4245" spans="2:7">
      <c r="B4245" s="105"/>
      <c r="C4245" s="105"/>
      <c r="D4245" s="105"/>
      <c r="E4245" s="99"/>
      <c r="F4245" s="99"/>
      <c r="G4245" s="99"/>
    </row>
    <row r="4246" spans="2:7">
      <c r="B4246" s="105"/>
      <c r="C4246" s="105"/>
      <c r="D4246" s="105"/>
      <c r="E4246" s="99"/>
      <c r="F4246" s="99"/>
      <c r="G4246" s="99"/>
    </row>
    <row r="4247" spans="2:7">
      <c r="B4247" s="105"/>
      <c r="C4247" s="105"/>
      <c r="D4247" s="105"/>
      <c r="E4247" s="99"/>
      <c r="F4247" s="99"/>
      <c r="G4247" s="99"/>
    </row>
    <row r="4248" spans="2:7">
      <c r="B4248" s="105"/>
      <c r="C4248" s="105"/>
      <c r="D4248" s="105"/>
      <c r="E4248" s="99"/>
      <c r="F4248" s="99"/>
      <c r="G4248" s="99"/>
    </row>
    <row r="4249" spans="2:7">
      <c r="B4249" s="105"/>
      <c r="C4249" s="105"/>
      <c r="D4249" s="105"/>
      <c r="E4249" s="99"/>
      <c r="F4249" s="99"/>
      <c r="G4249" s="99"/>
    </row>
    <row r="4250" spans="2:7">
      <c r="B4250" s="105"/>
      <c r="C4250" s="105"/>
      <c r="D4250" s="105"/>
      <c r="E4250" s="99"/>
      <c r="F4250" s="99"/>
      <c r="G4250" s="99"/>
    </row>
    <row r="4251" spans="2:7">
      <c r="B4251" s="105"/>
      <c r="C4251" s="105"/>
      <c r="D4251" s="105"/>
      <c r="E4251" s="99"/>
      <c r="F4251" s="99"/>
      <c r="G4251" s="99"/>
    </row>
    <row r="4252" spans="2:7">
      <c r="B4252" s="105"/>
      <c r="C4252" s="105"/>
      <c r="D4252" s="105"/>
      <c r="E4252" s="99"/>
      <c r="F4252" s="99"/>
      <c r="G4252" s="99"/>
    </row>
    <row r="4253" spans="2:7">
      <c r="B4253" s="105"/>
      <c r="C4253" s="105"/>
      <c r="D4253" s="105"/>
      <c r="E4253" s="99"/>
      <c r="F4253" s="99"/>
      <c r="G4253" s="99"/>
    </row>
    <row r="4254" spans="2:7">
      <c r="B4254" s="105"/>
      <c r="C4254" s="105"/>
      <c r="D4254" s="105"/>
      <c r="E4254" s="99"/>
      <c r="F4254" s="99"/>
      <c r="G4254" s="99"/>
    </row>
    <row r="4255" spans="2:7">
      <c r="B4255" s="105"/>
      <c r="C4255" s="105"/>
      <c r="D4255" s="105"/>
      <c r="E4255" s="99"/>
      <c r="F4255" s="99"/>
      <c r="G4255" s="99"/>
    </row>
    <row r="4256" spans="2:7">
      <c r="B4256" s="105"/>
      <c r="C4256" s="105"/>
      <c r="D4256" s="105"/>
      <c r="E4256" s="99"/>
      <c r="F4256" s="99"/>
      <c r="G4256" s="99"/>
    </row>
    <row r="4257" spans="2:7">
      <c r="B4257" s="105"/>
      <c r="C4257" s="105"/>
      <c r="D4257" s="105"/>
      <c r="E4257" s="99"/>
      <c r="F4257" s="99"/>
      <c r="G4257" s="99"/>
    </row>
    <row r="4258" spans="2:7">
      <c r="B4258" s="105"/>
      <c r="C4258" s="105"/>
      <c r="D4258" s="105"/>
      <c r="E4258" s="99"/>
      <c r="F4258" s="99"/>
      <c r="G4258" s="99"/>
    </row>
    <row r="4259" spans="2:7">
      <c r="B4259" s="105"/>
      <c r="C4259" s="105"/>
      <c r="D4259" s="105"/>
      <c r="E4259" s="99"/>
      <c r="F4259" s="99"/>
      <c r="G4259" s="99"/>
    </row>
    <row r="4260" spans="2:7">
      <c r="B4260" s="105"/>
      <c r="C4260" s="105"/>
      <c r="D4260" s="105"/>
      <c r="E4260" s="99"/>
      <c r="F4260" s="99"/>
      <c r="G4260" s="99"/>
    </row>
    <row r="4261" spans="2:7">
      <c r="B4261" s="105"/>
      <c r="C4261" s="105"/>
      <c r="D4261" s="105"/>
      <c r="E4261" s="99"/>
      <c r="F4261" s="99"/>
      <c r="G4261" s="99"/>
    </row>
    <row r="4262" spans="2:7">
      <c r="B4262" s="105"/>
      <c r="C4262" s="105"/>
      <c r="D4262" s="105"/>
      <c r="E4262" s="99"/>
      <c r="F4262" s="99"/>
      <c r="G4262" s="99"/>
    </row>
    <row r="4263" spans="2:7">
      <c r="B4263" s="105"/>
      <c r="C4263" s="105"/>
      <c r="D4263" s="105"/>
      <c r="E4263" s="99"/>
      <c r="F4263" s="99"/>
      <c r="G4263" s="99"/>
    </row>
    <row r="4264" spans="2:7">
      <c r="B4264" s="105"/>
      <c r="C4264" s="105"/>
      <c r="D4264" s="105"/>
      <c r="E4264" s="99"/>
      <c r="F4264" s="99"/>
      <c r="G4264" s="99"/>
    </row>
    <row r="4265" spans="2:7">
      <c r="B4265" s="105"/>
      <c r="C4265" s="105"/>
      <c r="D4265" s="105"/>
      <c r="E4265" s="99"/>
      <c r="F4265" s="99"/>
      <c r="G4265" s="99"/>
    </row>
    <row r="4266" spans="2:7">
      <c r="B4266" s="105"/>
      <c r="C4266" s="105"/>
      <c r="D4266" s="105"/>
      <c r="E4266" s="99"/>
      <c r="F4266" s="99"/>
      <c r="G4266" s="99"/>
    </row>
    <row r="4267" spans="2:7">
      <c r="B4267" s="105"/>
      <c r="C4267" s="105"/>
      <c r="D4267" s="105"/>
      <c r="E4267" s="99"/>
      <c r="F4267" s="99"/>
      <c r="G4267" s="99"/>
    </row>
    <row r="4268" spans="2:7">
      <c r="B4268" s="105"/>
      <c r="C4268" s="105"/>
      <c r="D4268" s="105"/>
      <c r="E4268" s="99"/>
      <c r="F4268" s="99"/>
      <c r="G4268" s="99"/>
    </row>
    <row r="4269" spans="2:7">
      <c r="B4269" s="105"/>
      <c r="C4269" s="105"/>
      <c r="D4269" s="105"/>
      <c r="E4269" s="99"/>
      <c r="F4269" s="99"/>
      <c r="G4269" s="99"/>
    </row>
    <row r="4270" spans="2:7">
      <c r="B4270" s="105"/>
      <c r="C4270" s="105"/>
      <c r="D4270" s="105"/>
      <c r="E4270" s="99"/>
      <c r="F4270" s="99"/>
      <c r="G4270" s="99"/>
    </row>
    <row r="4271" spans="2:7">
      <c r="B4271" s="105"/>
      <c r="C4271" s="105"/>
      <c r="D4271" s="105"/>
      <c r="E4271" s="99"/>
      <c r="F4271" s="99"/>
      <c r="G4271" s="99"/>
    </row>
    <row r="4272" spans="2:7">
      <c r="B4272" s="105"/>
      <c r="C4272" s="105"/>
      <c r="D4272" s="105"/>
      <c r="E4272" s="99"/>
      <c r="F4272" s="99"/>
      <c r="G4272" s="99"/>
    </row>
    <row r="4273" spans="2:7">
      <c r="B4273" s="105"/>
      <c r="C4273" s="105"/>
      <c r="D4273" s="105"/>
      <c r="E4273" s="99"/>
      <c r="F4273" s="99"/>
      <c r="G4273" s="99"/>
    </row>
    <row r="4274" spans="2:7">
      <c r="B4274" s="105"/>
      <c r="C4274" s="105"/>
      <c r="D4274" s="105"/>
      <c r="E4274" s="99"/>
      <c r="F4274" s="99"/>
      <c r="G4274" s="99"/>
    </row>
    <row r="4275" spans="2:7">
      <c r="B4275" s="105"/>
      <c r="C4275" s="105"/>
      <c r="D4275" s="105"/>
      <c r="E4275" s="99"/>
      <c r="F4275" s="99"/>
      <c r="G4275" s="99"/>
    </row>
    <row r="4276" spans="2:7">
      <c r="B4276" s="105"/>
      <c r="C4276" s="105"/>
      <c r="D4276" s="105"/>
      <c r="E4276" s="99"/>
      <c r="F4276" s="99"/>
      <c r="G4276" s="99"/>
    </row>
    <row r="4277" spans="2:7">
      <c r="B4277" s="105"/>
      <c r="C4277" s="105"/>
      <c r="D4277" s="105"/>
      <c r="E4277" s="99"/>
      <c r="F4277" s="99"/>
      <c r="G4277" s="99"/>
    </row>
    <row r="4278" spans="2:7">
      <c r="B4278" s="105"/>
      <c r="C4278" s="105"/>
      <c r="D4278" s="105"/>
      <c r="E4278" s="99"/>
      <c r="F4278" s="99"/>
      <c r="G4278" s="99"/>
    </row>
    <row r="4279" spans="2:7">
      <c r="B4279" s="105"/>
      <c r="C4279" s="105"/>
      <c r="D4279" s="105"/>
      <c r="E4279" s="99"/>
      <c r="F4279" s="99"/>
      <c r="G4279" s="99"/>
    </row>
    <row r="4280" spans="2:7">
      <c r="B4280" s="105"/>
      <c r="C4280" s="105"/>
      <c r="D4280" s="105"/>
      <c r="E4280" s="99"/>
      <c r="F4280" s="99"/>
      <c r="G4280" s="99"/>
    </row>
    <row r="4281" spans="2:7">
      <c r="B4281" s="105"/>
      <c r="C4281" s="105"/>
      <c r="D4281" s="105"/>
      <c r="E4281" s="99"/>
      <c r="F4281" s="99"/>
      <c r="G4281" s="99"/>
    </row>
    <row r="4282" spans="2:7">
      <c r="B4282" s="105"/>
      <c r="C4282" s="105"/>
      <c r="D4282" s="105"/>
      <c r="E4282" s="99"/>
      <c r="F4282" s="99"/>
      <c r="G4282" s="99"/>
    </row>
    <row r="4283" spans="2:7">
      <c r="B4283" s="105"/>
      <c r="C4283" s="105"/>
      <c r="D4283" s="105"/>
      <c r="E4283" s="99"/>
      <c r="F4283" s="99"/>
      <c r="G4283" s="99"/>
    </row>
    <row r="4284" spans="2:7">
      <c r="B4284" s="105"/>
      <c r="C4284" s="105"/>
      <c r="D4284" s="105"/>
      <c r="E4284" s="99"/>
      <c r="F4284" s="99"/>
      <c r="G4284" s="99"/>
    </row>
    <row r="4285" spans="2:7">
      <c r="B4285" s="105"/>
      <c r="C4285" s="105"/>
      <c r="D4285" s="105"/>
      <c r="E4285" s="99"/>
      <c r="F4285" s="99"/>
      <c r="G4285" s="99"/>
    </row>
    <row r="4286" spans="2:7">
      <c r="B4286" s="105"/>
      <c r="C4286" s="105"/>
      <c r="D4286" s="105"/>
      <c r="E4286" s="99"/>
      <c r="F4286" s="99"/>
      <c r="G4286" s="99"/>
    </row>
    <row r="4287" spans="2:7">
      <c r="B4287" s="105"/>
      <c r="C4287" s="105"/>
      <c r="D4287" s="105"/>
      <c r="E4287" s="99"/>
      <c r="F4287" s="99"/>
      <c r="G4287" s="99"/>
    </row>
  </sheetData>
  <mergeCells count="1">
    <mergeCell ref="A14:D14"/>
  </mergeCells>
  <phoneticPr fontId="25" type="noConversion"/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L21"/>
  <sheetViews>
    <sheetView showGridLines="0" showZeros="0" zoomScaleNormal="100" workbookViewId="0">
      <selection activeCell="A5" sqref="A5"/>
    </sheetView>
  </sheetViews>
  <sheetFormatPr defaultRowHeight="12.75"/>
  <cols>
    <col min="1" max="1" width="69" style="269" customWidth="1"/>
    <col min="2" max="2" width="24" style="128" customWidth="1"/>
    <col min="3" max="3" width="9.33203125" style="128"/>
    <col min="4" max="4" width="22" style="128" customWidth="1"/>
    <col min="5" max="5" width="12.6640625" style="128" customWidth="1"/>
    <col min="6" max="6" width="12" style="128" customWidth="1"/>
    <col min="7" max="7" width="14.5" style="128" customWidth="1"/>
    <col min="8" max="8" width="2.6640625" style="128" customWidth="1"/>
    <col min="9" max="16384" width="9.33203125" style="128"/>
  </cols>
  <sheetData>
    <row r="1" spans="1:12" ht="21.75" customHeight="1">
      <c r="A1" s="1097" t="s">
        <v>574</v>
      </c>
      <c r="B1" s="1097"/>
      <c r="C1" s="1097"/>
    </row>
    <row r="2" spans="1:12" ht="21.75" customHeight="1">
      <c r="A2" s="444"/>
    </row>
    <row r="3" spans="1:12">
      <c r="A3" s="265" t="s">
        <v>143</v>
      </c>
    </row>
    <row r="4" spans="1:12" s="131" customFormat="1" ht="32.25" customHeight="1">
      <c r="A4" s="443" t="s">
        <v>131</v>
      </c>
      <c r="B4" s="222"/>
      <c r="C4" s="222"/>
      <c r="D4" s="222"/>
      <c r="E4" s="222"/>
      <c r="F4" s="1100" t="s">
        <v>573</v>
      </c>
      <c r="G4" s="1100"/>
    </row>
    <row r="5" spans="1:12" ht="18" customHeight="1">
      <c r="A5" s="445" t="s">
        <v>280</v>
      </c>
      <c r="B5" s="77"/>
      <c r="C5" s="77"/>
      <c r="D5" s="77"/>
      <c r="E5" s="77"/>
      <c r="F5" s="1103">
        <v>103</v>
      </c>
      <c r="G5" s="1103"/>
    </row>
    <row r="6" spans="1:12" ht="18" hidden="1" customHeight="1">
      <c r="A6" s="445" t="s">
        <v>280</v>
      </c>
      <c r="B6" s="77"/>
      <c r="C6" s="77"/>
      <c r="D6" s="77"/>
      <c r="E6" s="77"/>
      <c r="F6" s="1103"/>
      <c r="G6" s="1103"/>
    </row>
    <row r="7" spans="1:12" ht="6.75" customHeight="1">
      <c r="A7" s="445"/>
      <c r="B7" s="77"/>
      <c r="C7" s="77"/>
      <c r="D7" s="77"/>
      <c r="E7" s="77"/>
      <c r="F7" s="1101"/>
      <c r="G7" s="1101"/>
    </row>
    <row r="8" spans="1:12" ht="18" customHeight="1">
      <c r="A8" s="446"/>
      <c r="B8" s="76"/>
      <c r="C8" s="76"/>
      <c r="D8" s="76"/>
      <c r="E8" s="76"/>
      <c r="F8" s="1102">
        <f>SUM(F5:G7)</f>
        <v>103</v>
      </c>
      <c r="G8" s="1102"/>
    </row>
    <row r="9" spans="1:12" ht="18" customHeight="1">
      <c r="A9" s="1099" t="s">
        <v>162</v>
      </c>
      <c r="B9" s="1099"/>
      <c r="F9" s="130"/>
    </row>
    <row r="11" spans="1:12" ht="30" customHeight="1"/>
    <row r="12" spans="1:12" s="181" customFormat="1" ht="21" customHeight="1">
      <c r="A12" s="444" t="s">
        <v>576</v>
      </c>
    </row>
    <row r="13" spans="1:12" s="181" customFormat="1" ht="7.5" customHeight="1">
      <c r="A13" s="444"/>
    </row>
    <row r="14" spans="1:12" s="77" customFormat="1" ht="36" customHeight="1">
      <c r="A14" s="443" t="s">
        <v>131</v>
      </c>
      <c r="B14" s="1104" t="s">
        <v>282</v>
      </c>
      <c r="C14" s="836" t="s">
        <v>139</v>
      </c>
      <c r="D14" s="1104" t="s">
        <v>575</v>
      </c>
      <c r="E14" s="836" t="s">
        <v>140</v>
      </c>
      <c r="F14" s="836" t="s">
        <v>141</v>
      </c>
      <c r="G14" s="836" t="s">
        <v>142</v>
      </c>
      <c r="H14" s="129"/>
      <c r="I14" s="129"/>
      <c r="J14" s="129"/>
      <c r="K14" s="129"/>
      <c r="L14" s="129"/>
    </row>
    <row r="15" spans="1:12" s="77" customFormat="1" ht="3.75" customHeight="1">
      <c r="A15" s="765"/>
      <c r="B15" s="1105"/>
      <c r="C15" s="837"/>
      <c r="D15" s="1105"/>
      <c r="E15" s="837"/>
      <c r="F15" s="837"/>
      <c r="G15" s="837"/>
      <c r="H15" s="129"/>
      <c r="I15" s="129"/>
      <c r="J15" s="129"/>
      <c r="K15" s="129"/>
      <c r="L15" s="129"/>
    </row>
    <row r="16" spans="1:12" ht="22.5" customHeight="1">
      <c r="A16" s="445" t="s">
        <v>281</v>
      </c>
      <c r="B16" s="980"/>
      <c r="C16" s="134" t="s">
        <v>294</v>
      </c>
      <c r="D16" s="980"/>
      <c r="E16" s="983">
        <v>2026</v>
      </c>
      <c r="F16" s="134" t="s">
        <v>490</v>
      </c>
      <c r="G16" s="984">
        <v>1.5</v>
      </c>
    </row>
    <row r="17" spans="1:7" ht="22.5" customHeight="1">
      <c r="A17" s="445" t="s">
        <v>281</v>
      </c>
      <c r="B17" s="980"/>
      <c r="C17" s="134" t="s">
        <v>294</v>
      </c>
      <c r="D17" s="980"/>
      <c r="E17" s="983">
        <v>2024</v>
      </c>
      <c r="F17" s="134" t="s">
        <v>490</v>
      </c>
      <c r="G17" s="984">
        <v>1.75</v>
      </c>
    </row>
    <row r="18" spans="1:7" s="133" customFormat="1" ht="7.5" customHeight="1">
      <c r="A18" s="447"/>
      <c r="B18" s="211"/>
      <c r="C18" s="135"/>
      <c r="D18" s="135"/>
      <c r="E18" s="136"/>
      <c r="F18" s="135"/>
      <c r="G18" s="137"/>
    </row>
    <row r="19" spans="1:7" ht="15" customHeight="1">
      <c r="A19" s="446"/>
      <c r="B19" s="981">
        <f>+B16+B17</f>
        <v>0</v>
      </c>
      <c r="C19" s="215"/>
      <c r="D19" s="982">
        <f>+D16+D17</f>
        <v>0</v>
      </c>
      <c r="E19" s="215"/>
      <c r="F19" s="215"/>
      <c r="G19" s="215"/>
    </row>
    <row r="20" spans="1:7" ht="17.25" customHeight="1">
      <c r="A20" s="1098" t="s">
        <v>162</v>
      </c>
      <c r="B20" s="1098"/>
      <c r="C20" s="134"/>
      <c r="D20" s="138"/>
      <c r="E20" s="134"/>
      <c r="F20" s="134"/>
      <c r="G20" s="134"/>
    </row>
    <row r="21" spans="1:7" ht="12.75" customHeight="1">
      <c r="A21" s="128"/>
    </row>
  </sheetData>
  <mergeCells count="10">
    <mergeCell ref="A1:C1"/>
    <mergeCell ref="A20:B20"/>
    <mergeCell ref="A9:B9"/>
    <mergeCell ref="F4:G4"/>
    <mergeCell ref="F7:G7"/>
    <mergeCell ref="F8:G8"/>
    <mergeCell ref="F6:G6"/>
    <mergeCell ref="F5:G5"/>
    <mergeCell ref="D14:D15"/>
    <mergeCell ref="B14:B15"/>
  </mergeCells>
  <phoneticPr fontId="19" type="noConversion"/>
  <pageMargins left="0.75" right="0.75" top="1" bottom="1" header="0.5" footer="0.5"/>
  <pageSetup paperSize="9" scale="9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D57"/>
  <sheetViews>
    <sheetView showGridLines="0" showZeros="0" defaultGridColor="0" colorId="8" zoomScaleNormal="100" workbookViewId="0">
      <selection activeCell="M14" sqref="M14"/>
    </sheetView>
  </sheetViews>
  <sheetFormatPr defaultColWidth="78.5" defaultRowHeight="12.75"/>
  <cols>
    <col min="1" max="1" width="17.5" style="231" customWidth="1"/>
    <col min="2" max="2" width="73.83203125" style="720" customWidth="1"/>
    <col min="3" max="3" width="17.5" style="231" customWidth="1"/>
    <col min="4" max="4" width="16.6640625" style="231" customWidth="1"/>
    <col min="5" max="16384" width="78.5" style="231"/>
  </cols>
  <sheetData>
    <row r="1" spans="1:4" s="227" customFormat="1">
      <c r="A1" s="719"/>
      <c r="B1" s="719" t="s">
        <v>188</v>
      </c>
      <c r="C1" s="719"/>
    </row>
    <row r="2" spans="1:4" s="227" customFormat="1" ht="12" customHeight="1">
      <c r="A2" s="731"/>
      <c r="B2" s="731" t="s">
        <v>80</v>
      </c>
      <c r="C2" s="731"/>
    </row>
    <row r="3" spans="1:4" s="228" customFormat="1" ht="21.75" customHeight="1">
      <c r="A3" s="617" t="s">
        <v>582</v>
      </c>
      <c r="B3" s="732"/>
      <c r="C3" s="617" t="s">
        <v>461</v>
      </c>
      <c r="D3" s="740" t="s">
        <v>571</v>
      </c>
    </row>
    <row r="4" spans="1:4" ht="17.25" customHeight="1">
      <c r="A4" s="230"/>
      <c r="B4" s="450" t="s">
        <v>382</v>
      </c>
      <c r="C4" s="230"/>
      <c r="D4" s="230"/>
    </row>
    <row r="5" spans="1:4" ht="17.25" customHeight="1">
      <c r="B5" s="450" t="s">
        <v>189</v>
      </c>
    </row>
    <row r="6" spans="1:4" ht="17.25" customHeight="1">
      <c r="A6" s="231">
        <f>+'[21]SP statutory'!A5</f>
        <v>6614</v>
      </c>
      <c r="B6" s="451" t="s">
        <v>95</v>
      </c>
      <c r="C6" s="231">
        <f>+'[21]SP statutory'!C5</f>
        <v>5200</v>
      </c>
      <c r="D6" s="231">
        <f>+'[21]SP statutory'!D5</f>
        <v>6023</v>
      </c>
    </row>
    <row r="7" spans="1:4" ht="17.25" customHeight="1">
      <c r="A7" s="231">
        <f>+'[21]SP statutory'!A6</f>
        <v>5024</v>
      </c>
      <c r="B7" s="451" t="s">
        <v>446</v>
      </c>
      <c r="C7" s="231">
        <f>+'[21]SP statutory'!C6</f>
        <v>5028</v>
      </c>
      <c r="D7" s="231">
        <f>+'[21]SP statutory'!D6</f>
        <v>4995</v>
      </c>
    </row>
    <row r="8" spans="1:4" ht="17.25" customHeight="1">
      <c r="A8" s="231">
        <f>+'[21]SP statutory'!A7</f>
        <v>257</v>
      </c>
      <c r="B8" s="451" t="s">
        <v>447</v>
      </c>
      <c r="C8" s="231">
        <f>+'[21]SP statutory'!C7</f>
        <v>282</v>
      </c>
      <c r="D8" s="231">
        <f>+'[21]SP statutory'!D7</f>
        <v>315</v>
      </c>
    </row>
    <row r="9" spans="1:4" ht="17.25" customHeight="1">
      <c r="A9" s="231">
        <f>+'[21]SP statutory'!A8</f>
        <v>28601</v>
      </c>
      <c r="B9" s="451" t="s">
        <v>383</v>
      </c>
      <c r="C9" s="231">
        <f>+'[21]SP statutory'!C8</f>
        <v>20950</v>
      </c>
      <c r="D9" s="231">
        <f>+'[21]SP statutory'!D8</f>
        <v>20969</v>
      </c>
    </row>
    <row r="10" spans="1:4" ht="17.25" customHeight="1">
      <c r="A10" s="231">
        <f>+'[21]SP statutory'!A9</f>
        <v>7555</v>
      </c>
      <c r="B10" s="451" t="s">
        <v>87</v>
      </c>
      <c r="C10" s="231">
        <f>+'[21]SP statutory'!C9</f>
        <v>3910</v>
      </c>
      <c r="D10" s="231">
        <f>+'[21]SP statutory'!D9</f>
        <v>3392</v>
      </c>
    </row>
    <row r="11" spans="1:4" ht="17.25" customHeight="1">
      <c r="A11" s="231">
        <f>+'[21]SP statutory'!A10</f>
        <v>762</v>
      </c>
      <c r="B11" s="451" t="s">
        <v>384</v>
      </c>
      <c r="C11" s="231">
        <f>+'[21]SP statutory'!C10</f>
        <v>351</v>
      </c>
      <c r="D11" s="231">
        <f>+'[21]SP statutory'!D10</f>
        <v>391</v>
      </c>
    </row>
    <row r="12" spans="1:4" ht="17.25" customHeight="1">
      <c r="A12" s="231">
        <f>+'[21]SP statutory'!A11</f>
        <v>1209</v>
      </c>
      <c r="B12" s="451" t="s">
        <v>385</v>
      </c>
      <c r="C12" s="231">
        <f>+'[21]SP statutory'!C11</f>
        <v>622</v>
      </c>
      <c r="D12" s="231">
        <f>+'[21]SP statutory'!D11</f>
        <v>603</v>
      </c>
    </row>
    <row r="13" spans="1:4" ht="17.25" customHeight="1">
      <c r="A13" s="231">
        <f>+'[21]SP statutory'!A12</f>
        <v>4385</v>
      </c>
      <c r="B13" s="451" t="s">
        <v>386</v>
      </c>
      <c r="C13" s="231">
        <f>+'[21]SP statutory'!C12</f>
        <v>3639</v>
      </c>
      <c r="D13" s="231">
        <f>+'[21]SP statutory'!D12</f>
        <v>3673</v>
      </c>
    </row>
    <row r="14" spans="1:4" ht="17.25" customHeight="1">
      <c r="A14" s="721">
        <f>SUM(A6:A13)</f>
        <v>54407</v>
      </c>
      <c r="B14" s="450"/>
      <c r="C14" s="721">
        <f>SUM(C6:C13)</f>
        <v>39982</v>
      </c>
      <c r="D14" s="721">
        <f>SUM(D6:D13)</f>
        <v>40361</v>
      </c>
    </row>
    <row r="15" spans="1:4" ht="17.25" customHeight="1">
      <c r="B15" s="450" t="s">
        <v>190</v>
      </c>
    </row>
    <row r="16" spans="1:4" ht="17.25" customHeight="1">
      <c r="A16" s="231">
        <f>+'[21]SP statutory'!A15</f>
        <v>75991</v>
      </c>
      <c r="B16" s="451" t="s">
        <v>81</v>
      </c>
      <c r="C16" s="231">
        <f>+'[21]SP statutory'!C15</f>
        <v>67682</v>
      </c>
      <c r="D16" s="231">
        <f>+'[21]SP statutory'!D15</f>
        <v>66094</v>
      </c>
    </row>
    <row r="17" spans="1:4" ht="17.25" customHeight="1">
      <c r="A17" s="231">
        <f>+'[21]SP statutory'!A16</f>
        <v>1581</v>
      </c>
      <c r="B17" s="451" t="s">
        <v>387</v>
      </c>
      <c r="C17" s="231">
        <f>+'[21]SP statutory'!C16</f>
        <v>909</v>
      </c>
      <c r="D17" s="231">
        <f>+'[21]SP statutory'!D16</f>
        <v>871</v>
      </c>
    </row>
    <row r="18" spans="1:4" ht="17.25" customHeight="1">
      <c r="A18" s="231">
        <f>+'[21]SP statutory'!A17</f>
        <v>4420</v>
      </c>
      <c r="B18" s="451" t="s">
        <v>83</v>
      </c>
      <c r="C18" s="231">
        <f>+'[21]SP statutory'!C17</f>
        <v>2979</v>
      </c>
      <c r="D18" s="231">
        <f>+'[21]SP statutory'!D17</f>
        <v>2905</v>
      </c>
    </row>
    <row r="19" spans="1:4" ht="17.25" customHeight="1">
      <c r="A19" s="231">
        <f>+'[21]SP statutory'!A18</f>
        <v>3172</v>
      </c>
      <c r="B19" s="451" t="s">
        <v>327</v>
      </c>
      <c r="C19" s="231">
        <f>+'[21]SP statutory'!C18</f>
        <v>2682</v>
      </c>
      <c r="D19" s="231">
        <f>+'[21]SP statutory'!D18</f>
        <v>4323</v>
      </c>
    </row>
    <row r="20" spans="1:4" ht="17.25" customHeight="1">
      <c r="A20" s="231">
        <f>+'[21]SP statutory'!A19</f>
        <v>2015</v>
      </c>
      <c r="B20" s="451" t="s">
        <v>388</v>
      </c>
      <c r="C20" s="231">
        <f>+'[21]SP statutory'!C19</f>
        <v>644</v>
      </c>
      <c r="D20" s="231">
        <f>+'[21]SP statutory'!D19</f>
        <v>272</v>
      </c>
    </row>
    <row r="21" spans="1:4" ht="17.25" customHeight="1">
      <c r="A21" s="231">
        <f>+'[21]SP statutory'!A20</f>
        <v>1042</v>
      </c>
      <c r="B21" s="451" t="s">
        <v>389</v>
      </c>
      <c r="C21" s="231">
        <f>+'[21]SP statutory'!C20</f>
        <v>826</v>
      </c>
      <c r="D21" s="231">
        <f>+'[21]SP statutory'!D20</f>
        <v>795</v>
      </c>
    </row>
    <row r="22" spans="1:4" ht="17.25" customHeight="1">
      <c r="A22" s="231">
        <f>+'[21]SP statutory'!A21</f>
        <v>4670</v>
      </c>
      <c r="B22" s="451" t="s">
        <v>390</v>
      </c>
      <c r="C22" s="231">
        <f>+'[21]SP statutory'!C21</f>
        <v>3833</v>
      </c>
      <c r="D22" s="231">
        <f>+'[21]SP statutory'!D21</f>
        <v>3681</v>
      </c>
    </row>
    <row r="23" spans="1:4" ht="17.25" customHeight="1">
      <c r="A23" s="231">
        <f>+'[21]SP statutory'!A22</f>
        <v>2773</v>
      </c>
      <c r="B23" s="733" t="s">
        <v>391</v>
      </c>
      <c r="C23" s="231">
        <f>+'[21]SP statutory'!C22</f>
        <v>1757</v>
      </c>
      <c r="D23" s="231">
        <f>+'[21]SP statutory'!D22</f>
        <v>1624</v>
      </c>
    </row>
    <row r="24" spans="1:4" ht="17.25" customHeight="1">
      <c r="A24" s="721">
        <f>SUM(A16:A23)</f>
        <v>95664</v>
      </c>
      <c r="B24" s="450"/>
      <c r="C24" s="721">
        <f>SUM(C16:C23)</f>
        <v>81312</v>
      </c>
      <c r="D24" s="721">
        <f>SUM(D16:D23)</f>
        <v>80565</v>
      </c>
    </row>
    <row r="25" spans="1:4" ht="17.25" customHeight="1">
      <c r="A25" s="722">
        <f>+'[21]SP statutory'!A24</f>
        <v>456</v>
      </c>
      <c r="B25" s="450" t="s">
        <v>474</v>
      </c>
      <c r="C25" s="722">
        <f>+'[21]SP statutory'!C24</f>
        <v>17516</v>
      </c>
      <c r="D25" s="722">
        <f>+'[21]SP statutory'!D24</f>
        <v>2052</v>
      </c>
    </row>
    <row r="26" spans="1:4" ht="17.25" customHeight="1">
      <c r="A26" s="229">
        <f>+A24+A14+A25</f>
        <v>150527</v>
      </c>
      <c r="B26" s="450" t="s">
        <v>392</v>
      </c>
      <c r="C26" s="229">
        <f>+C24+C14+C25</f>
        <v>138810</v>
      </c>
      <c r="D26" s="229">
        <f>+D24+D14+D25</f>
        <v>122978</v>
      </c>
    </row>
    <row r="27" spans="1:4" s="233" customFormat="1" ht="33" customHeight="1">
      <c r="B27" s="450" t="s">
        <v>393</v>
      </c>
    </row>
    <row r="28" spans="1:4" ht="17.25" customHeight="1">
      <c r="B28" s="450" t="s">
        <v>394</v>
      </c>
    </row>
    <row r="29" spans="1:4" ht="17.25" customHeight="1">
      <c r="A29" s="231">
        <f>+'[21]SP statutory'!A28</f>
        <v>2716</v>
      </c>
      <c r="B29" s="451" t="s">
        <v>395</v>
      </c>
      <c r="C29" s="231">
        <f>+'[21]SP statutory'!C28</f>
        <v>5712</v>
      </c>
      <c r="D29" s="231">
        <f>+'[21]SP statutory'!D28</f>
        <v>3669</v>
      </c>
    </row>
    <row r="30" spans="1:4" ht="17.25" customHeight="1">
      <c r="A30" s="231">
        <f>+'[21]SP statutory'!A29</f>
        <v>3859</v>
      </c>
      <c r="B30" s="451" t="s">
        <v>396</v>
      </c>
      <c r="C30" s="231">
        <f>+'[21]SP statutory'!C29</f>
        <v>2671</v>
      </c>
      <c r="D30" s="231">
        <f>+'[21]SP statutory'!D29</f>
        <v>802</v>
      </c>
    </row>
    <row r="31" spans="1:4" ht="17.25" customHeight="1">
      <c r="A31" s="231">
        <f>+'[21]SP statutory'!A30</f>
        <v>23703</v>
      </c>
      <c r="B31" s="451" t="s">
        <v>397</v>
      </c>
      <c r="C31" s="231">
        <f>+'[21]SP statutory'!C30</f>
        <v>14615</v>
      </c>
      <c r="D31" s="231">
        <f>+'[21]SP statutory'!D30</f>
        <v>14939</v>
      </c>
    </row>
    <row r="32" spans="1:4" ht="17.25" customHeight="1">
      <c r="A32" s="231">
        <f>+'[21]SP statutory'!A31</f>
        <v>534</v>
      </c>
      <c r="B32" s="451" t="s">
        <v>398</v>
      </c>
      <c r="C32" s="231">
        <f>+'[21]SP statutory'!C31</f>
        <v>422</v>
      </c>
      <c r="D32" s="231">
        <f>+'[21]SP statutory'!D31</f>
        <v>423</v>
      </c>
    </row>
    <row r="33" spans="1:4" ht="17.25" customHeight="1">
      <c r="A33" s="231">
        <f>+'[21]SP statutory'!A32</f>
        <v>1873</v>
      </c>
      <c r="B33" s="451" t="s">
        <v>399</v>
      </c>
      <c r="C33" s="231">
        <f>+'[21]SP statutory'!C32</f>
        <v>1442</v>
      </c>
      <c r="D33" s="231">
        <f>+'[21]SP statutory'!D32</f>
        <v>2100</v>
      </c>
    </row>
    <row r="34" spans="1:4" ht="17.25" customHeight="1">
      <c r="A34" s="998">
        <f>+'[21]SP statutory'!A33</f>
        <v>4489</v>
      </c>
      <c r="B34" s="451" t="s">
        <v>400</v>
      </c>
      <c r="C34" s="998">
        <f>+'[21]SP statutory'!C33</f>
        <v>4703</v>
      </c>
      <c r="D34" s="998">
        <f>+'[21]SP statutory'!D33</f>
        <v>4761</v>
      </c>
    </row>
    <row r="35" spans="1:4" ht="17.25" customHeight="1">
      <c r="A35" s="229">
        <f>SUM(A29:A34)</f>
        <v>37174</v>
      </c>
      <c r="B35" s="450"/>
      <c r="C35" s="229">
        <f>SUM(C29:C34)</f>
        <v>29565</v>
      </c>
      <c r="D35" s="229">
        <f>SUM(D29:D34)</f>
        <v>26694</v>
      </c>
    </row>
    <row r="36" spans="1:4" ht="17.25" customHeight="1">
      <c r="B36" s="450" t="s">
        <v>401</v>
      </c>
    </row>
    <row r="37" spans="1:4" ht="17.25" customHeight="1">
      <c r="A37" s="231">
        <f>+'[21]SP statutory'!A36</f>
        <v>19316</v>
      </c>
      <c r="B37" s="451" t="s">
        <v>402</v>
      </c>
      <c r="C37" s="231">
        <f>+'[21]SP statutory'!C36</f>
        <v>19393</v>
      </c>
      <c r="D37" s="231">
        <f>+'[21]SP statutory'!D36</f>
        <v>19440</v>
      </c>
    </row>
    <row r="38" spans="1:4" ht="17.25" customHeight="1">
      <c r="A38" s="231">
        <f>+'[21]SP statutory'!A37</f>
        <v>15882</v>
      </c>
      <c r="B38" s="451" t="s">
        <v>403</v>
      </c>
      <c r="C38" s="231">
        <f>+'[21]SP statutory'!C37</f>
        <v>15247</v>
      </c>
      <c r="D38" s="231">
        <f>+'[21]SP statutory'!D37</f>
        <v>13846</v>
      </c>
    </row>
    <row r="39" spans="1:4" ht="17.25" customHeight="1">
      <c r="A39" s="231">
        <f>+'[21]SP statutory'!A38</f>
        <v>1313</v>
      </c>
      <c r="B39" s="451" t="s">
        <v>92</v>
      </c>
      <c r="C39" s="231">
        <f>+'[21]SP statutory'!C38</f>
        <v>1056</v>
      </c>
      <c r="D39" s="231">
        <f>+'[21]SP statutory'!D38</f>
        <v>1055</v>
      </c>
    </row>
    <row r="40" spans="1:4" ht="17.25" customHeight="1">
      <c r="A40" s="231">
        <f>+'[21]SP statutory'!A39</f>
        <v>8751</v>
      </c>
      <c r="B40" s="451" t="s">
        <v>404</v>
      </c>
      <c r="C40" s="231">
        <f>+'[21]SP statutory'!C39</f>
        <v>7512</v>
      </c>
      <c r="D40" s="231">
        <f>+'[21]SP statutory'!D39</f>
        <v>6949</v>
      </c>
    </row>
    <row r="41" spans="1:4" ht="17.25" customHeight="1">
      <c r="A41" s="232">
        <f>+'[21]SP statutory'!A40</f>
        <v>2285</v>
      </c>
      <c r="B41" s="451" t="s">
        <v>405</v>
      </c>
      <c r="C41" s="232">
        <f>+'[21]SP statutory'!C40</f>
        <v>1852</v>
      </c>
      <c r="D41" s="232">
        <f>+'[21]SP statutory'!D40</f>
        <v>1764</v>
      </c>
    </row>
    <row r="42" spans="1:4" ht="15" customHeight="1">
      <c r="A42" s="229">
        <f>SUM(A37:A41)</f>
        <v>47547</v>
      </c>
      <c r="B42" s="450"/>
      <c r="C42" s="229">
        <f>SUM(C37:C41)</f>
        <v>45060</v>
      </c>
      <c r="D42" s="229">
        <f>SUM(D37:D41)</f>
        <v>43054</v>
      </c>
    </row>
    <row r="43" spans="1:4" ht="28.5" customHeight="1">
      <c r="A43" s="722">
        <f>+'[21]SP statutory'!A42</f>
        <v>165</v>
      </c>
      <c r="B43" s="452" t="s">
        <v>475</v>
      </c>
      <c r="C43" s="722">
        <f>+'[21]SP statutory'!C42</f>
        <v>7070</v>
      </c>
      <c r="D43" s="722">
        <f>+'[21]SP statutory'!D42</f>
        <v>641</v>
      </c>
    </row>
    <row r="44" spans="1:4" ht="16.5" customHeight="1">
      <c r="A44" s="229">
        <f>+A35+A42+A43</f>
        <v>84886</v>
      </c>
      <c r="B44" s="450" t="s">
        <v>406</v>
      </c>
      <c r="C44" s="229">
        <f>+C35+C42+C43</f>
        <v>81695</v>
      </c>
      <c r="D44" s="229">
        <f>+D35+D42+D43</f>
        <v>70389</v>
      </c>
    </row>
    <row r="45" spans="1:4" ht="22.5" customHeight="1">
      <c r="B45" s="450" t="s">
        <v>407</v>
      </c>
    </row>
    <row r="46" spans="1:4" ht="17.25" customHeight="1">
      <c r="A46" s="229">
        <f>+'[21]SP statutory'!A45</f>
        <v>2455</v>
      </c>
      <c r="B46" s="450" t="s">
        <v>177</v>
      </c>
      <c r="C46" s="229">
        <f>+'[21]SP statutory'!C45</f>
        <v>1916</v>
      </c>
      <c r="D46" s="229">
        <f>+'[21]SP statutory'!D45</f>
        <v>47</v>
      </c>
    </row>
    <row r="47" spans="1:4" ht="17.25" customHeight="1">
      <c r="A47" s="231">
        <v>0</v>
      </c>
      <c r="B47" s="450" t="s">
        <v>408</v>
      </c>
      <c r="C47" s="231">
        <v>0</v>
      </c>
      <c r="D47" s="231">
        <v>0</v>
      </c>
    </row>
    <row r="48" spans="1:4" ht="17.25" customHeight="1">
      <c r="A48" s="231">
        <f>+'[21]SP statutory'!A47</f>
        <v>4005</v>
      </c>
      <c r="B48" s="451" t="s">
        <v>409</v>
      </c>
      <c r="C48" s="231">
        <f>+'[21]SP statutory'!C47</f>
        <v>4005</v>
      </c>
      <c r="D48" s="231">
        <f>+'[21]SP statutory'!D47</f>
        <v>4005</v>
      </c>
    </row>
    <row r="49" spans="1:4" ht="17.25" customHeight="1">
      <c r="A49" s="231">
        <f>+'[21]SP statutory'!A48</f>
        <v>-284</v>
      </c>
      <c r="B49" s="451" t="s">
        <v>410</v>
      </c>
      <c r="C49" s="231">
        <f>+'[21]SP statutory'!C48</f>
        <v>-474</v>
      </c>
      <c r="D49" s="231">
        <f>+'[21]SP statutory'!D48</f>
        <v>-510</v>
      </c>
    </row>
    <row r="50" spans="1:4" ht="17.25" customHeight="1">
      <c r="A50" s="231">
        <f>+'[21]SP statutory'!A49</f>
        <v>60763</v>
      </c>
      <c r="B50" s="451" t="s">
        <v>411</v>
      </c>
      <c r="C50" s="231">
        <f>+'[21]SP statutory'!C49</f>
        <v>62761</v>
      </c>
      <c r="D50" s="231">
        <f>+'[21]SP statutory'!D49</f>
        <v>50420</v>
      </c>
    </row>
    <row r="51" spans="1:4" ht="17.25" customHeight="1">
      <c r="A51" s="231">
        <f>+'[21]SP statutory'!A50</f>
        <v>-581</v>
      </c>
      <c r="B51" s="451" t="s">
        <v>412</v>
      </c>
      <c r="C51" s="231">
        <f>+'[21]SP statutory'!C50</f>
        <v>-581</v>
      </c>
      <c r="D51" s="231">
        <f>+'[21]SP statutory'!D50</f>
        <v>-581</v>
      </c>
    </row>
    <row r="52" spans="1:4" ht="17.25" customHeight="1">
      <c r="A52" s="231">
        <f>+'[21]SP statutory'!A51</f>
        <v>-2020</v>
      </c>
      <c r="B52" s="451" t="s">
        <v>413</v>
      </c>
      <c r="C52" s="231">
        <f>+'[21]SP statutory'!C51</f>
        <v>-1440</v>
      </c>
      <c r="D52" s="231">
        <f>+'[21]SP statutory'!D51</f>
        <v>0</v>
      </c>
    </row>
    <row r="53" spans="1:4" ht="17.25" customHeight="1">
      <c r="A53" s="231">
        <f>+'[21]SP statutory'!A52</f>
        <v>1303</v>
      </c>
      <c r="B53" s="451" t="s">
        <v>506</v>
      </c>
      <c r="C53" s="231">
        <f>+'[21]SP statutory'!C52</f>
        <v>-9072</v>
      </c>
      <c r="D53" s="231">
        <f>+'[21]SP statutory'!D52</f>
        <v>-792</v>
      </c>
    </row>
    <row r="54" spans="1:4" ht="17.25" customHeight="1">
      <c r="A54" s="721">
        <f>SUM(A48:A53)</f>
        <v>63186</v>
      </c>
      <c r="B54" s="450" t="s">
        <v>414</v>
      </c>
      <c r="C54" s="721">
        <f>SUM(C48:C53)</f>
        <v>55199</v>
      </c>
      <c r="D54" s="721">
        <f>SUM(D48:D53)</f>
        <v>52542</v>
      </c>
    </row>
    <row r="55" spans="1:4" ht="17.25" customHeight="1">
      <c r="A55" s="229">
        <f>+A54+A46</f>
        <v>65641</v>
      </c>
      <c r="B55" s="450" t="s">
        <v>415</v>
      </c>
      <c r="C55" s="229">
        <f>+C54+C46</f>
        <v>57115</v>
      </c>
      <c r="D55" s="229">
        <f>+D54+D46</f>
        <v>52589</v>
      </c>
    </row>
    <row r="56" spans="1:4" ht="17.25" customHeight="1" thickBot="1">
      <c r="A56" s="723">
        <f>+A54+A46+A44</f>
        <v>150527</v>
      </c>
      <c r="B56" s="734" t="s">
        <v>416</v>
      </c>
      <c r="C56" s="723">
        <f>+C54+C46+C44</f>
        <v>138810</v>
      </c>
      <c r="D56" s="723">
        <f>+D54+D46+D44</f>
        <v>122978</v>
      </c>
    </row>
    <row r="57" spans="1:4" ht="7.5" customHeight="1" thickTop="1"/>
  </sheetData>
  <phoneticPr fontId="25" type="noConversion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G49"/>
  <sheetViews>
    <sheetView showGridLines="0" showZeros="0" showOutlineSymbols="0" defaultGridColor="0" colorId="8" zoomScale="115" zoomScaleNormal="115" workbookViewId="0">
      <selection activeCell="F39" sqref="F39"/>
    </sheetView>
  </sheetViews>
  <sheetFormatPr defaultColWidth="78.5" defaultRowHeight="12.75"/>
  <cols>
    <col min="1" max="1" width="12.1640625" style="231" customWidth="1"/>
    <col min="2" max="2" width="93.5" style="451" customWidth="1"/>
    <col min="3" max="4" width="13.83203125" style="231" customWidth="1"/>
    <col min="5" max="5" width="14" style="231" customWidth="1"/>
    <col min="6" max="16384" width="78.5" style="231"/>
  </cols>
  <sheetData>
    <row r="1" spans="1:7" s="227" customFormat="1" ht="30.75" customHeight="1">
      <c r="A1" s="226" t="s">
        <v>191</v>
      </c>
      <c r="B1" s="449"/>
    </row>
    <row r="2" spans="1:7" s="49" customFormat="1" ht="21" customHeight="1">
      <c r="A2" s="537" t="s">
        <v>80</v>
      </c>
      <c r="B2" s="446"/>
      <c r="C2" s="50"/>
      <c r="D2" s="68"/>
      <c r="E2" s="228"/>
    </row>
    <row r="3" spans="1:7" s="267" customFormat="1" ht="18" customHeight="1">
      <c r="A3" s="528" t="s">
        <v>457</v>
      </c>
      <c r="C3" s="1061" t="s">
        <v>566</v>
      </c>
      <c r="D3" s="1061"/>
      <c r="E3" s="228"/>
    </row>
    <row r="4" spans="1:7" s="267" customFormat="1" ht="18" customHeight="1">
      <c r="A4" s="528">
        <v>2015</v>
      </c>
      <c r="B4" s="332"/>
      <c r="C4" s="528">
        <v>2015</v>
      </c>
      <c r="D4" s="528">
        <v>2016</v>
      </c>
      <c r="E4" s="228"/>
    </row>
    <row r="5" spans="1:7" s="267" customFormat="1" ht="4.5" customHeight="1" thickBot="1">
      <c r="A5" s="651"/>
      <c r="B5" s="528"/>
      <c r="C5" s="270"/>
      <c r="D5" s="270"/>
      <c r="E5" s="528"/>
      <c r="F5" s="528"/>
      <c r="G5" s="528"/>
    </row>
    <row r="6" spans="1:7" s="229" customFormat="1" ht="15" customHeight="1" thickTop="1">
      <c r="A6" s="263"/>
      <c r="B6" s="450" t="s">
        <v>192</v>
      </c>
      <c r="C6" s="234"/>
      <c r="D6" s="234"/>
      <c r="E6" s="228"/>
    </row>
    <row r="7" spans="1:7" ht="15" customHeight="1">
      <c r="A7" s="230">
        <f>+'[21]CE statutory'!A5</f>
        <v>13889</v>
      </c>
      <c r="B7" s="451" t="s">
        <v>50</v>
      </c>
      <c r="C7" s="675">
        <f>+'[21]CE statutory'!C5</f>
        <v>19988</v>
      </c>
      <c r="D7" s="675">
        <f>+'[21]CE statutory'!D5</f>
        <v>12357</v>
      </c>
      <c r="E7" s="228"/>
    </row>
    <row r="8" spans="1:7" ht="15" customHeight="1">
      <c r="A8" s="230">
        <f>+'[21]CE statutory'!A6</f>
        <v>535</v>
      </c>
      <c r="B8" s="451" t="s">
        <v>57</v>
      </c>
      <c r="C8" s="675">
        <f>+'[21]CE statutory'!C6</f>
        <v>530</v>
      </c>
      <c r="D8" s="675">
        <f>+'[21]CE statutory'!D6</f>
        <v>200</v>
      </c>
      <c r="E8" s="228"/>
    </row>
    <row r="9" spans="1:7" s="229" customFormat="1" ht="15" customHeight="1">
      <c r="A9" s="676">
        <f>SUM(A7:A8)</f>
        <v>14424</v>
      </c>
      <c r="B9" s="450" t="s">
        <v>193</v>
      </c>
      <c r="C9" s="677">
        <f>SUM(C7:C8)</f>
        <v>20518</v>
      </c>
      <c r="D9" s="677">
        <f>SUM(D7:D8)</f>
        <v>12557</v>
      </c>
      <c r="E9" s="228"/>
    </row>
    <row r="10" spans="1:7" s="229" customFormat="1" ht="24.75" customHeight="1">
      <c r="A10" s="263"/>
      <c r="B10" s="450" t="s">
        <v>194</v>
      </c>
      <c r="C10" s="678"/>
      <c r="D10" s="678"/>
      <c r="E10" s="228"/>
    </row>
    <row r="11" spans="1:7" ht="15" customHeight="1">
      <c r="A11" s="230">
        <f>+'[21]CE statutory'!A9</f>
        <v>11895</v>
      </c>
      <c r="B11" s="451" t="s">
        <v>156</v>
      </c>
      <c r="C11" s="675">
        <f>+'[21]CE statutory'!C9</f>
        <v>15911</v>
      </c>
      <c r="D11" s="675">
        <f>+'[21]CE statutory'!D9</f>
        <v>10179</v>
      </c>
    </row>
    <row r="12" spans="1:7" s="505" customFormat="1" ht="12" hidden="1" customHeight="1">
      <c r="A12" s="230">
        <f>+'[21]CE statutory'!A10</f>
        <v>0</v>
      </c>
      <c r="B12" s="504" t="s">
        <v>195</v>
      </c>
      <c r="C12" s="675">
        <f>+'[21]CE statutory'!C10</f>
        <v>0</v>
      </c>
      <c r="D12" s="675">
        <f>+'[21]CE statutory'!D10</f>
        <v>0</v>
      </c>
    </row>
    <row r="13" spans="1:7" ht="15" customHeight="1">
      <c r="A13" s="230">
        <f>+'[21]CE statutory'!A11</f>
        <v>650</v>
      </c>
      <c r="B13" s="451" t="s">
        <v>157</v>
      </c>
      <c r="C13" s="675">
        <f>+'[21]CE statutory'!C11</f>
        <v>709</v>
      </c>
      <c r="D13" s="675">
        <f>+'[21]CE statutory'!D11</f>
        <v>720</v>
      </c>
    </row>
    <row r="14" spans="1:7" s="505" customFormat="1" ht="13.5" hidden="1" customHeight="1">
      <c r="A14" s="230">
        <v>0</v>
      </c>
      <c r="B14" s="504" t="s">
        <v>196</v>
      </c>
      <c r="C14" s="679">
        <v>0</v>
      </c>
      <c r="D14" s="679">
        <v>0</v>
      </c>
    </row>
    <row r="15" spans="1:7" s="229" customFormat="1" ht="15" customHeight="1">
      <c r="A15" s="676">
        <f>+'[21]CE statutory'!A13</f>
        <v>-105</v>
      </c>
      <c r="B15" s="450" t="s">
        <v>197</v>
      </c>
      <c r="C15" s="677">
        <f>+'[21]CE statutory'!C13</f>
        <v>-22</v>
      </c>
      <c r="D15" s="677">
        <f>+'[21]CE statutory'!D13</f>
        <v>-117</v>
      </c>
    </row>
    <row r="16" spans="1:7" s="229" customFormat="1" ht="15" customHeight="1">
      <c r="A16" s="676">
        <f>+'[21]CE statutory'!A14</f>
        <v>7367</v>
      </c>
      <c r="B16" s="450" t="s">
        <v>198</v>
      </c>
      <c r="C16" s="680">
        <f>+'[21]CE statutory'!C14</f>
        <v>2207</v>
      </c>
      <c r="D16" s="680">
        <f>+'[21]CE statutory'!D14</f>
        <v>1827</v>
      </c>
    </row>
    <row r="17" spans="1:4" s="229" customFormat="1" ht="15" customHeight="1">
      <c r="A17" s="676">
        <f>+'[21]CE statutory'!A15</f>
        <v>497</v>
      </c>
      <c r="B17" s="450" t="s">
        <v>578</v>
      </c>
      <c r="C17" s="680">
        <f>+'[21]CE statutory'!C15</f>
        <v>70</v>
      </c>
      <c r="D17" s="680">
        <f>+'[21]CE statutory'!D15</f>
        <v>35</v>
      </c>
    </row>
    <row r="18" spans="1:4" s="229" customFormat="1" ht="15" customHeight="1">
      <c r="A18" s="676">
        <f>+A9-A11-A13+A15-A16-A17</f>
        <v>-6090</v>
      </c>
      <c r="B18" s="450" t="s">
        <v>530</v>
      </c>
      <c r="C18" s="677">
        <f>+C9-C11-C13+C15-C16-C17</f>
        <v>1599</v>
      </c>
      <c r="D18" s="677">
        <f>+D9-D11-D13+D15-D16-D17</f>
        <v>-321</v>
      </c>
    </row>
    <row r="19" spans="1:4" s="229" customFormat="1" ht="15" customHeight="1">
      <c r="A19" s="263"/>
      <c r="B19" s="450" t="s">
        <v>199</v>
      </c>
      <c r="C19" s="678"/>
      <c r="D19" s="678"/>
    </row>
    <row r="20" spans="1:4" ht="15" customHeight="1">
      <c r="A20" s="230">
        <f>+'[21]CE statutory'!A18</f>
        <v>1517</v>
      </c>
      <c r="B20" s="451" t="s">
        <v>200</v>
      </c>
      <c r="C20" s="675">
        <f>+'[21]CE statutory'!C18</f>
        <v>4546</v>
      </c>
      <c r="D20" s="675">
        <f>+'[21]CE statutory'!D18</f>
        <v>1822</v>
      </c>
    </row>
    <row r="21" spans="1:4" ht="15" customHeight="1">
      <c r="A21" s="230">
        <f>+'[21]CE statutory'!A19</f>
        <v>-1973</v>
      </c>
      <c r="B21" s="451" t="s">
        <v>201</v>
      </c>
      <c r="C21" s="675">
        <f>+'[21]CE statutory'!C19</f>
        <v>-4671</v>
      </c>
      <c r="D21" s="675">
        <f>+'[21]CE statutory'!D19</f>
        <v>-2071</v>
      </c>
    </row>
    <row r="22" spans="1:4" ht="15" customHeight="1">
      <c r="A22" s="230">
        <f>+'[21]CE statutory'!A20</f>
        <v>-9</v>
      </c>
      <c r="B22" s="451" t="s">
        <v>448</v>
      </c>
      <c r="C22" s="675">
        <f>+'[21]CE statutory'!C20</f>
        <v>16</v>
      </c>
      <c r="D22" s="675">
        <f>+'[21]CE statutory'!D20</f>
        <v>-37</v>
      </c>
    </row>
    <row r="23" spans="1:4" ht="15" customHeight="1">
      <c r="A23" s="230">
        <f>+'[21]CE statutory'!A21</f>
        <v>-23</v>
      </c>
      <c r="B23" s="451" t="s">
        <v>353</v>
      </c>
      <c r="C23" s="675">
        <f>+'[21]CE statutory'!C21</f>
        <v>-540</v>
      </c>
      <c r="D23" s="675">
        <f>+'[21]CE statutory'!D21</f>
        <v>146</v>
      </c>
    </row>
    <row r="24" spans="1:4" s="229" customFormat="1" ht="15" customHeight="1">
      <c r="A24" s="676">
        <f>SUM(A20:A23)</f>
        <v>-488</v>
      </c>
      <c r="B24" s="450"/>
      <c r="C24" s="680">
        <f>SUM(C20:C23)</f>
        <v>-649</v>
      </c>
      <c r="D24" s="680">
        <f>SUM(D20:D23)</f>
        <v>-140</v>
      </c>
    </row>
    <row r="25" spans="1:4" s="229" customFormat="1" ht="15" customHeight="1">
      <c r="A25" s="263"/>
      <c r="B25" s="450" t="s">
        <v>332</v>
      </c>
      <c r="C25" s="681"/>
      <c r="D25" s="681"/>
    </row>
    <row r="26" spans="1:4" ht="15" customHeight="1">
      <c r="A26" s="230">
        <f>+'[21]CE statutory'!A24</f>
        <v>-439</v>
      </c>
      <c r="B26" s="451" t="s">
        <v>205</v>
      </c>
      <c r="C26" s="675">
        <f>+'[21]CE statutory'!C24</f>
        <v>16</v>
      </c>
      <c r="D26" s="675">
        <f>+'[21]CE statutory'!D24</f>
        <v>55</v>
      </c>
    </row>
    <row r="27" spans="1:4" ht="15" customHeight="1">
      <c r="A27" s="230">
        <f>+'[21]CE statutory'!A25</f>
        <v>69</v>
      </c>
      <c r="B27" s="451" t="s">
        <v>354</v>
      </c>
      <c r="C27" s="675">
        <f>+'[21]CE statutory'!C25</f>
        <v>260</v>
      </c>
      <c r="D27" s="675">
        <f>+'[21]CE statutory'!D25</f>
        <v>-35</v>
      </c>
    </row>
    <row r="28" spans="1:4" ht="15" hidden="1" customHeight="1">
      <c r="A28" s="230"/>
      <c r="B28" s="504" t="s">
        <v>350</v>
      </c>
      <c r="C28" s="675"/>
      <c r="D28" s="675"/>
    </row>
    <row r="29" spans="1:4" s="229" customFormat="1" ht="15" customHeight="1">
      <c r="A29" s="676">
        <f>+A26+A27</f>
        <v>-370</v>
      </c>
      <c r="B29" s="450"/>
      <c r="C29" s="680">
        <f>+C26+C27</f>
        <v>276</v>
      </c>
      <c r="D29" s="680">
        <f>+D26+D27</f>
        <v>20</v>
      </c>
    </row>
    <row r="30" spans="1:4" s="229" customFormat="1" ht="15" customHeight="1">
      <c r="A30" s="263">
        <f>+A18+A24+A29</f>
        <v>-6948</v>
      </c>
      <c r="B30" s="450" t="s">
        <v>531</v>
      </c>
      <c r="C30" s="681">
        <f>+C18+C24+C29</f>
        <v>1226</v>
      </c>
      <c r="D30" s="681">
        <f>+D18+D24+D29</f>
        <v>-441</v>
      </c>
    </row>
    <row r="31" spans="1:4" ht="15" customHeight="1">
      <c r="A31" s="682">
        <f>+'[21]CE statutory'!A28</f>
        <v>-126</v>
      </c>
      <c r="B31" s="451" t="s">
        <v>48</v>
      </c>
      <c r="C31" s="683">
        <f>+'[21]CE statutory'!C28</f>
        <v>-752</v>
      </c>
      <c r="D31" s="683">
        <f>+'[21]CE statutory'!D28</f>
        <v>-359</v>
      </c>
    </row>
    <row r="32" spans="1:4" s="229" customFormat="1" ht="18.75" customHeight="1">
      <c r="A32" s="263">
        <f>+A18+A24+A29+A31</f>
        <v>-7074</v>
      </c>
      <c r="B32" s="450" t="s">
        <v>513</v>
      </c>
      <c r="C32" s="694">
        <f>+C18+C24+C29+C31</f>
        <v>474</v>
      </c>
      <c r="D32" s="694">
        <f>+D18+D24+D29+D31</f>
        <v>-800</v>
      </c>
    </row>
    <row r="33" spans="1:4" s="229" customFormat="1" ht="18.75" customHeight="1">
      <c r="A33" s="263">
        <f>+'[21]CE statutory'!A30</f>
        <v>-2044</v>
      </c>
      <c r="B33" s="450" t="s">
        <v>519</v>
      </c>
      <c r="C33" s="694">
        <f>+'[21]CE statutory'!C30</f>
        <v>272</v>
      </c>
      <c r="D33" s="694">
        <f>+'[21]CE statutory'!D30</f>
        <v>11</v>
      </c>
    </row>
    <row r="34" spans="1:4" s="229" customFormat="1" ht="18.75" customHeight="1" thickBot="1">
      <c r="A34" s="684">
        <f>+A33+A32</f>
        <v>-9118</v>
      </c>
      <c r="B34" s="450" t="s">
        <v>529</v>
      </c>
      <c r="C34" s="687">
        <f>+C33+C32</f>
        <v>746</v>
      </c>
      <c r="D34" s="687">
        <f>+D33+D32</f>
        <v>-789</v>
      </c>
    </row>
    <row r="35" spans="1:4" s="229" customFormat="1" ht="18.75" customHeight="1" thickTop="1">
      <c r="A35" s="263"/>
      <c r="B35" s="321" t="s">
        <v>557</v>
      </c>
      <c r="C35" s="694"/>
      <c r="D35" s="694"/>
    </row>
    <row r="36" spans="1:4" s="229" customFormat="1" ht="18.75" customHeight="1">
      <c r="A36" s="803">
        <f>+'[21]CE statutory'!A33</f>
        <v>-7373</v>
      </c>
      <c r="B36" s="451" t="s">
        <v>466</v>
      </c>
      <c r="C36" s="900">
        <f>+'[21]CE statutory'!C33</f>
        <v>617</v>
      </c>
      <c r="D36" s="900">
        <f>+'[21]CE statutory'!D33</f>
        <v>-803</v>
      </c>
    </row>
    <row r="37" spans="1:4" s="229" customFormat="1" ht="18.75" customHeight="1">
      <c r="A37" s="803">
        <f>+'[21]CE statutory'!A34</f>
        <v>-1644</v>
      </c>
      <c r="B37" s="451" t="s">
        <v>467</v>
      </c>
      <c r="C37" s="900">
        <f>+'[21]CE statutory'!C34</f>
        <v>215</v>
      </c>
      <c r="D37" s="900">
        <f>+'[21]CE statutory'!D34</f>
        <v>11</v>
      </c>
    </row>
    <row r="38" spans="1:4" s="229" customFormat="1" ht="18.75" customHeight="1">
      <c r="A38" s="676">
        <f>+A37+A36</f>
        <v>-9017</v>
      </c>
      <c r="B38" s="451"/>
      <c r="C38" s="819">
        <f>+C37+C36</f>
        <v>832</v>
      </c>
      <c r="D38" s="819">
        <f>+D37+D36</f>
        <v>-792</v>
      </c>
    </row>
    <row r="39" spans="1:4" s="229" customFormat="1" ht="18.75" customHeight="1">
      <c r="A39" s="263"/>
      <c r="B39" s="450" t="s">
        <v>177</v>
      </c>
      <c r="C39" s="694"/>
      <c r="D39" s="695"/>
    </row>
    <row r="40" spans="1:4" ht="18.75" customHeight="1">
      <c r="A40" s="803">
        <f>+'[21]CE statutory'!A37</f>
        <v>299</v>
      </c>
      <c r="B40" s="451" t="s">
        <v>466</v>
      </c>
      <c r="C40" s="957">
        <f>+'[21]CE statutory'!C37</f>
        <v>-143</v>
      </c>
      <c r="D40" s="957">
        <f>+'[21]CE statutory'!D37</f>
        <v>3</v>
      </c>
    </row>
    <row r="41" spans="1:4" ht="16.899999999999999" customHeight="1">
      <c r="A41" s="230">
        <f>+'[21]CE statutory'!A38</f>
        <v>-400</v>
      </c>
      <c r="B41" s="451" t="s">
        <v>467</v>
      </c>
      <c r="C41" s="957">
        <f>+'[21]CE statutory'!C38</f>
        <v>57</v>
      </c>
      <c r="D41" s="957">
        <f>+'[21]CE statutory'!D38</f>
        <v>0</v>
      </c>
    </row>
    <row r="42" spans="1:4" ht="16.149999999999999" customHeight="1">
      <c r="A42" s="722">
        <f>+A41+A40</f>
        <v>-101</v>
      </c>
      <c r="B42" s="450"/>
      <c r="C42" s="819">
        <f>+C41+C40</f>
        <v>-86</v>
      </c>
      <c r="D42" s="819">
        <f>+D41+D40</f>
        <v>3</v>
      </c>
    </row>
    <row r="43" spans="1:4" ht="28.5" customHeight="1">
      <c r="B43" s="452" t="s">
        <v>532</v>
      </c>
      <c r="C43" s="235"/>
      <c r="D43" s="235"/>
    </row>
    <row r="44" spans="1:4" ht="15" customHeight="1">
      <c r="A44" s="685">
        <f>+'[21]CE statutory'!A41</f>
        <v>-2.5</v>
      </c>
      <c r="B44" s="451" t="s">
        <v>202</v>
      </c>
      <c r="C44" s="685">
        <f>+'[21]CE statutory'!C41</f>
        <v>0.23</v>
      </c>
      <c r="D44" s="685">
        <f>+'[21]CE statutory'!D41</f>
        <v>-0.21993034726482832</v>
      </c>
    </row>
    <row r="45" spans="1:4" s="575" customFormat="1" ht="18" customHeight="1" thickBot="1">
      <c r="A45" s="686">
        <f>+'[21]CE statutory'!A42</f>
        <v>-2.5</v>
      </c>
      <c r="B45" s="576" t="s">
        <v>203</v>
      </c>
      <c r="C45" s="686">
        <f>+'[21]CE statutory'!C42</f>
        <v>0.23</v>
      </c>
      <c r="D45" s="686">
        <f>+'[21]CE statutory'!D42</f>
        <v>-0.21993034726482832</v>
      </c>
    </row>
    <row r="46" spans="1:4" ht="28.5" customHeight="1" thickTop="1">
      <c r="B46" s="452" t="s">
        <v>632</v>
      </c>
      <c r="C46" s="235"/>
      <c r="D46" s="235"/>
    </row>
    <row r="47" spans="1:4" ht="15" customHeight="1">
      <c r="A47" s="685">
        <f>+'[21]CE statutory'!A44</f>
        <v>-2.0499999999999998</v>
      </c>
      <c r="B47" s="451" t="s">
        <v>202</v>
      </c>
      <c r="C47" s="685">
        <f>+'[21]CE statutory'!C44</f>
        <v>0.17</v>
      </c>
      <c r="D47" s="685">
        <f>+'[21]CE statutory'!D44</f>
        <v>-0.22298493542128425</v>
      </c>
    </row>
    <row r="48" spans="1:4" s="575" customFormat="1" ht="18" customHeight="1" thickBot="1">
      <c r="A48" s="686">
        <f>+'[21]CE statutory'!A45</f>
        <v>-2.0499999999999998</v>
      </c>
      <c r="B48" s="576" t="s">
        <v>203</v>
      </c>
      <c r="C48" s="686">
        <f>+'[21]CE statutory'!C45</f>
        <v>0.17</v>
      </c>
      <c r="D48" s="686">
        <f>+'[21]CE statutory'!D45</f>
        <v>-0.22298493542128425</v>
      </c>
    </row>
    <row r="49" ht="13.5" thickTop="1"/>
  </sheetData>
  <mergeCells count="1">
    <mergeCell ref="C3:D3"/>
  </mergeCells>
  <phoneticPr fontId="25" type="noConversion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/>
  <dimension ref="A1:C35"/>
  <sheetViews>
    <sheetView showGridLines="0" showZeros="0" zoomScaleNormal="100" workbookViewId="0">
      <selection activeCell="G21" sqref="G21"/>
    </sheetView>
  </sheetViews>
  <sheetFormatPr defaultColWidth="10.6640625" defaultRowHeight="12"/>
  <cols>
    <col min="1" max="1" width="102.33203125" style="454" customWidth="1"/>
    <col min="2" max="2" width="13" style="21" customWidth="1"/>
    <col min="3" max="3" width="13" style="22" customWidth="1"/>
    <col min="4" max="16384" width="10.6640625" style="20"/>
  </cols>
  <sheetData>
    <row r="1" spans="1:3" ht="16.5" customHeight="1">
      <c r="A1" s="455" t="s">
        <v>170</v>
      </c>
      <c r="B1" s="259"/>
      <c r="C1" s="259"/>
    </row>
    <row r="2" spans="1:3" s="49" customFormat="1" ht="21" customHeight="1">
      <c r="A2" s="285" t="s">
        <v>80</v>
      </c>
      <c r="B2" s="313"/>
      <c r="C2" s="50"/>
    </row>
    <row r="3" spans="1:3" s="267" customFormat="1" ht="19.5" customHeight="1">
      <c r="A3" s="274"/>
      <c r="B3" s="1061" t="s">
        <v>566</v>
      </c>
      <c r="C3" s="1061"/>
    </row>
    <row r="4" spans="1:3" s="267" customFormat="1" ht="15.75" customHeight="1" thickBot="1">
      <c r="A4" s="332"/>
      <c r="B4" s="276">
        <v>2015</v>
      </c>
      <c r="C4" s="276">
        <v>2016</v>
      </c>
    </row>
    <row r="5" spans="1:3" s="52" customFormat="1" ht="20.25" customHeight="1" thickTop="1">
      <c r="A5" s="456" t="s">
        <v>553</v>
      </c>
      <c r="B5" s="244">
        <f>+'[21]Riconduzione Utile complessivo'!B5</f>
        <v>746</v>
      </c>
      <c r="C5" s="244">
        <f>+'[21]Riconduzione Utile complessivo'!C5</f>
        <v>-789</v>
      </c>
    </row>
    <row r="6" spans="1:3" s="52" customFormat="1" ht="20.25" customHeight="1">
      <c r="A6" s="456" t="s">
        <v>371</v>
      </c>
      <c r="B6" s="245">
        <f>+B7+B9+B8</f>
        <v>0</v>
      </c>
      <c r="C6" s="245">
        <f>+C7+C9+C8</f>
        <v>0</v>
      </c>
    </row>
    <row r="7" spans="1:3" s="638" customFormat="1" ht="21.75" hidden="1" customHeight="1">
      <c r="A7" s="461" t="s">
        <v>552</v>
      </c>
      <c r="B7" s="462">
        <f>+'[21]Riconduzione Utile complessivo'!B8</f>
        <v>0</v>
      </c>
      <c r="C7" s="462">
        <f>+'[21]Riconduzione Utile complessivo'!C8</f>
        <v>0</v>
      </c>
    </row>
    <row r="8" spans="1:3" s="638" customFormat="1" ht="32.25" hidden="1" customHeight="1">
      <c r="A8" s="461" t="s">
        <v>554</v>
      </c>
      <c r="B8" s="462">
        <f>+'[21]Riconduzione Utile complessivo'!B9</f>
        <v>0</v>
      </c>
      <c r="C8" s="462">
        <f>+'[21]Riconduzione Utile complessivo'!C9</f>
        <v>0</v>
      </c>
    </row>
    <row r="9" spans="1:3" s="638" customFormat="1" ht="20.25" hidden="1" customHeight="1">
      <c r="A9" s="461" t="s">
        <v>370</v>
      </c>
      <c r="B9" s="462">
        <f>+'[21]Riconduzione Utile complessivo'!B10</f>
        <v>0</v>
      </c>
      <c r="C9" s="462">
        <f>+'[21]Riconduzione Utile complessivo'!C10</f>
        <v>0</v>
      </c>
    </row>
    <row r="10" spans="1:3" s="52" customFormat="1" ht="7.5" customHeight="1">
      <c r="A10" s="457"/>
      <c r="B10" s="245"/>
      <c r="C10" s="245"/>
    </row>
    <row r="11" spans="1:3" s="52" customFormat="1" ht="18.75" customHeight="1">
      <c r="A11" s="456" t="s">
        <v>369</v>
      </c>
      <c r="B11" s="245">
        <f>SUM(B12:B17)</f>
        <v>5804</v>
      </c>
      <c r="C11" s="245">
        <f>SUM(C12:C17)</f>
        <v>-1856</v>
      </c>
    </row>
    <row r="12" spans="1:3" s="463" customFormat="1" ht="21.75" customHeight="1">
      <c r="A12" s="461" t="s">
        <v>328</v>
      </c>
      <c r="B12" s="462">
        <f>+'[21]Riconduzione Utile complessivo'!B13</f>
        <v>5719</v>
      </c>
      <c r="C12" s="462">
        <f>+'[21]Riconduzione Utile complessivo'!C13</f>
        <v>-1864</v>
      </c>
    </row>
    <row r="13" spans="1:3" s="463" customFormat="1" ht="16.5" hidden="1" customHeight="1">
      <c r="A13" s="461" t="s">
        <v>555</v>
      </c>
      <c r="B13" s="462">
        <f>+'[21]Riconduzione Utile complessivo'!B14</f>
        <v>0</v>
      </c>
      <c r="C13" s="462">
        <f>+'[21]Riconduzione Utile complessivo'!C14</f>
        <v>0</v>
      </c>
    </row>
    <row r="14" spans="1:3" s="463" customFormat="1" ht="21.75" customHeight="1">
      <c r="A14" s="461" t="s">
        <v>284</v>
      </c>
      <c r="B14" s="462">
        <f>+'[21]Riconduzione Utile complessivo'!B15</f>
        <v>117</v>
      </c>
      <c r="C14" s="462">
        <f>+'[21]Riconduzione Utile complessivo'!C15</f>
        <v>-44</v>
      </c>
    </row>
    <row r="15" spans="1:3" s="463" customFormat="1" ht="21.75" customHeight="1">
      <c r="A15" s="461" t="s">
        <v>283</v>
      </c>
      <c r="B15" s="462">
        <f>+'[21]Riconduzione Utile complessivo'!B16</f>
        <v>1</v>
      </c>
      <c r="C15" s="462">
        <f>+'[21]Riconduzione Utile complessivo'!C16</f>
        <v>0</v>
      </c>
    </row>
    <row r="16" spans="1:3" s="463" customFormat="1" ht="30.75" customHeight="1">
      <c r="A16" s="461" t="s">
        <v>539</v>
      </c>
      <c r="B16" s="462">
        <f>+'[21]Riconduzione Utile complessivo'!B17</f>
        <v>0</v>
      </c>
      <c r="C16" s="462">
        <f>+'[21]Riconduzione Utile complessivo'!C17</f>
        <v>40</v>
      </c>
    </row>
    <row r="17" spans="1:3" s="463" customFormat="1" ht="21" customHeight="1">
      <c r="A17" s="461" t="s">
        <v>540</v>
      </c>
      <c r="B17" s="462">
        <f>+'[21]Riconduzione Utile complessivo'!B18</f>
        <v>-33</v>
      </c>
      <c r="C17" s="462">
        <f>+'[21]Riconduzione Utile complessivo'!C18</f>
        <v>12</v>
      </c>
    </row>
    <row r="18" spans="1:3" s="463" customFormat="1" ht="6.75" customHeight="1">
      <c r="B18" s="462"/>
      <c r="C18" s="462"/>
    </row>
    <row r="19" spans="1:3" s="463" customFormat="1" ht="21" customHeight="1">
      <c r="A19" s="458" t="s">
        <v>541</v>
      </c>
      <c r="B19" s="616">
        <f>+B11+B6</f>
        <v>5804</v>
      </c>
      <c r="C19" s="616">
        <f>+C11+C6</f>
        <v>-1856</v>
      </c>
    </row>
    <row r="20" spans="1:3" s="217" customFormat="1" ht="21" customHeight="1">
      <c r="A20" s="458" t="s">
        <v>556</v>
      </c>
      <c r="B20" s="248">
        <f>+B19+B5</f>
        <v>6550</v>
      </c>
      <c r="C20" s="248">
        <f>+C19+C5</f>
        <v>-2645</v>
      </c>
    </row>
    <row r="21" spans="1:3" s="217" customFormat="1" ht="21" customHeight="1">
      <c r="A21" s="985" t="s">
        <v>316</v>
      </c>
      <c r="B21" s="253"/>
      <c r="C21" s="253"/>
    </row>
    <row r="22" spans="1:3" s="217" customFormat="1" ht="21" customHeight="1">
      <c r="A22" s="448" t="s">
        <v>558</v>
      </c>
      <c r="B22" s="253">
        <f>+B20-B25</f>
        <v>6574</v>
      </c>
      <c r="C22" s="253">
        <f>+C20-C25</f>
        <v>-2648</v>
      </c>
    </row>
    <row r="23" spans="1:3" ht="21" customHeight="1">
      <c r="A23" s="460" t="s">
        <v>466</v>
      </c>
      <c r="B23" s="801">
        <f>+'[21]Riconduzione Utile complessivo'!B23</f>
        <v>6317</v>
      </c>
      <c r="C23" s="801">
        <f>+'[21]Riconduzione Utile complessivo'!C23</f>
        <v>-2660</v>
      </c>
    </row>
    <row r="24" spans="1:3" ht="21" customHeight="1">
      <c r="A24" s="460" t="s">
        <v>467</v>
      </c>
      <c r="B24" s="801">
        <f>+'[21]Riconduzione Utile complessivo'!B24</f>
        <v>257</v>
      </c>
      <c r="C24" s="801">
        <f>+'[21]Riconduzione Utile complessivo'!C24</f>
        <v>12</v>
      </c>
    </row>
    <row r="25" spans="1:3" s="52" customFormat="1" ht="21" customHeight="1">
      <c r="A25" s="448" t="s">
        <v>177</v>
      </c>
      <c r="B25" s="245">
        <f>+B26+B27</f>
        <v>-24</v>
      </c>
      <c r="C25" s="245">
        <f>+C26+C27</f>
        <v>3</v>
      </c>
    </row>
    <row r="26" spans="1:3" ht="21" customHeight="1">
      <c r="A26" s="460" t="s">
        <v>466</v>
      </c>
      <c r="B26" s="801">
        <f>+'[21]Riconduzione Utile complessivo'!B26</f>
        <v>-132</v>
      </c>
      <c r="C26" s="801">
        <f>+'[21]Riconduzione Utile complessivo'!C26</f>
        <v>3</v>
      </c>
    </row>
    <row r="27" spans="1:3" ht="21" customHeight="1">
      <c r="A27" s="460" t="s">
        <v>467</v>
      </c>
      <c r="B27" s="801">
        <f>+'[21]Riconduzione Utile complessivo'!B27</f>
        <v>108</v>
      </c>
      <c r="C27" s="801">
        <f>+'[21]Riconduzione Utile complessivo'!C27</f>
        <v>0</v>
      </c>
    </row>
    <row r="28" spans="1:3" ht="5.25" customHeight="1" thickBot="1">
      <c r="A28" s="453"/>
      <c r="B28" s="141"/>
      <c r="C28" s="218"/>
    </row>
    <row r="29" spans="1:3" ht="9" customHeight="1" thickTop="1"/>
    <row r="30" spans="1:3">
      <c r="A30" s="457"/>
    </row>
    <row r="31" spans="1:3">
      <c r="A31" s="459"/>
    </row>
    <row r="32" spans="1:3">
      <c r="A32" s="459"/>
    </row>
    <row r="33" spans="1:3">
      <c r="A33" s="459"/>
    </row>
    <row r="34" spans="1:3">
      <c r="A34" s="459"/>
      <c r="B34" s="20"/>
      <c r="C34" s="20"/>
    </row>
    <row r="35" spans="1:3">
      <c r="A35" s="459"/>
      <c r="B35" s="20"/>
      <c r="C35" s="20"/>
    </row>
  </sheetData>
  <mergeCells count="1">
    <mergeCell ref="B3:C3"/>
  </mergeCells>
  <phoneticPr fontId="25" type="noConversion"/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62"/>
  <sheetViews>
    <sheetView showGridLines="0" showZeros="0" topLeftCell="A20" zoomScaleNormal="100" workbookViewId="0">
      <selection activeCell="J39" sqref="J39"/>
    </sheetView>
  </sheetViews>
  <sheetFormatPr defaultRowHeight="12.75" outlineLevelRow="1"/>
  <cols>
    <col min="1" max="1" width="13.33203125" style="15" customWidth="1"/>
    <col min="2" max="2" width="96.5" style="290" customWidth="1"/>
    <col min="3" max="4" width="13" style="15" customWidth="1"/>
    <col min="5" max="16384" width="9.33203125" style="15"/>
  </cols>
  <sheetData>
    <row r="1" spans="1:6" s="289" customFormat="1" ht="15.75" customHeight="1">
      <c r="A1" s="287" t="s">
        <v>450</v>
      </c>
      <c r="B1" s="288"/>
      <c r="C1" s="287"/>
      <c r="D1" s="287"/>
    </row>
    <row r="2" spans="1:6" s="289" customFormat="1" ht="18" customHeight="1">
      <c r="A2" s="439" t="s">
        <v>80</v>
      </c>
      <c r="B2" s="290"/>
    </row>
    <row r="3" spans="1:6" s="267" customFormat="1" ht="22.5" customHeight="1">
      <c r="A3" s="528" t="s">
        <v>457</v>
      </c>
      <c r="B3" s="291"/>
      <c r="C3" s="1061" t="s">
        <v>565</v>
      </c>
      <c r="D3" s="1061"/>
    </row>
    <row r="4" spans="1:6" s="267" customFormat="1" ht="20.25" customHeight="1">
      <c r="A4" s="632">
        <v>2015</v>
      </c>
      <c r="B4" s="268"/>
      <c r="C4" s="528">
        <v>2015</v>
      </c>
      <c r="D4" s="528">
        <v>2016</v>
      </c>
    </row>
    <row r="5" spans="1:6" s="267" customFormat="1" ht="4.5" customHeight="1" thickBot="1">
      <c r="A5" s="270"/>
      <c r="C5" s="270"/>
      <c r="D5" s="270"/>
    </row>
    <row r="6" spans="1:6" s="267" customFormat="1" ht="5.25" customHeight="1" thickTop="1">
      <c r="A6" s="528"/>
      <c r="B6" s="268"/>
      <c r="C6" s="528"/>
      <c r="D6" s="528"/>
    </row>
    <row r="7" spans="1:6" s="62" customFormat="1" ht="22.5" customHeight="1">
      <c r="A7" s="540">
        <f>+'[21]Sintesi dei risultati'!$A$5</f>
        <v>13889</v>
      </c>
      <c r="B7" s="288" t="s">
        <v>463</v>
      </c>
      <c r="C7" s="540">
        <f>+'[21]Sintesi dei risultati'!C5</f>
        <v>19988</v>
      </c>
      <c r="D7" s="540">
        <f>+'[21]Sintesi dei risultati'!D5</f>
        <v>12357</v>
      </c>
      <c r="E7" s="540"/>
    </row>
    <row r="8" spans="1:6" s="62" customFormat="1" ht="19.5" customHeight="1">
      <c r="A8" s="540">
        <f>+'[21]Sintesi dei risultati'!A6</f>
        <v>-6090</v>
      </c>
      <c r="B8" s="292" t="s">
        <v>508</v>
      </c>
      <c r="C8" s="540">
        <f>+'[21]Sintesi dei risultati'!C6</f>
        <v>1599</v>
      </c>
      <c r="D8" s="540">
        <f>+'[21]Sintesi dei risultati'!D6</f>
        <v>-321</v>
      </c>
      <c r="F8" s="540">
        <f>+C8-D8</f>
        <v>1920</v>
      </c>
    </row>
    <row r="9" spans="1:6" ht="16.7" customHeight="1">
      <c r="A9" s="489">
        <f>+'[21]Sintesi dei risultati'!A7</f>
        <v>527</v>
      </c>
      <c r="B9" s="293" t="s">
        <v>55</v>
      </c>
      <c r="C9" s="489">
        <f>+'[21]Sintesi dei risultati'!C7</f>
        <v>-87</v>
      </c>
      <c r="D9" s="489">
        <f>+'[21]Sintesi dei risultati'!D7</f>
        <v>247</v>
      </c>
    </row>
    <row r="10" spans="1:6" ht="16.7" customHeight="1">
      <c r="A10" s="489">
        <f>+'[21]Sintesi dei risultati'!A8</f>
        <v>6278</v>
      </c>
      <c r="B10" s="293" t="s">
        <v>501</v>
      </c>
      <c r="C10" s="489">
        <f>+'[21]Sintesi dei risultati'!C8</f>
        <v>-94</v>
      </c>
      <c r="D10" s="489">
        <f>+'[21]Sintesi dei risultati'!D8</f>
        <v>147</v>
      </c>
    </row>
    <row r="11" spans="1:6" s="18" customFormat="1" ht="15" hidden="1" customHeight="1" outlineLevel="1">
      <c r="A11" s="34"/>
      <c r="B11" s="302" t="s">
        <v>78</v>
      </c>
      <c r="C11" s="34"/>
      <c r="D11" s="34"/>
    </row>
    <row r="12" spans="1:6" s="18" customFormat="1" ht="12.75" hidden="1" customHeight="1" outlineLevel="1">
      <c r="A12" s="34"/>
      <c r="B12" s="294" t="s">
        <v>77</v>
      </c>
      <c r="C12" s="34"/>
      <c r="D12" s="34"/>
    </row>
    <row r="13" spans="1:6" s="18" customFormat="1" ht="14.25" hidden="1" customHeight="1" outlineLevel="1">
      <c r="A13" s="34"/>
      <c r="B13" s="295" t="s">
        <v>73</v>
      </c>
      <c r="C13" s="34"/>
      <c r="D13" s="34"/>
    </row>
    <row r="14" spans="1:6" s="62" customFormat="1" ht="16.7" customHeight="1" collapsed="1" thickBot="1">
      <c r="A14" s="541">
        <f>SUM(A8:A10)</f>
        <v>715</v>
      </c>
      <c r="B14" s="288" t="s">
        <v>509</v>
      </c>
      <c r="C14" s="541">
        <f>SUM(C8:C10)</f>
        <v>1418</v>
      </c>
      <c r="D14" s="541">
        <f>SUM(D8:D10)</f>
        <v>73</v>
      </c>
    </row>
    <row r="15" spans="1:6" s="62" customFormat="1" ht="16.7" customHeight="1" thickTop="1">
      <c r="A15" s="550"/>
      <c r="B15" s="293" t="s">
        <v>278</v>
      </c>
      <c r="C15" s="550"/>
      <c r="D15" s="550"/>
    </row>
    <row r="16" spans="1:6" s="249" customFormat="1" ht="17.25" customHeight="1">
      <c r="A16" s="34">
        <f>+'[21]Sintesi dei risultati'!$A$14</f>
        <v>598</v>
      </c>
      <c r="B16" s="294" t="s">
        <v>49</v>
      </c>
      <c r="C16" s="34">
        <f>+'[21]Sintesi dei risultati'!C14</f>
        <v>1080</v>
      </c>
      <c r="D16" s="34">
        <f>+'[21]Sintesi dei risultati'!D14</f>
        <v>95</v>
      </c>
    </row>
    <row r="17" spans="1:13" s="249" customFormat="1" ht="17.25" customHeight="1">
      <c r="A17" s="34">
        <f>+'[21]Sintesi dei risultati'!$A$15</f>
        <v>18</v>
      </c>
      <c r="B17" s="294" t="s">
        <v>51</v>
      </c>
      <c r="C17" s="34">
        <f>+'[21]Sintesi dei risultati'!C15</f>
        <v>294</v>
      </c>
      <c r="D17" s="34">
        <f>+'[21]Sintesi dei risultati'!D15</f>
        <v>285</v>
      </c>
    </row>
    <row r="18" spans="1:13" s="249" customFormat="1" ht="17.25" customHeight="1">
      <c r="A18" s="34">
        <f>+'[21]Sintesi dei risultati'!$A$16</f>
        <v>93</v>
      </c>
      <c r="B18" s="294" t="s">
        <v>478</v>
      </c>
      <c r="C18" s="34">
        <f>+'[21]Sintesi dei risultati'!C16</f>
        <v>92</v>
      </c>
      <c r="D18" s="34">
        <f>+'[21]Sintesi dei risultati'!D16</f>
        <v>66</v>
      </c>
    </row>
    <row r="19" spans="1:13" s="249" customFormat="1" ht="17.25" customHeight="1">
      <c r="A19" s="34">
        <f>+'[21]Sintesi dei risultati'!$A$17</f>
        <v>-101</v>
      </c>
      <c r="B19" s="294" t="s">
        <v>431</v>
      </c>
      <c r="C19" s="34">
        <f>+'[21]Sintesi dei risultati'!C17</f>
        <v>-89</v>
      </c>
      <c r="D19" s="34">
        <f>+'[21]Sintesi dei risultati'!D17</f>
        <v>-90</v>
      </c>
    </row>
    <row r="20" spans="1:13" s="249" customFormat="1" ht="18.75" customHeight="1">
      <c r="A20" s="34">
        <f>+'[21]Sintesi dei risultati'!$A$18</f>
        <v>107</v>
      </c>
      <c r="B20" s="799" t="s">
        <v>502</v>
      </c>
      <c r="C20" s="34">
        <f>+'[21]Sintesi dei risultati'!C18</f>
        <v>41</v>
      </c>
      <c r="D20" s="34">
        <f>+'[21]Sintesi dei risultati'!D18</f>
        <v>-283</v>
      </c>
    </row>
    <row r="21" spans="1:13" s="249" customFormat="1" ht="6" customHeight="1">
      <c r="A21" s="34"/>
      <c r="B21" s="292"/>
      <c r="C21" s="34"/>
      <c r="D21" s="489"/>
    </row>
    <row r="22" spans="1:13" s="62" customFormat="1" ht="21.75" customHeight="1" collapsed="1">
      <c r="A22" s="834">
        <f>+A14</f>
        <v>715</v>
      </c>
      <c r="B22" s="288" t="s">
        <v>509</v>
      </c>
      <c r="C22" s="834">
        <f>+C14</f>
        <v>1418</v>
      </c>
      <c r="D22" s="834">
        <f>+D14</f>
        <v>73</v>
      </c>
    </row>
    <row r="23" spans="1:13" s="249" customFormat="1" ht="17.25" customHeight="1">
      <c r="A23" s="948">
        <f>+A24-A22</f>
        <v>-122</v>
      </c>
      <c r="B23" s="597" t="s">
        <v>611</v>
      </c>
      <c r="C23" s="948">
        <f>+C24-C22</f>
        <v>85</v>
      </c>
      <c r="D23" s="948">
        <f>+D24-D22</f>
        <v>399</v>
      </c>
    </row>
    <row r="24" spans="1:13" s="62" customFormat="1" ht="26.25" customHeight="1" collapsed="1" thickBot="1">
      <c r="A24" s="947">
        <f>+'[21]Sintesi dei risultati'!$A$19</f>
        <v>593</v>
      </c>
      <c r="B24" s="438" t="s">
        <v>593</v>
      </c>
      <c r="C24" s="947">
        <f>+'[21]Sintesi dei risultati'!C19</f>
        <v>1503</v>
      </c>
      <c r="D24" s="947">
        <f>+'[21]Sintesi dei risultati'!D19</f>
        <v>472</v>
      </c>
    </row>
    <row r="25" spans="1:13" s="249" customFormat="1" ht="6" customHeight="1" thickTop="1">
      <c r="A25" s="34"/>
      <c r="B25" s="292"/>
      <c r="C25" s="34"/>
      <c r="D25" s="489"/>
    </row>
    <row r="26" spans="1:13" s="62" customFormat="1" ht="16.5" hidden="1" customHeight="1">
      <c r="A26" s="489">
        <v>-314</v>
      </c>
      <c r="B26" s="296" t="s">
        <v>298</v>
      </c>
      <c r="C26" s="489">
        <v>-823</v>
      </c>
      <c r="D26" s="489">
        <v>-955</v>
      </c>
    </row>
    <row r="27" spans="1:13" s="62" customFormat="1" ht="16.5" hidden="1" customHeight="1">
      <c r="A27" s="489">
        <v>134</v>
      </c>
      <c r="B27" s="296" t="s">
        <v>299</v>
      </c>
      <c r="C27" s="489">
        <v>283</v>
      </c>
      <c r="D27" s="489">
        <v>608</v>
      </c>
    </row>
    <row r="28" spans="1:13" s="62" customFormat="1" ht="16.5" hidden="1" customHeight="1">
      <c r="A28" s="489">
        <v>-906</v>
      </c>
      <c r="B28" s="296" t="s">
        <v>300</v>
      </c>
      <c r="C28" s="489">
        <v>-7164</v>
      </c>
      <c r="D28" s="489">
        <v>-3541</v>
      </c>
    </row>
    <row r="29" spans="1:13" s="252" customFormat="1" ht="15.75" hidden="1" customHeight="1">
      <c r="A29" s="251">
        <v>113.3</v>
      </c>
      <c r="B29" s="297" t="s">
        <v>109</v>
      </c>
      <c r="C29" s="773">
        <f>-ROUND(C28/(C14+C26+C27)*100,1)</f>
        <v>815.9</v>
      </c>
      <c r="D29" s="773">
        <f>-ROUND(D28/(D14+D26+D27)*100,1)</f>
        <v>-1292.3</v>
      </c>
    </row>
    <row r="30" spans="1:13" s="62" customFormat="1" ht="18.75" hidden="1" customHeight="1" thickBot="1">
      <c r="A30" s="541">
        <f>+A14+SUM(A26:A28)</f>
        <v>-371</v>
      </c>
      <c r="B30" s="542" t="s">
        <v>462</v>
      </c>
      <c r="C30" s="541">
        <f>+C14+SUM(C26:C28)</f>
        <v>-6286</v>
      </c>
      <c r="D30" s="541">
        <f>+D14+SUM(D26:D28)</f>
        <v>-3815</v>
      </c>
    </row>
    <row r="31" spans="1:13" s="62" customFormat="1" ht="24" customHeight="1">
      <c r="A31" s="36">
        <f>+'[21]Sintesi dei risultati'!$A$27</f>
        <v>-7373</v>
      </c>
      <c r="B31" s="631" t="s">
        <v>631</v>
      </c>
      <c r="C31" s="36">
        <f>+'[21]Sintesi dei risultati'!C27</f>
        <v>617</v>
      </c>
      <c r="D31" s="36">
        <f>+'[21]Sintesi dei risultati'!D27</f>
        <v>-803</v>
      </c>
      <c r="M31" s="62">
        <f>1851+246</f>
        <v>2097</v>
      </c>
    </row>
    <row r="32" spans="1:13" ht="16.7" customHeight="1">
      <c r="A32" s="33">
        <f>+'[21]Sintesi dei risultati'!$A$28</f>
        <v>365</v>
      </c>
      <c r="B32" s="293" t="s">
        <v>55</v>
      </c>
      <c r="C32" s="33">
        <f>+'[21]Sintesi dei risultati'!C28</f>
        <v>-59</v>
      </c>
      <c r="D32" s="33">
        <f>+'[21]Sintesi dei risultati'!D28</f>
        <v>168</v>
      </c>
    </row>
    <row r="33" spans="1:7" ht="16.7" customHeight="1">
      <c r="A33" s="33">
        <f>+'[21]Sintesi dei risultati'!$A$29</f>
        <v>6521</v>
      </c>
      <c r="B33" s="293" t="s">
        <v>501</v>
      </c>
      <c r="C33" s="33">
        <f>+'[21]Sintesi dei risultati'!C29</f>
        <v>-104</v>
      </c>
      <c r="D33" s="33">
        <f>+'[21]Sintesi dei risultati'!D29</f>
        <v>156</v>
      </c>
    </row>
    <row r="34" spans="1:7" s="18" customFormat="1" ht="13.5" hidden="1" customHeight="1" outlineLevel="1">
      <c r="A34" s="34"/>
      <c r="B34" s="302" t="s">
        <v>78</v>
      </c>
      <c r="C34" s="34"/>
      <c r="D34" s="34"/>
    </row>
    <row r="35" spans="1:7" s="18" customFormat="1" ht="12" hidden="1" customHeight="1" outlineLevel="1">
      <c r="A35" s="33"/>
      <c r="B35" s="294" t="s">
        <v>77</v>
      </c>
      <c r="C35" s="34">
        <v>0</v>
      </c>
      <c r="D35" s="34">
        <v>0</v>
      </c>
    </row>
    <row r="36" spans="1:7" s="18" customFormat="1" ht="16.5" hidden="1" customHeight="1" outlineLevel="1">
      <c r="A36" s="34"/>
      <c r="B36" s="295" t="s">
        <v>73</v>
      </c>
      <c r="C36" s="34">
        <v>298</v>
      </c>
      <c r="D36" s="34">
        <v>0</v>
      </c>
    </row>
    <row r="37" spans="1:7" s="62" customFormat="1" ht="30" customHeight="1" collapsed="1">
      <c r="A37" s="834">
        <f>SUM(A31:A33)</f>
        <v>-487</v>
      </c>
      <c r="B37" s="631" t="s">
        <v>630</v>
      </c>
      <c r="C37" s="834">
        <f>SUM(C31:C33)</f>
        <v>454</v>
      </c>
      <c r="D37" s="834">
        <f>SUM(D31:D33)</f>
        <v>-479</v>
      </c>
      <c r="E37" s="540"/>
    </row>
    <row r="38" spans="1:7" s="249" customFormat="1" ht="15" customHeight="1">
      <c r="A38" s="948">
        <f>+A39-A37</f>
        <v>179</v>
      </c>
      <c r="B38" s="597" t="s">
        <v>611</v>
      </c>
      <c r="C38" s="948">
        <f>+C39-C37</f>
        <v>247</v>
      </c>
      <c r="D38" s="948">
        <f>+D39-D37</f>
        <v>402</v>
      </c>
    </row>
    <row r="39" spans="1:7" s="62" customFormat="1" ht="26.25" customHeight="1" collapsed="1">
      <c r="A39" s="902">
        <f>+'[21]Sintesi dei risultati'!$A$34</f>
        <v>-308</v>
      </c>
      <c r="B39" s="277" t="s">
        <v>510</v>
      </c>
      <c r="C39" s="902">
        <f>+'[21]Sintesi dei risultati'!C34</f>
        <v>701</v>
      </c>
      <c r="D39" s="902">
        <f>+'[21]Sintesi dei risultati'!D34</f>
        <v>-77</v>
      </c>
      <c r="E39" s="540"/>
      <c r="G39" s="540"/>
    </row>
    <row r="40" spans="1:7" s="62" customFormat="1" ht="1.5" customHeight="1" thickBot="1">
      <c r="A40" s="955"/>
      <c r="B40" s="954" t="s">
        <v>499</v>
      </c>
      <c r="C40" s="955">
        <v>62.165902603581003</v>
      </c>
      <c r="D40" s="955">
        <v>76.65566556655665</v>
      </c>
      <c r="E40" s="540"/>
      <c r="G40" s="540"/>
    </row>
    <row r="41" spans="1:7" s="62" customFormat="1" ht="22.5" customHeight="1" thickTop="1">
      <c r="A41" s="36">
        <f>+'[21]Conto economico'!$A$20</f>
        <v>-9017</v>
      </c>
      <c r="B41" s="631" t="s">
        <v>511</v>
      </c>
      <c r="C41" s="36">
        <f>+'[21]Conto economico'!C20</f>
        <v>832</v>
      </c>
      <c r="D41" s="36">
        <f>+'[21]Conto economico'!D20</f>
        <v>-792</v>
      </c>
    </row>
    <row r="42" spans="1:7" s="62" customFormat="1" ht="25.5" customHeight="1">
      <c r="A42" s="36">
        <f>+'Conto economico'!A22</f>
        <v>-7373</v>
      </c>
      <c r="B42" s="631" t="s">
        <v>512</v>
      </c>
      <c r="C42" s="36">
        <f>+'[21]Conto economico'!C21</f>
        <v>617</v>
      </c>
      <c r="D42" s="36">
        <f>+'[21]Conto economico'!D21</f>
        <v>-803</v>
      </c>
    </row>
    <row r="43" spans="1:7" s="809" customFormat="1" ht="26.25" customHeight="1">
      <c r="A43" s="948">
        <f>++'[21]Conto economico'!$A$22</f>
        <v>-1644</v>
      </c>
      <c r="B43" s="597" t="s">
        <v>534</v>
      </c>
      <c r="C43" s="948">
        <f>+'[21]Conto economico'!C22</f>
        <v>215</v>
      </c>
      <c r="D43" s="948">
        <f>+'[21]Conto economico'!D22</f>
        <v>11</v>
      </c>
    </row>
    <row r="44" spans="1:7" s="62" customFormat="1" ht="27" customHeight="1">
      <c r="A44" s="902">
        <f>+'[21]Sintesi dei risultati'!$A$42</f>
        <v>3960</v>
      </c>
      <c r="B44" s="631" t="s">
        <v>570</v>
      </c>
      <c r="C44" s="902">
        <f>+[21]RF!C12</f>
        <v>2222</v>
      </c>
      <c r="D44" s="902">
        <f>+[21]RF!D12</f>
        <v>862</v>
      </c>
    </row>
    <row r="45" spans="1:7" s="809" customFormat="1" ht="21.75" customHeight="1">
      <c r="A45" s="949">
        <f>+[21]RF!$A$13</f>
        <v>503</v>
      </c>
      <c r="B45" s="597" t="s">
        <v>459</v>
      </c>
      <c r="C45" s="949">
        <f>+[21]RF!C13</f>
        <v>17</v>
      </c>
      <c r="D45" s="949">
        <f>+[21]RF!D13</f>
        <v>508</v>
      </c>
    </row>
    <row r="46" spans="1:7" s="62" customFormat="1" ht="18.75" customHeight="1">
      <c r="A46" s="902">
        <f>+A45+A44</f>
        <v>4463</v>
      </c>
      <c r="B46" s="544" t="s">
        <v>175</v>
      </c>
      <c r="C46" s="902">
        <f>+C45+C44</f>
        <v>2239</v>
      </c>
      <c r="D46" s="902">
        <f>+D45+D44</f>
        <v>1370</v>
      </c>
    </row>
    <row r="47" spans="1:7" s="62" customFormat="1" ht="17.25" customHeight="1">
      <c r="A47" s="902">
        <f>+[21]RF!$A$29</f>
        <v>3955</v>
      </c>
      <c r="B47" s="631" t="s">
        <v>500</v>
      </c>
      <c r="C47" s="902">
        <f>+[21]RF!C29</f>
        <v>2890</v>
      </c>
      <c r="D47" s="902">
        <f>+[21]RF!D29</f>
        <v>1266</v>
      </c>
    </row>
    <row r="48" spans="1:7" s="155" customFormat="1" ht="20.25" customHeight="1" thickBot="1">
      <c r="A48" s="219">
        <f>-[21]RF!$A$15</f>
        <v>2629</v>
      </c>
      <c r="B48" s="298" t="s">
        <v>464</v>
      </c>
      <c r="C48" s="219">
        <f>-[21]RF!C15</f>
        <v>2654</v>
      </c>
      <c r="D48" s="219">
        <f>-[21]RF!D15</f>
        <v>2419</v>
      </c>
    </row>
    <row r="49" spans="1:15" s="155" customFormat="1" ht="6.75" customHeight="1" thickTop="1">
      <c r="B49" s="298"/>
      <c r="C49" s="543"/>
      <c r="D49" s="543"/>
    </row>
    <row r="50" spans="1:15" s="155" customFormat="1" ht="18" customHeight="1">
      <c r="A50" s="1064" t="s">
        <v>503</v>
      </c>
      <c r="B50" s="1064"/>
      <c r="C50" s="1064"/>
      <c r="D50" s="1064"/>
    </row>
    <row r="51" spans="1:15" s="32" customFormat="1" ht="26.25" customHeight="1">
      <c r="A51" s="1064" t="s">
        <v>618</v>
      </c>
      <c r="B51" s="1064"/>
      <c r="C51" s="1064"/>
      <c r="D51" s="1064"/>
    </row>
    <row r="52" spans="1:15" s="32" customFormat="1" ht="18.75" customHeight="1">
      <c r="A52" s="1064"/>
      <c r="B52" s="1065"/>
      <c r="C52" s="1065"/>
      <c r="D52" s="1065"/>
      <c r="O52" s="155"/>
    </row>
    <row r="53" spans="1:15">
      <c r="C53" s="17"/>
      <c r="D53" s="17"/>
    </row>
    <row r="54" spans="1:15">
      <c r="C54" s="17"/>
      <c r="D54" s="17"/>
    </row>
    <row r="55" spans="1:15" s="299" customFormat="1">
      <c r="A55" s="15"/>
      <c r="B55" s="290"/>
      <c r="C55" s="17"/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299" customFormat="1">
      <c r="A56" s="15"/>
      <c r="B56" s="290"/>
      <c r="C56" s="17"/>
      <c r="D56" s="17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299" customFormat="1">
      <c r="A57" s="15"/>
      <c r="B57" s="290"/>
      <c r="C57" s="17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299" customFormat="1">
      <c r="A58" s="15"/>
      <c r="B58" s="290"/>
      <c r="C58" s="17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s="299" customFormat="1">
      <c r="A59" s="15"/>
      <c r="B59" s="290"/>
      <c r="C59" s="17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299" customFormat="1">
      <c r="A60" s="15"/>
      <c r="B60" s="290"/>
      <c r="C60" s="17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299" customFormat="1">
      <c r="A61" s="15"/>
      <c r="B61" s="290"/>
      <c r="C61" s="17"/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299" customFormat="1">
      <c r="A62" s="15"/>
      <c r="B62" s="290"/>
      <c r="C62" s="17"/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299" customFormat="1">
      <c r="A63" s="15"/>
      <c r="B63" s="290"/>
      <c r="C63" s="17"/>
      <c r="D63" s="1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s="299" customFormat="1">
      <c r="A64" s="15"/>
      <c r="B64" s="290"/>
      <c r="C64" s="17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s="299" customFormat="1">
      <c r="A65" s="15"/>
      <c r="B65" s="290"/>
      <c r="C65" s="17"/>
      <c r="D65" s="17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299" customFormat="1">
      <c r="A66" s="15"/>
      <c r="B66" s="290"/>
      <c r="C66" s="17"/>
      <c r="D66" s="1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299" customFormat="1">
      <c r="A67" s="15"/>
      <c r="B67" s="290"/>
      <c r="C67" s="17"/>
      <c r="D67" s="17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99" customFormat="1">
      <c r="A68" s="15"/>
      <c r="B68" s="290"/>
      <c r="C68" s="17"/>
      <c r="D68" s="17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299" customFormat="1">
      <c r="A69" s="15"/>
      <c r="B69" s="290"/>
      <c r="C69" s="17"/>
      <c r="D69" s="1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299" customFormat="1">
      <c r="A70" s="15"/>
      <c r="B70" s="290"/>
      <c r="C70" s="17"/>
      <c r="D70" s="1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299" customFormat="1">
      <c r="A71" s="15"/>
      <c r="B71" s="290"/>
      <c r="C71" s="17"/>
      <c r="D71" s="1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299" customFormat="1">
      <c r="A72" s="15"/>
      <c r="B72" s="290"/>
      <c r="C72" s="17"/>
      <c r="D72" s="17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299" customFormat="1">
      <c r="A73" s="15"/>
      <c r="B73" s="290"/>
      <c r="C73" s="17"/>
      <c r="D73" s="17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299" customFormat="1">
      <c r="A74" s="15"/>
      <c r="B74" s="290"/>
      <c r="C74" s="17"/>
      <c r="D74" s="1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299" customFormat="1">
      <c r="A75" s="15"/>
      <c r="B75" s="290"/>
      <c r="C75" s="17"/>
      <c r="D75" s="1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299" customFormat="1">
      <c r="A76" s="15"/>
      <c r="B76" s="290"/>
      <c r="C76" s="17"/>
      <c r="D76" s="17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299" customFormat="1">
      <c r="A77" s="15"/>
      <c r="B77" s="290"/>
      <c r="C77" s="17"/>
      <c r="D77" s="17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299" customFormat="1">
      <c r="A78" s="15"/>
      <c r="B78" s="290"/>
      <c r="C78" s="17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299" customFormat="1">
      <c r="A79" s="15"/>
      <c r="B79" s="290"/>
      <c r="C79" s="17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299" customFormat="1">
      <c r="A80" s="15"/>
      <c r="B80" s="290"/>
      <c r="C80" s="17"/>
      <c r="D80" s="17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299" customFormat="1">
      <c r="A81" s="15"/>
      <c r="B81" s="290"/>
      <c r="C81" s="17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299" customFormat="1">
      <c r="A82" s="15"/>
      <c r="B82" s="290"/>
      <c r="C82" s="17"/>
      <c r="D82" s="17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299" customFormat="1">
      <c r="A83" s="15"/>
      <c r="B83" s="290"/>
      <c r="C83" s="17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299" customFormat="1">
      <c r="A84" s="15"/>
      <c r="B84" s="290"/>
      <c r="C84" s="17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299" customFormat="1">
      <c r="A85" s="15"/>
      <c r="B85" s="290"/>
      <c r="C85" s="17"/>
      <c r="D85" s="17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299" customFormat="1">
      <c r="A86" s="15"/>
      <c r="B86" s="290"/>
      <c r="C86" s="17"/>
      <c r="D86" s="1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299" customFormat="1">
      <c r="A87" s="15"/>
      <c r="B87" s="290"/>
      <c r="C87" s="17"/>
      <c r="D87" s="17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299" customFormat="1">
      <c r="A88" s="15"/>
      <c r="B88" s="290"/>
      <c r="C88" s="17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299" customFormat="1">
      <c r="A89" s="15"/>
      <c r="B89" s="290"/>
      <c r="C89" s="17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299" customFormat="1">
      <c r="A90" s="15"/>
      <c r="B90" s="290"/>
      <c r="C90" s="17"/>
      <c r="D90" s="17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299" customFormat="1">
      <c r="A91" s="15"/>
      <c r="B91" s="290"/>
      <c r="C91" s="17"/>
      <c r="D91" s="17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299" customFormat="1">
      <c r="A92" s="15"/>
      <c r="B92" s="290"/>
      <c r="C92" s="17"/>
      <c r="D92" s="1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299" customFormat="1">
      <c r="A93" s="15"/>
      <c r="B93" s="290"/>
      <c r="C93" s="17"/>
      <c r="D93" s="1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299" customFormat="1">
      <c r="A94" s="15"/>
      <c r="B94" s="290"/>
      <c r="C94" s="17"/>
      <c r="D94" s="1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299" customFormat="1">
      <c r="A95" s="15"/>
      <c r="B95" s="290"/>
      <c r="C95" s="17"/>
      <c r="D95" s="1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299" customFormat="1">
      <c r="A96" s="15"/>
      <c r="B96" s="290"/>
      <c r="C96" s="17"/>
      <c r="D96" s="1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s="299" customFormat="1">
      <c r="A97" s="15"/>
      <c r="B97" s="290"/>
      <c r="C97" s="17"/>
      <c r="D97" s="17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299" customFormat="1">
      <c r="A98" s="15"/>
      <c r="B98" s="290"/>
      <c r="C98" s="17"/>
      <c r="D98" s="17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299" customFormat="1">
      <c r="A99" s="15"/>
      <c r="B99" s="290"/>
      <c r="C99" s="17"/>
      <c r="D99" s="1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299" customFormat="1">
      <c r="A100" s="15"/>
      <c r="B100" s="290"/>
      <c r="C100" s="17"/>
      <c r="D100" s="1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299" customFormat="1">
      <c r="A101" s="15"/>
      <c r="B101" s="290"/>
      <c r="C101" s="17"/>
      <c r="D101" s="17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299" customFormat="1">
      <c r="A102" s="15"/>
      <c r="B102" s="290"/>
      <c r="C102" s="17"/>
      <c r="D102" s="17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299" customFormat="1">
      <c r="A103" s="15"/>
      <c r="B103" s="290"/>
      <c r="C103" s="17"/>
      <c r="D103" s="1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299" customFormat="1">
      <c r="A104" s="15"/>
      <c r="B104" s="290"/>
      <c r="C104" s="17"/>
      <c r="D104" s="17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299" customFormat="1">
      <c r="A105" s="15"/>
      <c r="B105" s="290"/>
      <c r="C105" s="17"/>
      <c r="D105" s="1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299" customFormat="1">
      <c r="A106" s="15"/>
      <c r="B106" s="290"/>
      <c r="C106" s="17"/>
      <c r="D106" s="17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299" customFormat="1">
      <c r="A107" s="15"/>
      <c r="B107" s="290"/>
      <c r="C107" s="17"/>
      <c r="D107" s="17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299" customFormat="1">
      <c r="A108" s="15"/>
      <c r="B108" s="290"/>
      <c r="C108" s="17"/>
      <c r="D108" s="17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299" customFormat="1">
      <c r="A109" s="15"/>
      <c r="B109" s="290"/>
      <c r="C109" s="17"/>
      <c r="D109" s="17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299" customFormat="1">
      <c r="A110" s="15"/>
      <c r="B110" s="290"/>
      <c r="C110" s="17"/>
      <c r="D110" s="17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299" customFormat="1">
      <c r="A111" s="15"/>
      <c r="B111" s="290"/>
      <c r="C111" s="17"/>
      <c r="D111" s="1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299" customFormat="1">
      <c r="A112" s="15"/>
      <c r="B112" s="290"/>
      <c r="C112" s="17"/>
      <c r="D112" s="17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299" customFormat="1">
      <c r="A113" s="15"/>
      <c r="B113" s="290"/>
      <c r="C113" s="17"/>
      <c r="D113" s="17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299" customFormat="1">
      <c r="A114" s="15"/>
      <c r="B114" s="290"/>
      <c r="C114" s="17"/>
      <c r="D114" s="1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299" customFormat="1">
      <c r="A115" s="15"/>
      <c r="B115" s="290"/>
      <c r="C115" s="17"/>
      <c r="D115" s="17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s="299" customFormat="1">
      <c r="A116" s="15"/>
      <c r="B116" s="290"/>
      <c r="C116" s="17"/>
      <c r="D116" s="1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299" customFormat="1">
      <c r="A117" s="15"/>
      <c r="B117" s="290"/>
      <c r="C117" s="17"/>
      <c r="D117" s="1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299" customFormat="1">
      <c r="A118" s="15"/>
      <c r="B118" s="290"/>
      <c r="C118" s="17"/>
      <c r="D118" s="1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299" customFormat="1">
      <c r="A119" s="15"/>
      <c r="B119" s="290"/>
      <c r="C119" s="17"/>
      <c r="D119" s="1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299" customFormat="1">
      <c r="A120" s="15"/>
      <c r="B120" s="290"/>
      <c r="C120" s="17"/>
      <c r="D120" s="1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s="299" customFormat="1">
      <c r="A121" s="15"/>
      <c r="B121" s="290"/>
      <c r="C121" s="17"/>
      <c r="D121" s="1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299" customFormat="1">
      <c r="A122" s="15"/>
      <c r="B122" s="290"/>
      <c r="C122" s="17"/>
      <c r="D122" s="1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299" customFormat="1">
      <c r="A123" s="15"/>
      <c r="B123" s="290"/>
      <c r="C123" s="17"/>
      <c r="D123" s="17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299" customFormat="1">
      <c r="A124" s="15"/>
      <c r="B124" s="290"/>
      <c r="C124" s="17"/>
      <c r="D124" s="17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s="299" customFormat="1">
      <c r="A125" s="15"/>
      <c r="B125" s="290"/>
      <c r="C125" s="17"/>
      <c r="D125" s="1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299" customFormat="1">
      <c r="A126" s="15"/>
      <c r="B126" s="290"/>
      <c r="C126" s="17"/>
      <c r="D126" s="17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s="299" customFormat="1">
      <c r="A127" s="15"/>
      <c r="B127" s="290"/>
      <c r="C127" s="17"/>
      <c r="D127" s="1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299" customFormat="1">
      <c r="A128" s="15"/>
      <c r="B128" s="290"/>
      <c r="C128" s="17"/>
      <c r="D128" s="17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299" customFormat="1">
      <c r="A129" s="15"/>
      <c r="B129" s="290"/>
      <c r="C129" s="17"/>
      <c r="D129" s="17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s="299" customFormat="1">
      <c r="A130" s="15"/>
      <c r="B130" s="290"/>
      <c r="C130" s="17"/>
      <c r="D130" s="17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s="299" customFormat="1">
      <c r="A131" s="15"/>
      <c r="B131" s="290"/>
      <c r="C131" s="17"/>
      <c r="D131" s="17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299" customFormat="1">
      <c r="A132" s="15"/>
      <c r="B132" s="290"/>
      <c r="C132" s="17"/>
      <c r="D132" s="17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299" customFormat="1">
      <c r="A133" s="15"/>
      <c r="B133" s="290"/>
      <c r="C133" s="17"/>
      <c r="D133" s="17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s="299" customFormat="1">
      <c r="A134" s="15"/>
      <c r="B134" s="290"/>
      <c r="C134" s="17"/>
      <c r="D134" s="17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299" customFormat="1">
      <c r="A135" s="15"/>
      <c r="B135" s="290"/>
      <c r="C135" s="17"/>
      <c r="D135" s="17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s="299" customFormat="1">
      <c r="A136" s="15"/>
      <c r="B136" s="290"/>
      <c r="C136" s="17"/>
      <c r="D136" s="1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299" customFormat="1">
      <c r="A137" s="15"/>
      <c r="B137" s="290"/>
      <c r="C137" s="17"/>
      <c r="D137" s="17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s="299" customFormat="1">
      <c r="A138" s="15"/>
      <c r="B138" s="290"/>
      <c r="C138" s="17"/>
      <c r="D138" s="17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299" customFormat="1">
      <c r="A139" s="15"/>
      <c r="B139" s="290"/>
      <c r="C139" s="17"/>
      <c r="D139" s="17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299" customFormat="1">
      <c r="A140" s="15"/>
      <c r="B140" s="290"/>
      <c r="C140" s="17"/>
      <c r="D140" s="17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s="299" customFormat="1">
      <c r="A141" s="15"/>
      <c r="B141" s="290"/>
      <c r="C141" s="17"/>
      <c r="D141" s="17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s="299" customFormat="1">
      <c r="A142" s="15"/>
      <c r="B142" s="290"/>
      <c r="C142" s="17"/>
      <c r="D142" s="17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s="299" customFormat="1">
      <c r="A143" s="15"/>
      <c r="B143" s="290"/>
      <c r="C143" s="17"/>
      <c r="D143" s="17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299" customFormat="1">
      <c r="A144" s="15"/>
      <c r="B144" s="290"/>
      <c r="C144" s="17"/>
      <c r="D144" s="17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s="299" customFormat="1">
      <c r="A145" s="15"/>
      <c r="B145" s="290"/>
      <c r="C145" s="17"/>
      <c r="D145" s="17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299" customFormat="1">
      <c r="A146" s="15"/>
      <c r="B146" s="290"/>
      <c r="C146" s="17"/>
      <c r="D146" s="17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299" customFormat="1">
      <c r="A147" s="15"/>
      <c r="B147" s="290"/>
      <c r="C147" s="17"/>
      <c r="D147" s="1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s="299" customFormat="1">
      <c r="A148" s="15"/>
      <c r="B148" s="290"/>
      <c r="C148" s="17"/>
      <c r="D148" s="17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299" customFormat="1">
      <c r="A149" s="15"/>
      <c r="B149" s="290"/>
      <c r="C149" s="17"/>
      <c r="D149" s="17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299" customFormat="1">
      <c r="A150" s="15"/>
      <c r="B150" s="290"/>
      <c r="C150" s="17"/>
      <c r="D150" s="17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s="299" customFormat="1">
      <c r="A151" s="15"/>
      <c r="B151" s="290"/>
      <c r="C151" s="17"/>
      <c r="D151" s="1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s="299" customFormat="1">
      <c r="A152" s="15"/>
      <c r="B152" s="290"/>
      <c r="C152" s="17"/>
      <c r="D152" s="17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299" customFormat="1">
      <c r="A153" s="15"/>
      <c r="B153" s="290"/>
      <c r="C153" s="17"/>
      <c r="D153" s="17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299" customFormat="1">
      <c r="A154" s="15"/>
      <c r="B154" s="290"/>
      <c r="C154" s="17"/>
      <c r="D154" s="1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299" customFormat="1">
      <c r="A155" s="15"/>
      <c r="B155" s="290"/>
      <c r="C155" s="17"/>
      <c r="D155" s="17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s="299" customFormat="1">
      <c r="A156" s="15"/>
      <c r="B156" s="290"/>
      <c r="C156" s="17"/>
      <c r="D156" s="17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s="299" customFormat="1">
      <c r="A157" s="15"/>
      <c r="B157" s="290"/>
      <c r="C157" s="17"/>
      <c r="D157" s="1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s="299" customFormat="1">
      <c r="A158" s="15"/>
      <c r="B158" s="290"/>
      <c r="C158" s="17"/>
      <c r="D158" s="17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299" customFormat="1">
      <c r="A159" s="15"/>
      <c r="B159" s="290"/>
      <c r="C159" s="17"/>
      <c r="D159" s="17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s="299" customFormat="1">
      <c r="A160" s="15"/>
      <c r="B160" s="290"/>
      <c r="C160" s="17"/>
      <c r="D160" s="17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299" customFormat="1">
      <c r="A161" s="15"/>
      <c r="B161" s="290"/>
      <c r="C161" s="17"/>
      <c r="D161" s="1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299" customFormat="1">
      <c r="A162" s="15"/>
      <c r="B162" s="290"/>
      <c r="C162" s="17"/>
      <c r="D162" s="17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299" customFormat="1">
      <c r="A163" s="15"/>
      <c r="B163" s="290"/>
      <c r="C163" s="17"/>
      <c r="D163" s="17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299" customFormat="1">
      <c r="A164" s="15"/>
      <c r="B164" s="290"/>
      <c r="C164" s="17"/>
      <c r="D164" s="17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s="299" customFormat="1">
      <c r="A165" s="15"/>
      <c r="B165" s="290"/>
      <c r="C165" s="17"/>
      <c r="D165" s="17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299" customFormat="1">
      <c r="A166" s="15"/>
      <c r="B166" s="290"/>
      <c r="C166" s="17"/>
      <c r="D166" s="17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s="299" customFormat="1">
      <c r="A167" s="15"/>
      <c r="B167" s="290"/>
      <c r="C167" s="17"/>
      <c r="D167" s="17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299" customFormat="1">
      <c r="A168" s="15"/>
      <c r="B168" s="290"/>
      <c r="C168" s="17"/>
      <c r="D168" s="1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s="299" customFormat="1">
      <c r="A169" s="15"/>
      <c r="B169" s="290"/>
      <c r="C169" s="17"/>
      <c r="D169" s="17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s="299" customFormat="1">
      <c r="A170" s="15"/>
      <c r="B170" s="290"/>
      <c r="C170" s="17"/>
      <c r="D170" s="17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s="299" customFormat="1">
      <c r="A171" s="15"/>
      <c r="B171" s="290"/>
      <c r="C171" s="17"/>
      <c r="D171" s="17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299" customFormat="1">
      <c r="A172" s="15"/>
      <c r="B172" s="290"/>
      <c r="C172" s="17"/>
      <c r="D172" s="17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299" customFormat="1">
      <c r="A173" s="15"/>
      <c r="B173" s="290"/>
      <c r="C173" s="17"/>
      <c r="D173" s="17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299" customFormat="1">
      <c r="A174" s="15"/>
      <c r="B174" s="290"/>
      <c r="C174" s="17"/>
      <c r="D174" s="17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299" customFormat="1">
      <c r="A175" s="15"/>
      <c r="B175" s="290"/>
      <c r="C175" s="17"/>
      <c r="D175" s="17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299" customFormat="1">
      <c r="A176" s="15"/>
      <c r="B176" s="290"/>
      <c r="C176" s="17"/>
      <c r="D176" s="17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299" customFormat="1">
      <c r="A177" s="15"/>
      <c r="B177" s="290"/>
      <c r="C177" s="17"/>
      <c r="D177" s="1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299" customFormat="1">
      <c r="A178" s="15"/>
      <c r="B178" s="290"/>
      <c r="C178" s="17"/>
      <c r="D178" s="17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299" customFormat="1">
      <c r="A179" s="15"/>
      <c r="B179" s="290"/>
      <c r="C179" s="17"/>
      <c r="D179" s="17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s="299" customFormat="1">
      <c r="A180" s="15"/>
      <c r="B180" s="290"/>
      <c r="C180" s="17"/>
      <c r="D180" s="17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299" customFormat="1">
      <c r="A181" s="15"/>
      <c r="B181" s="290"/>
      <c r="C181" s="17"/>
      <c r="D181" s="1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s="299" customFormat="1">
      <c r="A182" s="15"/>
      <c r="B182" s="290"/>
      <c r="C182" s="17"/>
      <c r="D182" s="17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s="299" customFormat="1">
      <c r="A183" s="15"/>
      <c r="B183" s="290"/>
      <c r="C183" s="17"/>
      <c r="D183" s="17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s="299" customFormat="1">
      <c r="A184" s="15"/>
      <c r="B184" s="290"/>
      <c r="C184" s="17"/>
      <c r="D184" s="17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s="299" customFormat="1">
      <c r="A185" s="15"/>
      <c r="B185" s="290"/>
      <c r="C185" s="17"/>
      <c r="D185" s="17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s="299" customFormat="1">
      <c r="A186" s="15"/>
      <c r="B186" s="290"/>
      <c r="C186" s="17"/>
      <c r="D186" s="1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s="299" customFormat="1">
      <c r="A187" s="15"/>
      <c r="B187" s="290"/>
      <c r="C187" s="17"/>
      <c r="D187" s="17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299" customFormat="1">
      <c r="A188" s="15"/>
      <c r="B188" s="290"/>
      <c r="C188" s="17"/>
      <c r="D188" s="17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299" customFormat="1">
      <c r="A189" s="15"/>
      <c r="B189" s="290"/>
      <c r="C189" s="17"/>
      <c r="D189" s="17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299" customFormat="1">
      <c r="A190" s="15"/>
      <c r="B190" s="290"/>
      <c r="C190" s="17"/>
      <c r="D190" s="17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s="299" customFormat="1">
      <c r="A191" s="15"/>
      <c r="B191" s="290"/>
      <c r="C191" s="17"/>
      <c r="D191" s="17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299" customFormat="1">
      <c r="A192" s="15"/>
      <c r="B192" s="290"/>
      <c r="C192" s="17"/>
      <c r="D192" s="17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299" customFormat="1">
      <c r="A193" s="15"/>
      <c r="B193" s="290"/>
      <c r="C193" s="17"/>
      <c r="D193" s="17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s="299" customFormat="1">
      <c r="A194" s="15"/>
      <c r="B194" s="290"/>
      <c r="C194" s="17"/>
      <c r="D194" s="17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299" customFormat="1">
      <c r="A195" s="15"/>
      <c r="B195" s="290"/>
      <c r="C195" s="17"/>
      <c r="D195" s="17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299" customFormat="1">
      <c r="A196" s="15"/>
      <c r="B196" s="290"/>
      <c r="C196" s="17"/>
      <c r="D196" s="17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299" customFormat="1">
      <c r="A197" s="15"/>
      <c r="B197" s="290"/>
      <c r="C197" s="17"/>
      <c r="D197" s="17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299" customFormat="1">
      <c r="A198" s="15"/>
      <c r="B198" s="290"/>
      <c r="C198" s="17"/>
      <c r="D198" s="17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s="299" customFormat="1">
      <c r="A199" s="15"/>
      <c r="B199" s="290"/>
      <c r="C199" s="17"/>
      <c r="D199" s="1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s="299" customFormat="1">
      <c r="A200" s="15"/>
      <c r="B200" s="290"/>
      <c r="C200" s="17"/>
      <c r="D200" s="17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s="299" customFormat="1">
      <c r="A201" s="15"/>
      <c r="B201" s="290"/>
      <c r="C201" s="17"/>
      <c r="D201" s="17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s="299" customFormat="1">
      <c r="A202" s="15"/>
      <c r="B202" s="290"/>
      <c r="C202" s="17"/>
      <c r="D202" s="17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299" customFormat="1">
      <c r="A203" s="15"/>
      <c r="B203" s="290"/>
      <c r="C203" s="17"/>
      <c r="D203" s="17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s="299" customFormat="1">
      <c r="A204" s="15"/>
      <c r="B204" s="290"/>
      <c r="C204" s="17"/>
      <c r="D204" s="17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s="299" customFormat="1">
      <c r="A205" s="15"/>
      <c r="B205" s="290"/>
      <c r="C205" s="17"/>
      <c r="D205" s="1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299" customFormat="1">
      <c r="A206" s="15"/>
      <c r="B206" s="290"/>
      <c r="C206" s="17"/>
      <c r="D206" s="17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s="299" customFormat="1">
      <c r="A207" s="15"/>
      <c r="B207" s="290"/>
      <c r="C207" s="17"/>
      <c r="D207" s="17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299" customFormat="1">
      <c r="A208" s="15"/>
      <c r="B208" s="290"/>
      <c r="C208" s="17"/>
      <c r="D208" s="1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299" customFormat="1">
      <c r="A209" s="15"/>
      <c r="B209" s="290"/>
      <c r="C209" s="17"/>
      <c r="D209" s="17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s="299" customFormat="1">
      <c r="A210" s="15"/>
      <c r="B210" s="290"/>
      <c r="C210" s="17"/>
      <c r="D210" s="1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299" customFormat="1">
      <c r="A211" s="15"/>
      <c r="B211" s="290"/>
      <c r="C211" s="17"/>
      <c r="D211" s="17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299" customFormat="1">
      <c r="A212" s="15"/>
      <c r="B212" s="290"/>
      <c r="C212" s="17"/>
      <c r="D212" s="1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299" customFormat="1">
      <c r="A213" s="15"/>
      <c r="B213" s="290"/>
      <c r="C213" s="17"/>
      <c r="D213" s="17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299" customFormat="1">
      <c r="A214" s="15"/>
      <c r="B214" s="290"/>
      <c r="C214" s="17"/>
      <c r="D214" s="17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s="299" customFormat="1">
      <c r="A215" s="15"/>
      <c r="B215" s="290"/>
      <c r="C215" s="17"/>
      <c r="D215" s="17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s="299" customFormat="1">
      <c r="A216" s="15"/>
      <c r="B216" s="290"/>
      <c r="C216" s="17"/>
      <c r="D216" s="17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s="299" customFormat="1">
      <c r="A217" s="15"/>
      <c r="B217" s="290"/>
      <c r="C217" s="17"/>
      <c r="D217" s="17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s="299" customFormat="1">
      <c r="A218" s="15"/>
      <c r="B218" s="290"/>
      <c r="C218" s="17"/>
      <c r="D218" s="17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s="299" customFormat="1">
      <c r="A219" s="15"/>
      <c r="B219" s="290"/>
      <c r="C219" s="17"/>
      <c r="D219" s="17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s="299" customFormat="1">
      <c r="A220" s="15"/>
      <c r="B220" s="290"/>
      <c r="C220" s="17"/>
      <c r="D220" s="17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s="299" customFormat="1">
      <c r="A221" s="15"/>
      <c r="B221" s="290"/>
      <c r="C221" s="17"/>
      <c r="D221" s="17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s="299" customFormat="1">
      <c r="A222" s="15"/>
      <c r="B222" s="290"/>
      <c r="C222" s="17"/>
      <c r="D222" s="17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s="299" customFormat="1">
      <c r="A223" s="15"/>
      <c r="B223" s="290"/>
      <c r="C223" s="17"/>
      <c r="D223" s="17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s="299" customFormat="1">
      <c r="A224" s="15"/>
      <c r="B224" s="290"/>
      <c r="C224" s="17"/>
      <c r="D224" s="17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s="299" customFormat="1">
      <c r="A225" s="15"/>
      <c r="B225" s="290"/>
      <c r="C225" s="17"/>
      <c r="D225" s="17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s="299" customFormat="1">
      <c r="A226" s="15"/>
      <c r="B226" s="290"/>
      <c r="C226" s="17"/>
      <c r="D226" s="17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s="299" customFormat="1">
      <c r="A227" s="15"/>
      <c r="B227" s="290"/>
      <c r="C227" s="17"/>
      <c r="D227" s="17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s="299" customFormat="1">
      <c r="A228" s="15"/>
      <c r="B228" s="290"/>
      <c r="C228" s="17"/>
      <c r="D228" s="17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s="299" customFormat="1">
      <c r="A229" s="15"/>
      <c r="B229" s="290"/>
      <c r="C229" s="17"/>
      <c r="D229" s="17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s="299" customFormat="1">
      <c r="A230" s="15"/>
      <c r="B230" s="290"/>
      <c r="C230" s="17"/>
      <c r="D230" s="1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s="299" customFormat="1">
      <c r="A231" s="15"/>
      <c r="B231" s="290"/>
      <c r="C231" s="17"/>
      <c r="D231" s="17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s="299" customFormat="1">
      <c r="A232" s="15"/>
      <c r="B232" s="290"/>
      <c r="C232" s="17"/>
      <c r="D232" s="17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s="299" customFormat="1">
      <c r="A233" s="15"/>
      <c r="B233" s="290"/>
      <c r="C233" s="17"/>
      <c r="D233" s="17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s="299" customFormat="1">
      <c r="A234" s="15"/>
      <c r="B234" s="290"/>
      <c r="C234" s="17"/>
      <c r="D234" s="17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s="299" customFormat="1">
      <c r="A235" s="15"/>
      <c r="B235" s="290"/>
      <c r="C235" s="17"/>
      <c r="D235" s="1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s="299" customFormat="1">
      <c r="A236" s="15"/>
      <c r="B236" s="290"/>
      <c r="C236" s="17"/>
      <c r="D236" s="1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s="299" customFormat="1">
      <c r="A237" s="15"/>
      <c r="B237" s="290"/>
      <c r="C237" s="17"/>
      <c r="D237" s="17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s="299" customFormat="1">
      <c r="A238" s="15"/>
      <c r="B238" s="290"/>
      <c r="C238" s="17"/>
      <c r="D238" s="17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s="299" customFormat="1">
      <c r="A239" s="15"/>
      <c r="B239" s="290"/>
      <c r="C239" s="17"/>
      <c r="D239" s="17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s="299" customFormat="1">
      <c r="A240" s="15"/>
      <c r="B240" s="290"/>
      <c r="C240" s="17"/>
      <c r="D240" s="17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s="299" customFormat="1">
      <c r="A241" s="15"/>
      <c r="B241" s="290"/>
      <c r="C241" s="17"/>
      <c r="D241" s="17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s="299" customFormat="1">
      <c r="A242" s="15"/>
      <c r="B242" s="290"/>
      <c r="C242" s="17"/>
      <c r="D242" s="17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s="299" customFormat="1">
      <c r="A243" s="15"/>
      <c r="B243" s="290"/>
      <c r="C243" s="17"/>
      <c r="D243" s="17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s="299" customFormat="1">
      <c r="A244" s="15"/>
      <c r="B244" s="290"/>
      <c r="C244" s="17"/>
      <c r="D244" s="17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299" customFormat="1">
      <c r="A245" s="15"/>
      <c r="B245" s="290"/>
      <c r="C245" s="17"/>
      <c r="D245" s="17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s="299" customFormat="1">
      <c r="A246" s="15"/>
      <c r="B246" s="290"/>
      <c r="C246" s="17"/>
      <c r="D246" s="17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s="299" customFormat="1">
      <c r="A247" s="15"/>
      <c r="B247" s="290"/>
      <c r="C247" s="17"/>
      <c r="D247" s="17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s="299" customFormat="1">
      <c r="A248" s="15"/>
      <c r="B248" s="290"/>
      <c r="C248" s="17"/>
      <c r="D248" s="17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s="299" customFormat="1">
      <c r="A249" s="15"/>
      <c r="B249" s="290"/>
      <c r="C249" s="17"/>
      <c r="D249" s="17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s="299" customFormat="1">
      <c r="A250" s="15"/>
      <c r="B250" s="290"/>
      <c r="C250" s="17"/>
      <c r="D250" s="17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s="299" customFormat="1">
      <c r="A251" s="15"/>
      <c r="B251" s="290"/>
      <c r="C251" s="17"/>
      <c r="D251" s="17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s="299" customFormat="1">
      <c r="A252" s="15"/>
      <c r="B252" s="290"/>
      <c r="C252" s="17"/>
      <c r="D252" s="17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s="299" customFormat="1">
      <c r="A253" s="15"/>
      <c r="B253" s="290"/>
      <c r="C253" s="17"/>
      <c r="D253" s="17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s="299" customFormat="1">
      <c r="A254" s="15"/>
      <c r="B254" s="290"/>
      <c r="C254" s="17"/>
      <c r="D254" s="17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s="299" customFormat="1">
      <c r="A255" s="15"/>
      <c r="B255" s="290"/>
      <c r="C255" s="17"/>
      <c r="D255" s="17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s="299" customFormat="1">
      <c r="A256" s="15"/>
      <c r="B256" s="290"/>
      <c r="C256" s="17"/>
      <c r="D256" s="17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s="299" customFormat="1">
      <c r="A257" s="15"/>
      <c r="B257" s="290"/>
      <c r="C257" s="17"/>
      <c r="D257" s="17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s="299" customFormat="1">
      <c r="A258" s="15"/>
      <c r="B258" s="290"/>
      <c r="C258" s="17"/>
      <c r="D258" s="1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s="299" customFormat="1">
      <c r="A259" s="15"/>
      <c r="B259" s="290"/>
      <c r="C259" s="17"/>
      <c r="D259" s="17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s="299" customFormat="1">
      <c r="A260" s="15"/>
      <c r="B260" s="290"/>
      <c r="C260" s="17"/>
      <c r="D260" s="1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s="299" customFormat="1">
      <c r="A261" s="15"/>
      <c r="B261" s="290"/>
      <c r="C261" s="17"/>
      <c r="D261" s="17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s="299" customFormat="1">
      <c r="A262" s="15"/>
      <c r="B262" s="290"/>
      <c r="C262" s="17"/>
      <c r="D262" s="17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s="299" customFormat="1">
      <c r="A263" s="15"/>
      <c r="B263" s="290"/>
      <c r="C263" s="17"/>
      <c r="D263" s="17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s="299" customFormat="1">
      <c r="A264" s="15"/>
      <c r="B264" s="290"/>
      <c r="C264" s="17"/>
      <c r="D264" s="17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s="299" customFormat="1">
      <c r="A265" s="15"/>
      <c r="B265" s="290"/>
      <c r="C265" s="17"/>
      <c r="D265" s="17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s="299" customFormat="1">
      <c r="A266" s="15"/>
      <c r="B266" s="290"/>
      <c r="C266" s="17"/>
      <c r="D266" s="17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s="299" customFormat="1">
      <c r="A267" s="15"/>
      <c r="B267" s="290"/>
      <c r="C267" s="17"/>
      <c r="D267" s="17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s="299" customFormat="1">
      <c r="A268" s="15"/>
      <c r="B268" s="290"/>
      <c r="C268" s="17"/>
      <c r="D268" s="17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s="299" customFormat="1">
      <c r="A269" s="15"/>
      <c r="B269" s="290"/>
      <c r="C269" s="17"/>
      <c r="D269" s="17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s="299" customFormat="1">
      <c r="A270" s="15"/>
      <c r="B270" s="290"/>
      <c r="C270" s="17"/>
      <c r="D270" s="17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s="299" customFormat="1">
      <c r="A271" s="15"/>
      <c r="B271" s="290"/>
      <c r="C271" s="17"/>
      <c r="D271" s="17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s="299" customFormat="1">
      <c r="A272" s="15"/>
      <c r="B272" s="290"/>
      <c r="C272" s="17"/>
      <c r="D272" s="17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s="299" customFormat="1">
      <c r="A273" s="15"/>
      <c r="B273" s="290"/>
      <c r="C273" s="17"/>
      <c r="D273" s="17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s="299" customFormat="1">
      <c r="A274" s="15"/>
      <c r="B274" s="290"/>
      <c r="C274" s="17"/>
      <c r="D274" s="17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s="299" customFormat="1">
      <c r="A275" s="15"/>
      <c r="B275" s="290"/>
      <c r="C275" s="17"/>
      <c r="D275" s="17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s="299" customFormat="1">
      <c r="A276" s="15"/>
      <c r="B276" s="290"/>
      <c r="C276" s="17"/>
      <c r="D276" s="17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s="299" customFormat="1">
      <c r="A277" s="15"/>
      <c r="B277" s="290"/>
      <c r="C277" s="17"/>
      <c r="D277" s="17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s="299" customFormat="1">
      <c r="A278" s="15"/>
      <c r="B278" s="290"/>
      <c r="C278" s="17"/>
      <c r="D278" s="17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s="299" customFormat="1">
      <c r="A279" s="15"/>
      <c r="B279" s="290"/>
      <c r="C279" s="17"/>
      <c r="D279" s="17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s="299" customFormat="1">
      <c r="A280" s="15"/>
      <c r="B280" s="290"/>
      <c r="C280" s="17"/>
      <c r="D280" s="17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s="299" customFormat="1">
      <c r="A281" s="15"/>
      <c r="B281" s="290"/>
      <c r="C281" s="17"/>
      <c r="D281" s="17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s="299" customFormat="1">
      <c r="A282" s="15"/>
      <c r="B282" s="290"/>
      <c r="C282" s="17"/>
      <c r="D282" s="17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s="299" customFormat="1">
      <c r="A283" s="15"/>
      <c r="B283" s="290"/>
      <c r="C283" s="17"/>
      <c r="D283" s="1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s="299" customFormat="1">
      <c r="A284" s="15"/>
      <c r="B284" s="290"/>
      <c r="C284" s="17"/>
      <c r="D284" s="1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s="299" customFormat="1">
      <c r="A285" s="15"/>
      <c r="B285" s="290"/>
      <c r="C285" s="17"/>
      <c r="D285" s="17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s="299" customFormat="1">
      <c r="A286" s="15"/>
      <c r="B286" s="290"/>
      <c r="C286" s="17"/>
      <c r="D286" s="17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s="299" customFormat="1">
      <c r="A287" s="15"/>
      <c r="B287" s="290"/>
      <c r="C287" s="17"/>
      <c r="D287" s="17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s="299" customFormat="1">
      <c r="A288" s="15"/>
      <c r="B288" s="290"/>
      <c r="C288" s="17"/>
      <c r="D288" s="17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s="299" customFormat="1">
      <c r="A289" s="15"/>
      <c r="B289" s="290"/>
      <c r="C289" s="17"/>
      <c r="D289" s="17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s="299" customFormat="1">
      <c r="A290" s="15"/>
      <c r="B290" s="290"/>
      <c r="C290" s="17"/>
      <c r="D290" s="17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s="299" customFormat="1">
      <c r="A291" s="15"/>
      <c r="B291" s="290"/>
      <c r="C291" s="17"/>
      <c r="D291" s="17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s="299" customFormat="1">
      <c r="A292" s="15"/>
      <c r="B292" s="290"/>
      <c r="C292" s="17"/>
      <c r="D292" s="17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s="299" customFormat="1">
      <c r="A293" s="15"/>
      <c r="B293" s="290"/>
      <c r="C293" s="17"/>
      <c r="D293" s="17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s="299" customFormat="1">
      <c r="A294" s="15"/>
      <c r="B294" s="290"/>
      <c r="C294" s="17"/>
      <c r="D294" s="17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s="299" customFormat="1">
      <c r="A295" s="15"/>
      <c r="B295" s="290"/>
      <c r="C295" s="17"/>
      <c r="D295" s="17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s="299" customFormat="1">
      <c r="A296" s="15"/>
      <c r="B296" s="290"/>
      <c r="C296" s="17"/>
      <c r="D296" s="17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s="299" customFormat="1">
      <c r="A297" s="15"/>
      <c r="B297" s="290"/>
      <c r="C297" s="17"/>
      <c r="D297" s="17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s="299" customFormat="1">
      <c r="A298" s="15"/>
      <c r="B298" s="290"/>
      <c r="C298" s="17"/>
      <c r="D298" s="17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s="299" customFormat="1">
      <c r="A299" s="15"/>
      <c r="B299" s="290"/>
      <c r="C299" s="17"/>
      <c r="D299" s="17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s="299" customFormat="1">
      <c r="A300" s="15"/>
      <c r="B300" s="290"/>
      <c r="C300" s="17"/>
      <c r="D300" s="17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s="299" customFormat="1">
      <c r="A301" s="15"/>
      <c r="B301" s="290"/>
      <c r="C301" s="17"/>
      <c r="D301" s="17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s="299" customFormat="1">
      <c r="A302" s="15"/>
      <c r="B302" s="290"/>
      <c r="C302" s="17"/>
      <c r="D302" s="17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s="299" customFormat="1">
      <c r="A303" s="15"/>
      <c r="B303" s="290"/>
      <c r="C303" s="17"/>
      <c r="D303" s="17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s="299" customFormat="1">
      <c r="A304" s="15"/>
      <c r="B304" s="290"/>
      <c r="C304" s="17"/>
      <c r="D304" s="17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s="299" customFormat="1">
      <c r="A305" s="15"/>
      <c r="B305" s="290"/>
      <c r="C305" s="17"/>
      <c r="D305" s="17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s="299" customFormat="1">
      <c r="A306" s="15"/>
      <c r="B306" s="290"/>
      <c r="C306" s="17"/>
      <c r="D306" s="17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s="299" customFormat="1">
      <c r="A307" s="15"/>
      <c r="B307" s="290"/>
      <c r="C307" s="17"/>
      <c r="D307" s="17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s="299" customFormat="1">
      <c r="A308" s="15"/>
      <c r="B308" s="290"/>
      <c r="C308" s="17"/>
      <c r="D308" s="17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s="299" customFormat="1">
      <c r="A309" s="15"/>
      <c r="B309" s="290"/>
      <c r="C309" s="17"/>
      <c r="D309" s="17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s="299" customFormat="1">
      <c r="A310" s="15"/>
      <c r="B310" s="290"/>
      <c r="C310" s="17"/>
      <c r="D310" s="17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s="299" customFormat="1">
      <c r="A311" s="15"/>
      <c r="B311" s="290"/>
      <c r="C311" s="17"/>
      <c r="D311" s="17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s="299" customFormat="1">
      <c r="A312" s="15"/>
      <c r="B312" s="290"/>
      <c r="C312" s="17"/>
      <c r="D312" s="17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s="299" customFormat="1">
      <c r="A313" s="15"/>
      <c r="B313" s="290"/>
      <c r="C313" s="17"/>
      <c r="D313" s="17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s="299" customFormat="1">
      <c r="A314" s="15"/>
      <c r="B314" s="290"/>
      <c r="C314" s="17"/>
      <c r="D314" s="17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s="299" customFormat="1">
      <c r="A315" s="15"/>
      <c r="B315" s="290"/>
      <c r="C315" s="17"/>
      <c r="D315" s="17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s="299" customFormat="1">
      <c r="A316" s="15"/>
      <c r="B316" s="290"/>
      <c r="C316" s="17"/>
      <c r="D316" s="17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s="299" customFormat="1">
      <c r="A317" s="15"/>
      <c r="B317" s="290"/>
      <c r="C317" s="17"/>
      <c r="D317" s="17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s="299" customFormat="1">
      <c r="A318" s="15"/>
      <c r="B318" s="290"/>
      <c r="C318" s="17"/>
      <c r="D318" s="17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s="299" customFormat="1">
      <c r="A319" s="15"/>
      <c r="B319" s="290"/>
      <c r="C319" s="17"/>
      <c r="D319" s="17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s="299" customFormat="1">
      <c r="A320" s="15"/>
      <c r="B320" s="290"/>
      <c r="C320" s="17"/>
      <c r="D320" s="17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s="299" customFormat="1">
      <c r="A321" s="15"/>
      <c r="B321" s="290"/>
      <c r="C321" s="17"/>
      <c r="D321" s="17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s="299" customFormat="1">
      <c r="A322" s="15"/>
      <c r="B322" s="290"/>
      <c r="C322" s="17"/>
      <c r="D322" s="17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s="299" customFormat="1">
      <c r="A323" s="15"/>
      <c r="B323" s="290"/>
      <c r="C323" s="17"/>
      <c r="D323" s="17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s="299" customFormat="1">
      <c r="A324" s="15"/>
      <c r="B324" s="290"/>
      <c r="C324" s="17"/>
      <c r="D324" s="17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s="299" customFormat="1">
      <c r="A325" s="15"/>
      <c r="B325" s="290"/>
      <c r="C325" s="17"/>
      <c r="D325" s="17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s="299" customFormat="1">
      <c r="A326" s="15"/>
      <c r="B326" s="290"/>
      <c r="C326" s="17"/>
      <c r="D326" s="17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s="299" customFormat="1">
      <c r="A327" s="15"/>
      <c r="B327" s="290"/>
      <c r="C327" s="17"/>
      <c r="D327" s="17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s="299" customFormat="1">
      <c r="A328" s="15"/>
      <c r="B328" s="290"/>
      <c r="C328" s="17"/>
      <c r="D328" s="17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s="299" customFormat="1">
      <c r="A329" s="15"/>
      <c r="B329" s="290"/>
      <c r="C329" s="17"/>
      <c r="D329" s="17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s="299" customFormat="1">
      <c r="A330" s="15"/>
      <c r="B330" s="290"/>
      <c r="C330" s="17"/>
      <c r="D330" s="17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s="299" customFormat="1">
      <c r="A331" s="15"/>
      <c r="B331" s="290"/>
      <c r="C331" s="17"/>
      <c r="D331" s="17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s="299" customFormat="1">
      <c r="A332" s="15"/>
      <c r="B332" s="290"/>
      <c r="C332" s="17"/>
      <c r="D332" s="17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s="299" customFormat="1">
      <c r="A333" s="15"/>
      <c r="B333" s="290"/>
      <c r="C333" s="17"/>
      <c r="D333" s="17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s="299" customFormat="1">
      <c r="A334" s="15"/>
      <c r="B334" s="290"/>
      <c r="C334" s="17"/>
      <c r="D334" s="17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s="299" customFormat="1">
      <c r="A335" s="15"/>
      <c r="B335" s="290"/>
      <c r="C335" s="17"/>
      <c r="D335" s="17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s="299" customFormat="1">
      <c r="A336" s="15"/>
      <c r="B336" s="290"/>
      <c r="C336" s="17"/>
      <c r="D336" s="17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s="299" customFormat="1">
      <c r="A337" s="15"/>
      <c r="B337" s="290"/>
      <c r="C337" s="17"/>
      <c r="D337" s="17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s="299" customFormat="1">
      <c r="A338" s="15"/>
      <c r="B338" s="290"/>
      <c r="C338" s="17"/>
      <c r="D338" s="17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s="299" customFormat="1">
      <c r="A339" s="15"/>
      <c r="B339" s="290"/>
      <c r="C339" s="17"/>
      <c r="D339" s="17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s="299" customFormat="1">
      <c r="A340" s="15"/>
      <c r="B340" s="290"/>
      <c r="C340" s="17"/>
      <c r="D340" s="17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s="299" customFormat="1">
      <c r="A341" s="15"/>
      <c r="B341" s="290"/>
      <c r="C341" s="17"/>
      <c r="D341" s="17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s="299" customFormat="1">
      <c r="A342" s="15"/>
      <c r="B342" s="290"/>
      <c r="C342" s="17"/>
      <c r="D342" s="17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s="299" customFormat="1">
      <c r="A343" s="15"/>
      <c r="B343" s="290"/>
      <c r="C343" s="17"/>
      <c r="D343" s="17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s="299" customFormat="1">
      <c r="A344" s="15"/>
      <c r="B344" s="290"/>
      <c r="C344" s="17"/>
      <c r="D344" s="17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s="299" customFormat="1">
      <c r="A345" s="15"/>
      <c r="B345" s="290"/>
      <c r="C345" s="17"/>
      <c r="D345" s="17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s="299" customFormat="1">
      <c r="A346" s="15"/>
      <c r="B346" s="290"/>
      <c r="C346" s="17"/>
      <c r="D346" s="17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s="299" customFormat="1">
      <c r="A347" s="15"/>
      <c r="B347" s="290"/>
      <c r="C347" s="17"/>
      <c r="D347" s="17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s="299" customFormat="1">
      <c r="A348" s="15"/>
      <c r="B348" s="290"/>
      <c r="C348" s="17"/>
      <c r="D348" s="17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s="299" customFormat="1">
      <c r="A349" s="15"/>
      <c r="B349" s="290"/>
      <c r="C349" s="17"/>
      <c r="D349" s="17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s="299" customFormat="1">
      <c r="A350" s="15"/>
      <c r="B350" s="290"/>
      <c r="C350" s="17"/>
      <c r="D350" s="17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s="299" customFormat="1">
      <c r="A351" s="15"/>
      <c r="B351" s="290"/>
      <c r="C351" s="17"/>
      <c r="D351" s="17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s="299" customFormat="1">
      <c r="A352" s="15"/>
      <c r="B352" s="290"/>
      <c r="C352" s="17"/>
      <c r="D352" s="17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s="299" customFormat="1">
      <c r="A353" s="15"/>
      <c r="B353" s="290"/>
      <c r="C353" s="17"/>
      <c r="D353" s="17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s="299" customFormat="1">
      <c r="A354" s="15"/>
      <c r="B354" s="290"/>
      <c r="C354" s="17"/>
      <c r="D354" s="17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s="299" customFormat="1">
      <c r="A355" s="15"/>
      <c r="B355" s="290"/>
      <c r="C355" s="17"/>
      <c r="D355" s="17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s="299" customFormat="1">
      <c r="A356" s="15"/>
      <c r="B356" s="290"/>
      <c r="C356" s="17"/>
      <c r="D356" s="17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s="299" customFormat="1">
      <c r="A357" s="15"/>
      <c r="B357" s="290"/>
      <c r="C357" s="17"/>
      <c r="D357" s="17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s="299" customFormat="1">
      <c r="A358" s="15"/>
      <c r="B358" s="290"/>
      <c r="C358" s="17"/>
      <c r="D358" s="17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s="299" customFormat="1">
      <c r="A359" s="15"/>
      <c r="B359" s="290"/>
      <c r="C359" s="17"/>
      <c r="D359" s="17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s="299" customFormat="1">
      <c r="A360" s="15"/>
      <c r="B360" s="290"/>
      <c r="C360" s="17"/>
      <c r="D360" s="17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s="299" customFormat="1">
      <c r="A361" s="15"/>
      <c r="B361" s="290"/>
      <c r="C361" s="17"/>
      <c r="D361" s="17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s="299" customFormat="1">
      <c r="A362" s="15"/>
      <c r="B362" s="290"/>
      <c r="C362" s="17"/>
      <c r="D362" s="17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s="299" customFormat="1">
      <c r="A363" s="15"/>
      <c r="B363" s="290"/>
      <c r="C363" s="17"/>
      <c r="D363" s="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s="299" customFormat="1">
      <c r="A364" s="15"/>
      <c r="B364" s="290"/>
      <c r="C364" s="17"/>
      <c r="D364" s="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s="299" customFormat="1">
      <c r="A365" s="15"/>
      <c r="B365" s="290"/>
      <c r="C365" s="17"/>
      <c r="D365" s="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s="299" customFormat="1">
      <c r="A366" s="15"/>
      <c r="B366" s="290"/>
      <c r="C366" s="17"/>
      <c r="D366" s="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s="299" customFormat="1">
      <c r="A367" s="15"/>
      <c r="B367" s="290"/>
      <c r="C367" s="17"/>
      <c r="D367" s="17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s="299" customFormat="1">
      <c r="A368" s="15"/>
      <c r="B368" s="290"/>
      <c r="C368" s="17"/>
      <c r="D368" s="17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s="299" customFormat="1">
      <c r="A369" s="15"/>
      <c r="B369" s="290"/>
      <c r="C369" s="17"/>
      <c r="D369" s="17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s="299" customFormat="1">
      <c r="A370" s="15"/>
      <c r="B370" s="290"/>
      <c r="C370" s="17"/>
      <c r="D370" s="17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s="299" customFormat="1">
      <c r="A371" s="15"/>
      <c r="B371" s="290"/>
      <c r="C371" s="17"/>
      <c r="D371" s="17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s="299" customFormat="1">
      <c r="A372" s="15"/>
      <c r="B372" s="290"/>
      <c r="C372" s="17"/>
      <c r="D372" s="17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s="299" customFormat="1">
      <c r="A373" s="15"/>
      <c r="B373" s="290"/>
      <c r="C373" s="17"/>
      <c r="D373" s="17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s="299" customFormat="1">
      <c r="A374" s="15"/>
      <c r="B374" s="290"/>
      <c r="C374" s="17"/>
      <c r="D374" s="17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s="299" customFormat="1">
      <c r="A375" s="15"/>
      <c r="B375" s="290"/>
      <c r="C375" s="17"/>
      <c r="D375" s="17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s="299" customFormat="1">
      <c r="A376" s="15"/>
      <c r="B376" s="290"/>
      <c r="C376" s="17"/>
      <c r="D376" s="17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s="299" customFormat="1">
      <c r="A377" s="15"/>
      <c r="B377" s="290"/>
      <c r="C377" s="17"/>
      <c r="D377" s="17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s="299" customFormat="1">
      <c r="A378" s="15"/>
      <c r="B378" s="290"/>
      <c r="C378" s="17"/>
      <c r="D378" s="17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s="299" customFormat="1">
      <c r="A379" s="15"/>
      <c r="B379" s="290"/>
      <c r="C379" s="17"/>
      <c r="D379" s="17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s="299" customFormat="1">
      <c r="A380" s="15"/>
      <c r="B380" s="290"/>
      <c r="C380" s="17"/>
      <c r="D380" s="17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s="299" customFormat="1">
      <c r="A381" s="15"/>
      <c r="B381" s="290"/>
      <c r="C381" s="17"/>
      <c r="D381" s="17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s="299" customFormat="1">
      <c r="A382" s="15"/>
      <c r="B382" s="290"/>
      <c r="C382" s="17"/>
      <c r="D382" s="17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s="299" customFormat="1">
      <c r="A383" s="15"/>
      <c r="B383" s="290"/>
      <c r="C383" s="17"/>
      <c r="D383" s="17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s="299" customFormat="1">
      <c r="A384" s="15"/>
      <c r="B384" s="290"/>
      <c r="C384" s="17"/>
      <c r="D384" s="17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s="299" customFormat="1">
      <c r="A385" s="15"/>
      <c r="B385" s="290"/>
      <c r="C385" s="17"/>
      <c r="D385" s="17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s="299" customFormat="1">
      <c r="A386" s="15"/>
      <c r="B386" s="290"/>
      <c r="C386" s="17"/>
      <c r="D386" s="17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s="299" customFormat="1">
      <c r="A387" s="15"/>
      <c r="B387" s="290"/>
      <c r="C387" s="17"/>
      <c r="D387" s="17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s="299" customFormat="1">
      <c r="A388" s="15"/>
      <c r="B388" s="290"/>
      <c r="C388" s="17"/>
      <c r="D388" s="17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s="299" customFormat="1">
      <c r="A389" s="15"/>
      <c r="B389" s="290"/>
      <c r="C389" s="17"/>
      <c r="D389" s="17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s="299" customFormat="1">
      <c r="A390" s="15"/>
      <c r="B390" s="290"/>
      <c r="C390" s="17"/>
      <c r="D390" s="17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s="299" customFormat="1">
      <c r="A391" s="15"/>
      <c r="B391" s="290"/>
      <c r="C391" s="17"/>
      <c r="D391" s="17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s="299" customFormat="1">
      <c r="A392" s="15"/>
      <c r="B392" s="290"/>
      <c r="C392" s="17"/>
      <c r="D392" s="17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s="299" customFormat="1">
      <c r="A393" s="15"/>
      <c r="B393" s="290"/>
      <c r="C393" s="17"/>
      <c r="D393" s="17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s="299" customFormat="1">
      <c r="A394" s="15"/>
      <c r="B394" s="290"/>
      <c r="C394" s="17"/>
      <c r="D394" s="17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s="299" customFormat="1">
      <c r="A395" s="15"/>
      <c r="B395" s="290"/>
      <c r="C395" s="17"/>
      <c r="D395" s="17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s="299" customFormat="1">
      <c r="A396" s="15"/>
      <c r="B396" s="290"/>
      <c r="C396" s="17"/>
      <c r="D396" s="17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s="299" customFormat="1">
      <c r="A397" s="15"/>
      <c r="B397" s="290"/>
      <c r="C397" s="17"/>
      <c r="D397" s="17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s="299" customFormat="1">
      <c r="A398" s="15"/>
      <c r="B398" s="290"/>
      <c r="C398" s="17"/>
      <c r="D398" s="17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s="299" customFormat="1">
      <c r="A399" s="15"/>
      <c r="B399" s="290"/>
      <c r="C399" s="17"/>
      <c r="D399" s="17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s="299" customFormat="1">
      <c r="A400" s="15"/>
      <c r="B400" s="290"/>
      <c r="C400" s="17"/>
      <c r="D400" s="17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s="299" customFormat="1">
      <c r="A401" s="15"/>
      <c r="B401" s="290"/>
      <c r="C401" s="17"/>
      <c r="D401" s="17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s="299" customFormat="1">
      <c r="A402" s="15"/>
      <c r="B402" s="290"/>
      <c r="C402" s="17"/>
      <c r="D402" s="17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s="299" customFormat="1">
      <c r="A403" s="15"/>
      <c r="B403" s="290"/>
      <c r="C403" s="17"/>
      <c r="D403" s="17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s="299" customFormat="1">
      <c r="A404" s="15"/>
      <c r="B404" s="290"/>
      <c r="C404" s="17"/>
      <c r="D404" s="17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s="299" customFormat="1">
      <c r="A405" s="15"/>
      <c r="B405" s="290"/>
      <c r="C405" s="17"/>
      <c r="D405" s="17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s="299" customFormat="1">
      <c r="A406" s="15"/>
      <c r="B406" s="290"/>
      <c r="C406" s="17"/>
      <c r="D406" s="17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s="299" customFormat="1">
      <c r="A407" s="15"/>
      <c r="B407" s="290"/>
      <c r="C407" s="17"/>
      <c r="D407" s="17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s="299" customFormat="1">
      <c r="A408" s="15"/>
      <c r="B408" s="290"/>
      <c r="C408" s="17"/>
      <c r="D408" s="17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s="299" customFormat="1">
      <c r="A409" s="15"/>
      <c r="B409" s="290"/>
      <c r="C409" s="17"/>
      <c r="D409" s="17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s="299" customFormat="1">
      <c r="A410" s="15"/>
      <c r="B410" s="290"/>
      <c r="C410" s="17"/>
      <c r="D410" s="17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s="299" customFormat="1">
      <c r="A411" s="15"/>
      <c r="B411" s="290"/>
      <c r="C411" s="17"/>
      <c r="D411" s="17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s="299" customFormat="1">
      <c r="A412" s="15"/>
      <c r="B412" s="290"/>
      <c r="C412" s="17"/>
      <c r="D412" s="17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s="299" customFormat="1">
      <c r="A413" s="15"/>
      <c r="B413" s="290"/>
      <c r="C413" s="17"/>
      <c r="D413" s="17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s="299" customFormat="1">
      <c r="A414" s="15"/>
      <c r="B414" s="290"/>
      <c r="C414" s="17"/>
      <c r="D414" s="17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s="299" customFormat="1">
      <c r="A415" s="15"/>
      <c r="B415" s="290"/>
      <c r="C415" s="17"/>
      <c r="D415" s="17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s="299" customFormat="1">
      <c r="A416" s="15"/>
      <c r="B416" s="290"/>
      <c r="C416" s="17"/>
      <c r="D416" s="17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s="299" customFormat="1">
      <c r="A417" s="15"/>
      <c r="B417" s="290"/>
      <c r="C417" s="17"/>
      <c r="D417" s="17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s="299" customFormat="1">
      <c r="A418" s="15"/>
      <c r="B418" s="290"/>
      <c r="C418" s="17"/>
      <c r="D418" s="17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s="299" customFormat="1">
      <c r="A419" s="15"/>
      <c r="B419" s="290"/>
      <c r="C419" s="17"/>
      <c r="D419" s="17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s="299" customFormat="1">
      <c r="A420" s="15"/>
      <c r="B420" s="290"/>
      <c r="C420" s="17"/>
      <c r="D420" s="17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s="299" customFormat="1">
      <c r="A421" s="15"/>
      <c r="B421" s="290"/>
      <c r="C421" s="17"/>
      <c r="D421" s="17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s="299" customFormat="1">
      <c r="A422" s="15"/>
      <c r="B422" s="290"/>
      <c r="C422" s="17"/>
      <c r="D422" s="17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s="299" customFormat="1">
      <c r="A423" s="15"/>
      <c r="B423" s="290"/>
      <c r="C423" s="17"/>
      <c r="D423" s="17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s="299" customFormat="1">
      <c r="A424" s="15"/>
      <c r="B424" s="290"/>
      <c r="C424" s="17"/>
      <c r="D424" s="17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s="299" customFormat="1">
      <c r="A425" s="15"/>
      <c r="B425" s="290"/>
      <c r="C425" s="17"/>
      <c r="D425" s="17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s="299" customFormat="1">
      <c r="A426" s="15"/>
      <c r="B426" s="290"/>
      <c r="C426" s="17"/>
      <c r="D426" s="17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s="299" customFormat="1">
      <c r="A427" s="15"/>
      <c r="B427" s="290"/>
      <c r="C427" s="17"/>
      <c r="D427" s="17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s="299" customFormat="1">
      <c r="A428" s="15"/>
      <c r="B428" s="290"/>
      <c r="C428" s="17"/>
      <c r="D428" s="17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s="299" customFormat="1">
      <c r="A429" s="15"/>
      <c r="B429" s="290"/>
      <c r="C429" s="17"/>
      <c r="D429" s="17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s="299" customFormat="1">
      <c r="A430" s="15"/>
      <c r="B430" s="290"/>
      <c r="C430" s="17"/>
      <c r="D430" s="17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s="299" customFormat="1">
      <c r="A431" s="15"/>
      <c r="B431" s="290"/>
      <c r="C431" s="17"/>
      <c r="D431" s="17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s="299" customFormat="1">
      <c r="A432" s="15"/>
      <c r="B432" s="290"/>
      <c r="C432" s="17"/>
      <c r="D432" s="17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s="299" customFormat="1">
      <c r="A433" s="15"/>
      <c r="B433" s="290"/>
      <c r="C433" s="17"/>
      <c r="D433" s="17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s="299" customFormat="1">
      <c r="A434" s="15"/>
      <c r="B434" s="290"/>
      <c r="C434" s="17"/>
      <c r="D434" s="17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s="299" customFormat="1">
      <c r="A435" s="15"/>
      <c r="B435" s="290"/>
      <c r="C435" s="17"/>
      <c r="D435" s="17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s="299" customFormat="1">
      <c r="A436" s="15"/>
      <c r="B436" s="290"/>
      <c r="C436" s="17"/>
      <c r="D436" s="17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s="299" customFormat="1">
      <c r="A437" s="15"/>
      <c r="B437" s="290"/>
      <c r="C437" s="17"/>
      <c r="D437" s="17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s="299" customFormat="1">
      <c r="A438" s="15"/>
      <c r="B438" s="290"/>
      <c r="C438" s="17"/>
      <c r="D438" s="17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s="299" customFormat="1">
      <c r="A439" s="15"/>
      <c r="B439" s="290"/>
      <c r="C439" s="17"/>
      <c r="D439" s="17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s="299" customFormat="1">
      <c r="A440" s="15"/>
      <c r="B440" s="290"/>
      <c r="C440" s="17"/>
      <c r="D440" s="17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s="299" customFormat="1">
      <c r="A441" s="15"/>
      <c r="B441" s="290"/>
      <c r="C441" s="17"/>
      <c r="D441" s="17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s="299" customFormat="1">
      <c r="A442" s="15"/>
      <c r="B442" s="290"/>
      <c r="C442" s="17"/>
      <c r="D442" s="17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s="299" customFormat="1">
      <c r="A443" s="15"/>
      <c r="B443" s="290"/>
      <c r="C443" s="17"/>
      <c r="D443" s="17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s="299" customFormat="1">
      <c r="A444" s="15"/>
      <c r="B444" s="290"/>
      <c r="C444" s="17"/>
      <c r="D444" s="17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s="299" customFormat="1">
      <c r="A445" s="15"/>
      <c r="B445" s="290"/>
      <c r="C445" s="17"/>
      <c r="D445" s="17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s="299" customFormat="1">
      <c r="A446" s="15"/>
      <c r="B446" s="290"/>
      <c r="C446" s="17"/>
      <c r="D446" s="17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s="299" customFormat="1">
      <c r="A447" s="15"/>
      <c r="B447" s="290"/>
      <c r="C447" s="17"/>
      <c r="D447" s="17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s="299" customFormat="1">
      <c r="A448" s="15"/>
      <c r="B448" s="290"/>
      <c r="C448" s="17"/>
      <c r="D448" s="17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s="299" customFormat="1">
      <c r="A449" s="15"/>
      <c r="B449" s="290"/>
      <c r="C449" s="17"/>
      <c r="D449" s="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s="299" customFormat="1">
      <c r="A450" s="15"/>
      <c r="B450" s="290"/>
      <c r="C450" s="17"/>
      <c r="D450" s="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s="299" customFormat="1">
      <c r="A451" s="15"/>
      <c r="B451" s="290"/>
      <c r="C451" s="17"/>
      <c r="D451" s="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s="299" customFormat="1">
      <c r="A452" s="15"/>
      <c r="B452" s="290"/>
      <c r="C452" s="17"/>
      <c r="D452" s="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s="299" customFormat="1">
      <c r="A453" s="15"/>
      <c r="B453" s="290"/>
      <c r="C453" s="17"/>
      <c r="D453" s="17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s="299" customFormat="1">
      <c r="A454" s="15"/>
      <c r="B454" s="290"/>
      <c r="C454" s="17"/>
      <c r="D454" s="17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s="299" customFormat="1">
      <c r="A455" s="15"/>
      <c r="B455" s="290"/>
      <c r="C455" s="17"/>
      <c r="D455" s="17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s="299" customFormat="1">
      <c r="A456" s="15"/>
      <c r="B456" s="290"/>
      <c r="C456" s="17"/>
      <c r="D456" s="17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s="299" customFormat="1">
      <c r="A457" s="15"/>
      <c r="B457" s="290"/>
      <c r="C457" s="17"/>
      <c r="D457" s="17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1:15" s="299" customFormat="1">
      <c r="A458" s="15"/>
      <c r="B458" s="290"/>
      <c r="C458" s="17"/>
      <c r="D458" s="17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s="299" customFormat="1">
      <c r="A459" s="15"/>
      <c r="B459" s="290"/>
      <c r="C459" s="17"/>
      <c r="D459" s="17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s="299" customFormat="1">
      <c r="A460" s="15"/>
      <c r="B460" s="290"/>
      <c r="C460" s="17"/>
      <c r="D460" s="17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1:15" s="299" customFormat="1">
      <c r="A461" s="15"/>
      <c r="B461" s="290"/>
      <c r="C461" s="17"/>
      <c r="D461" s="17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1:15" s="299" customFormat="1">
      <c r="A462" s="15"/>
      <c r="B462" s="290"/>
      <c r="C462" s="17"/>
      <c r="D462" s="17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1:15" s="299" customFormat="1">
      <c r="A463" s="15"/>
      <c r="B463" s="290"/>
      <c r="C463" s="17"/>
      <c r="D463" s="17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s="299" customFormat="1">
      <c r="A464" s="15"/>
      <c r="B464" s="290"/>
      <c r="C464" s="17"/>
      <c r="D464" s="17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1:15" s="299" customFormat="1">
      <c r="A465" s="15"/>
      <c r="B465" s="290"/>
      <c r="C465" s="17"/>
      <c r="D465" s="17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1:15" s="299" customFormat="1">
      <c r="A466" s="15"/>
      <c r="B466" s="290"/>
      <c r="C466" s="17"/>
      <c r="D466" s="17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s="299" customFormat="1">
      <c r="A467" s="15"/>
      <c r="B467" s="290"/>
      <c r="C467" s="17"/>
      <c r="D467" s="17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1:15" s="299" customFormat="1">
      <c r="A468" s="15"/>
      <c r="B468" s="290"/>
      <c r="C468" s="17"/>
      <c r="D468" s="17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1:15" s="299" customFormat="1">
      <c r="A469" s="15"/>
      <c r="B469" s="290"/>
      <c r="C469" s="17"/>
      <c r="D469" s="17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s="299" customFormat="1">
      <c r="A470" s="15"/>
      <c r="B470" s="290"/>
      <c r="C470" s="17"/>
      <c r="D470" s="17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5" s="299" customFormat="1">
      <c r="A471" s="15"/>
      <c r="B471" s="290"/>
      <c r="C471" s="17"/>
      <c r="D471" s="17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15" s="299" customFormat="1">
      <c r="A472" s="15"/>
      <c r="B472" s="290"/>
      <c r="C472" s="17"/>
      <c r="D472" s="17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s="299" customFormat="1">
      <c r="A473" s="15"/>
      <c r="B473" s="290"/>
      <c r="C473" s="17"/>
      <c r="D473" s="17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s="299" customFormat="1">
      <c r="A474" s="15"/>
      <c r="B474" s="290"/>
      <c r="C474" s="17"/>
      <c r="D474" s="17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1:15" s="299" customFormat="1">
      <c r="A475" s="15"/>
      <c r="B475" s="290"/>
      <c r="C475" s="17"/>
      <c r="D475" s="17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s="299" customFormat="1">
      <c r="A476" s="15"/>
      <c r="B476" s="290"/>
      <c r="C476" s="17"/>
      <c r="D476" s="17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s="299" customFormat="1">
      <c r="A477" s="15"/>
      <c r="B477" s="290"/>
      <c r="C477" s="17"/>
      <c r="D477" s="17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s="299" customFormat="1">
      <c r="A478" s="15"/>
      <c r="B478" s="290"/>
      <c r="C478" s="17"/>
      <c r="D478" s="17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1:15" s="299" customFormat="1">
      <c r="A479" s="15"/>
      <c r="B479" s="290"/>
      <c r="C479" s="17"/>
      <c r="D479" s="17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1:15" s="299" customFormat="1">
      <c r="A480" s="15"/>
      <c r="B480" s="290"/>
      <c r="C480" s="17"/>
      <c r="D480" s="17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1:15" s="299" customFormat="1">
      <c r="A481" s="15"/>
      <c r="B481" s="290"/>
      <c r="C481" s="17"/>
      <c r="D481" s="17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s="299" customFormat="1">
      <c r="A482" s="15"/>
      <c r="B482" s="290"/>
      <c r="C482" s="17"/>
      <c r="D482" s="17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1:15" s="299" customFormat="1">
      <c r="A483" s="15"/>
      <c r="B483" s="290"/>
      <c r="C483" s="17"/>
      <c r="D483" s="17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1:15" s="299" customFormat="1">
      <c r="A484" s="15"/>
      <c r="B484" s="290"/>
      <c r="C484" s="17"/>
      <c r="D484" s="17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1:15" s="299" customFormat="1">
      <c r="A485" s="15"/>
      <c r="B485" s="290"/>
      <c r="C485" s="17"/>
      <c r="D485" s="17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1:15" s="299" customFormat="1">
      <c r="A486" s="15"/>
      <c r="B486" s="290"/>
      <c r="C486" s="17"/>
      <c r="D486" s="17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1:15" s="299" customFormat="1">
      <c r="A487" s="15"/>
      <c r="B487" s="290"/>
      <c r="C487" s="17"/>
      <c r="D487" s="17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1:15" s="299" customFormat="1">
      <c r="A488" s="15"/>
      <c r="B488" s="290"/>
      <c r="C488" s="17"/>
      <c r="D488" s="17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1:15" s="299" customFormat="1">
      <c r="A489" s="15"/>
      <c r="B489" s="290"/>
      <c r="C489" s="17"/>
      <c r="D489" s="17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15" s="299" customFormat="1">
      <c r="A490" s="15"/>
      <c r="B490" s="290"/>
      <c r="C490" s="17"/>
      <c r="D490" s="17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15" s="299" customFormat="1">
      <c r="A491" s="15"/>
      <c r="B491" s="290"/>
      <c r="C491" s="17"/>
      <c r="D491" s="17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1:15" s="299" customFormat="1">
      <c r="A492" s="15"/>
      <c r="B492" s="290"/>
      <c r="C492" s="17"/>
      <c r="D492" s="17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1:15" s="299" customFormat="1">
      <c r="A493" s="15"/>
      <c r="B493" s="290"/>
      <c r="C493" s="17"/>
      <c r="D493" s="17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s="299" customFormat="1">
      <c r="A494" s="15"/>
      <c r="B494" s="290"/>
      <c r="C494" s="17"/>
      <c r="D494" s="17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1:15" s="299" customFormat="1">
      <c r="A495" s="15"/>
      <c r="B495" s="290"/>
      <c r="C495" s="17"/>
      <c r="D495" s="17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1:15" s="299" customFormat="1">
      <c r="A496" s="15"/>
      <c r="B496" s="290"/>
      <c r="C496" s="17"/>
      <c r="D496" s="17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s="299" customFormat="1">
      <c r="A497" s="15"/>
      <c r="B497" s="290"/>
      <c r="C497" s="17"/>
      <c r="D497" s="17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s="299" customFormat="1">
      <c r="A498" s="15"/>
      <c r="B498" s="290"/>
      <c r="C498" s="17"/>
      <c r="D498" s="17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s="299" customFormat="1">
      <c r="A499" s="15"/>
      <c r="B499" s="290"/>
      <c r="C499" s="17"/>
      <c r="D499" s="17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s="299" customFormat="1">
      <c r="A500" s="15"/>
      <c r="B500" s="290"/>
      <c r="C500" s="17"/>
      <c r="D500" s="17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1:15" s="299" customFormat="1">
      <c r="A501" s="15"/>
      <c r="B501" s="290"/>
      <c r="C501" s="17"/>
      <c r="D501" s="17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1:15" s="299" customFormat="1">
      <c r="A502" s="15"/>
      <c r="B502" s="290"/>
      <c r="C502" s="17"/>
      <c r="D502" s="17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s="299" customFormat="1">
      <c r="A503" s="15"/>
      <c r="B503" s="290"/>
      <c r="C503" s="17"/>
      <c r="D503" s="17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s="299" customFormat="1">
      <c r="A504" s="15"/>
      <c r="B504" s="290"/>
      <c r="C504" s="17"/>
      <c r="D504" s="17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s="299" customFormat="1">
      <c r="A505" s="15"/>
      <c r="B505" s="290"/>
      <c r="C505" s="17"/>
      <c r="D505" s="17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s="299" customFormat="1">
      <c r="A506" s="15"/>
      <c r="B506" s="290"/>
      <c r="C506" s="17"/>
      <c r="D506" s="17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s="299" customFormat="1">
      <c r="A507" s="15"/>
      <c r="B507" s="290"/>
      <c r="C507" s="17"/>
      <c r="D507" s="17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s="299" customFormat="1">
      <c r="A508" s="15"/>
      <c r="B508" s="290"/>
      <c r="C508" s="17"/>
      <c r="D508" s="17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s="299" customFormat="1">
      <c r="A509" s="15"/>
      <c r="B509" s="290"/>
      <c r="C509" s="17"/>
      <c r="D509" s="17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s="299" customFormat="1">
      <c r="A510" s="15"/>
      <c r="B510" s="290"/>
      <c r="C510" s="17"/>
      <c r="D510" s="17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s="299" customFormat="1">
      <c r="A511" s="15"/>
      <c r="B511" s="290"/>
      <c r="C511" s="17"/>
      <c r="D511" s="17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s="299" customFormat="1">
      <c r="A512" s="15"/>
      <c r="B512" s="290"/>
      <c r="C512" s="17"/>
      <c r="D512" s="17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s="299" customFormat="1">
      <c r="A513" s="15"/>
      <c r="B513" s="290"/>
      <c r="C513" s="17"/>
      <c r="D513" s="17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s="299" customFormat="1">
      <c r="A514" s="15"/>
      <c r="B514" s="290"/>
      <c r="C514" s="17"/>
      <c r="D514" s="17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s="299" customFormat="1">
      <c r="A515" s="15"/>
      <c r="B515" s="290"/>
      <c r="C515" s="17"/>
      <c r="D515" s="17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s="299" customFormat="1">
      <c r="A516" s="15"/>
      <c r="B516" s="290"/>
      <c r="C516" s="17"/>
      <c r="D516" s="17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s="299" customFormat="1">
      <c r="A517" s="15"/>
      <c r="B517" s="290"/>
      <c r="C517" s="17"/>
      <c r="D517" s="17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s="299" customFormat="1">
      <c r="A518" s="15"/>
      <c r="B518" s="290"/>
      <c r="C518" s="17"/>
      <c r="D518" s="17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s="299" customFormat="1">
      <c r="A519" s="15"/>
      <c r="B519" s="290"/>
      <c r="C519" s="17"/>
      <c r="D519" s="17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s="299" customFormat="1">
      <c r="A520" s="15"/>
      <c r="B520" s="290"/>
      <c r="C520" s="17"/>
      <c r="D520" s="17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s="299" customFormat="1">
      <c r="A521" s="15"/>
      <c r="B521" s="290"/>
      <c r="C521" s="17"/>
      <c r="D521" s="17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s="299" customFormat="1">
      <c r="A522" s="15"/>
      <c r="B522" s="290"/>
      <c r="C522" s="17"/>
      <c r="D522" s="17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s="299" customFormat="1">
      <c r="A523" s="15"/>
      <c r="B523" s="290"/>
      <c r="C523" s="17"/>
      <c r="D523" s="17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s="299" customFormat="1">
      <c r="A524" s="15"/>
      <c r="B524" s="290"/>
      <c r="C524" s="17"/>
      <c r="D524" s="17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s="299" customFormat="1">
      <c r="A525" s="15"/>
      <c r="B525" s="290"/>
      <c r="C525" s="17"/>
      <c r="D525" s="17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s="299" customFormat="1">
      <c r="A526" s="15"/>
      <c r="B526" s="290"/>
      <c r="C526" s="17"/>
      <c r="D526" s="17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s="299" customFormat="1">
      <c r="A527" s="15"/>
      <c r="B527" s="290"/>
      <c r="C527" s="17"/>
      <c r="D527" s="17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s="299" customFormat="1">
      <c r="A528" s="15"/>
      <c r="B528" s="290"/>
      <c r="C528" s="17"/>
      <c r="D528" s="17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s="299" customFormat="1">
      <c r="A529" s="15"/>
      <c r="B529" s="290"/>
      <c r="C529" s="17"/>
      <c r="D529" s="17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s="299" customFormat="1">
      <c r="A530" s="15"/>
      <c r="B530" s="290"/>
      <c r="C530" s="17"/>
      <c r="D530" s="17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s="299" customFormat="1">
      <c r="A531" s="15"/>
      <c r="B531" s="290"/>
      <c r="C531" s="17"/>
      <c r="D531" s="17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s="299" customFormat="1">
      <c r="A532" s="15"/>
      <c r="B532" s="290"/>
      <c r="C532" s="17"/>
      <c r="D532" s="17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s="299" customFormat="1">
      <c r="A533" s="15"/>
      <c r="B533" s="290"/>
      <c r="C533" s="17"/>
      <c r="D533" s="17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s="299" customFormat="1">
      <c r="A534" s="15"/>
      <c r="B534" s="290"/>
      <c r="C534" s="17"/>
      <c r="D534" s="17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s="299" customFormat="1">
      <c r="A535" s="15"/>
      <c r="B535" s="290"/>
      <c r="C535" s="17"/>
      <c r="D535" s="17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s="299" customFormat="1">
      <c r="A536" s="15"/>
      <c r="B536" s="290"/>
      <c r="C536" s="17"/>
      <c r="D536" s="17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s="299" customFormat="1">
      <c r="A537" s="15"/>
      <c r="B537" s="290"/>
      <c r="C537" s="17"/>
      <c r="D537" s="17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s="299" customFormat="1">
      <c r="A538" s="15"/>
      <c r="B538" s="290"/>
      <c r="C538" s="17"/>
      <c r="D538" s="17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s="299" customFormat="1">
      <c r="A539" s="15"/>
      <c r="B539" s="290"/>
      <c r="C539" s="17"/>
      <c r="D539" s="17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s="299" customFormat="1">
      <c r="A540" s="15"/>
      <c r="B540" s="290"/>
      <c r="C540" s="17"/>
      <c r="D540" s="17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s="299" customFormat="1">
      <c r="A541" s="15"/>
      <c r="B541" s="290"/>
      <c r="C541" s="17"/>
      <c r="D541" s="17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s="299" customFormat="1">
      <c r="A542" s="15"/>
      <c r="B542" s="290"/>
      <c r="C542" s="17"/>
      <c r="D542" s="17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s="299" customFormat="1">
      <c r="A543" s="15"/>
      <c r="B543" s="290"/>
      <c r="C543" s="17"/>
      <c r="D543" s="17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s="299" customFormat="1">
      <c r="A544" s="15"/>
      <c r="B544" s="290"/>
      <c r="C544" s="17"/>
      <c r="D544" s="17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s="299" customFormat="1">
      <c r="A545" s="15"/>
      <c r="B545" s="290"/>
      <c r="C545" s="17"/>
      <c r="D545" s="17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s="299" customFormat="1">
      <c r="A546" s="15"/>
      <c r="B546" s="290"/>
      <c r="C546" s="17"/>
      <c r="D546" s="17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s="299" customFormat="1">
      <c r="A547" s="15"/>
      <c r="B547" s="290"/>
      <c r="C547" s="17"/>
      <c r="D547" s="17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s="299" customFormat="1">
      <c r="A548" s="15"/>
      <c r="B548" s="290"/>
      <c r="C548" s="17"/>
      <c r="D548" s="17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s="299" customFormat="1">
      <c r="A549" s="15"/>
      <c r="B549" s="290"/>
      <c r="C549" s="17"/>
      <c r="D549" s="17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s="299" customFormat="1">
      <c r="A550" s="15"/>
      <c r="B550" s="290"/>
      <c r="C550" s="17"/>
      <c r="D550" s="17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s="299" customFormat="1">
      <c r="A551" s="15"/>
      <c r="B551" s="290"/>
      <c r="C551" s="17"/>
      <c r="D551" s="17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s="299" customFormat="1">
      <c r="A552" s="15"/>
      <c r="B552" s="290"/>
      <c r="C552" s="17"/>
      <c r="D552" s="17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s="299" customFormat="1">
      <c r="A553" s="15"/>
      <c r="B553" s="290"/>
      <c r="C553" s="17"/>
      <c r="D553" s="17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s="299" customFormat="1">
      <c r="A554" s="15"/>
      <c r="B554" s="290"/>
      <c r="C554" s="17"/>
      <c r="D554" s="17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s="299" customFormat="1">
      <c r="A555" s="15"/>
      <c r="B555" s="290"/>
      <c r="C555" s="17"/>
      <c r="D555" s="17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s="299" customFormat="1">
      <c r="A556" s="15"/>
      <c r="B556" s="290"/>
      <c r="C556" s="17"/>
      <c r="D556" s="17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s="299" customFormat="1">
      <c r="A557" s="15"/>
      <c r="B557" s="290"/>
      <c r="C557" s="17"/>
      <c r="D557" s="17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s="299" customFormat="1">
      <c r="A558" s="15"/>
      <c r="B558" s="290"/>
      <c r="C558" s="17"/>
      <c r="D558" s="17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s="299" customFormat="1">
      <c r="A559" s="15"/>
      <c r="B559" s="290"/>
      <c r="C559" s="17"/>
      <c r="D559" s="17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s="299" customFormat="1">
      <c r="A560" s="15"/>
      <c r="B560" s="290"/>
      <c r="C560" s="17"/>
      <c r="D560" s="17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s="299" customFormat="1">
      <c r="A561" s="15"/>
      <c r="B561" s="290"/>
      <c r="C561" s="17"/>
      <c r="D561" s="17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s="299" customFormat="1">
      <c r="A562" s="15"/>
      <c r="B562" s="290"/>
      <c r="C562" s="17"/>
      <c r="D562" s="17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s="299" customFormat="1">
      <c r="A563" s="15"/>
      <c r="B563" s="290"/>
      <c r="C563" s="17"/>
      <c r="D563" s="17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s="299" customFormat="1">
      <c r="A564" s="15"/>
      <c r="B564" s="290"/>
      <c r="C564" s="17"/>
      <c r="D564" s="17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s="299" customFormat="1">
      <c r="A565" s="15"/>
      <c r="B565" s="290"/>
      <c r="C565" s="17"/>
      <c r="D565" s="17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s="299" customFormat="1">
      <c r="A566" s="15"/>
      <c r="B566" s="290"/>
      <c r="C566" s="17"/>
      <c r="D566" s="17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s="299" customFormat="1">
      <c r="A567" s="15"/>
      <c r="B567" s="290"/>
      <c r="C567" s="17"/>
      <c r="D567" s="17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s="299" customFormat="1">
      <c r="A568" s="15"/>
      <c r="B568" s="290"/>
      <c r="C568" s="17"/>
      <c r="D568" s="17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s="299" customFormat="1">
      <c r="A569" s="15"/>
      <c r="B569" s="290"/>
      <c r="C569" s="17"/>
      <c r="D569" s="17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s="299" customFormat="1">
      <c r="A570" s="15"/>
      <c r="B570" s="290"/>
      <c r="C570" s="17"/>
      <c r="D570" s="17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s="299" customFormat="1">
      <c r="A571" s="15"/>
      <c r="B571" s="290"/>
      <c r="C571" s="17"/>
      <c r="D571" s="17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s="299" customFormat="1">
      <c r="A572" s="15"/>
      <c r="B572" s="290"/>
      <c r="C572" s="17"/>
      <c r="D572" s="17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s="299" customFormat="1">
      <c r="A573" s="15"/>
      <c r="B573" s="290"/>
      <c r="C573" s="17"/>
      <c r="D573" s="17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s="299" customFormat="1">
      <c r="A574" s="15"/>
      <c r="B574" s="290"/>
      <c r="C574" s="17"/>
      <c r="D574" s="17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s="299" customFormat="1">
      <c r="A575" s="15"/>
      <c r="B575" s="290"/>
      <c r="C575" s="17"/>
      <c r="D575" s="17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s="299" customFormat="1">
      <c r="A576" s="15"/>
      <c r="B576" s="290"/>
      <c r="C576" s="17"/>
      <c r="D576" s="17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1:15" s="299" customFormat="1">
      <c r="A577" s="15"/>
      <c r="B577" s="290"/>
      <c r="C577" s="17"/>
      <c r="D577" s="17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1:15" s="299" customFormat="1">
      <c r="A578" s="15"/>
      <c r="B578" s="290"/>
      <c r="C578" s="17"/>
      <c r="D578" s="17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1:15" s="299" customFormat="1">
      <c r="A579" s="15"/>
      <c r="B579" s="290"/>
      <c r="C579" s="17"/>
      <c r="D579" s="17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1:15" s="299" customFormat="1">
      <c r="A580" s="15"/>
      <c r="B580" s="290"/>
      <c r="C580" s="17"/>
      <c r="D580" s="17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1:15" s="299" customFormat="1">
      <c r="A581" s="15"/>
      <c r="B581" s="290"/>
      <c r="C581" s="17"/>
      <c r="D581" s="17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1:15" s="299" customFormat="1">
      <c r="A582" s="15"/>
      <c r="B582" s="290"/>
      <c r="C582" s="17"/>
      <c r="D582" s="17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1:15" s="299" customFormat="1">
      <c r="A583" s="15"/>
      <c r="B583" s="290"/>
      <c r="C583" s="17"/>
      <c r="D583" s="17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1:15" s="299" customFormat="1">
      <c r="A584" s="15"/>
      <c r="B584" s="290"/>
      <c r="C584" s="17"/>
      <c r="D584" s="17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1:15" s="299" customFormat="1">
      <c r="A585" s="15"/>
      <c r="B585" s="290"/>
      <c r="C585" s="17"/>
      <c r="D585" s="17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1:15" s="299" customFormat="1">
      <c r="A586" s="15"/>
      <c r="B586" s="290"/>
      <c r="C586" s="17"/>
      <c r="D586" s="17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1:15" s="299" customFormat="1">
      <c r="A587" s="15"/>
      <c r="B587" s="290"/>
      <c r="C587" s="17"/>
      <c r="D587" s="17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1:15" s="299" customFormat="1">
      <c r="A588" s="15"/>
      <c r="B588" s="290"/>
      <c r="C588" s="17"/>
      <c r="D588" s="17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1:15" s="299" customFormat="1">
      <c r="A589" s="15"/>
      <c r="B589" s="290"/>
      <c r="C589" s="17"/>
      <c r="D589" s="17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1:15" s="299" customFormat="1">
      <c r="A590" s="15"/>
      <c r="B590" s="290"/>
      <c r="C590" s="17"/>
      <c r="D590" s="17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1:15" s="299" customFormat="1">
      <c r="A591" s="15"/>
      <c r="B591" s="290"/>
      <c r="C591" s="17"/>
      <c r="D591" s="17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1:15" s="299" customFormat="1">
      <c r="A592" s="15"/>
      <c r="B592" s="290"/>
      <c r="C592" s="17"/>
      <c r="D592" s="17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1:15" s="299" customFormat="1">
      <c r="A593" s="15"/>
      <c r="B593" s="290"/>
      <c r="C593" s="17"/>
      <c r="D593" s="17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1:15" s="299" customFormat="1">
      <c r="A594" s="15"/>
      <c r="B594" s="290"/>
      <c r="C594" s="17"/>
      <c r="D594" s="17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1:15" s="299" customFormat="1">
      <c r="A595" s="15"/>
      <c r="B595" s="290"/>
      <c r="C595" s="17"/>
      <c r="D595" s="17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1:15" s="299" customFormat="1">
      <c r="A596" s="15"/>
      <c r="B596" s="290"/>
      <c r="C596" s="17"/>
      <c r="D596" s="17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1:15" s="299" customFormat="1">
      <c r="A597" s="15"/>
      <c r="B597" s="290"/>
      <c r="C597" s="17"/>
      <c r="D597" s="17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1:15" s="299" customFormat="1">
      <c r="A598" s="15"/>
      <c r="B598" s="290"/>
      <c r="C598" s="17"/>
      <c r="D598" s="17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1:15" s="299" customFormat="1">
      <c r="A599" s="15"/>
      <c r="B599" s="290"/>
      <c r="C599" s="17"/>
      <c r="D599" s="17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1:15" s="299" customFormat="1">
      <c r="A600" s="15"/>
      <c r="B600" s="290"/>
      <c r="C600" s="17"/>
      <c r="D600" s="17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1:15" s="299" customFormat="1">
      <c r="A601" s="15"/>
      <c r="B601" s="290"/>
      <c r="C601" s="17"/>
      <c r="D601" s="17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1:15" s="299" customFormat="1">
      <c r="A602" s="15"/>
      <c r="B602" s="290"/>
      <c r="C602" s="17"/>
      <c r="D602" s="17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1:15" s="299" customFormat="1">
      <c r="A603" s="15"/>
      <c r="B603" s="290"/>
      <c r="C603" s="17"/>
      <c r="D603" s="17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1:15" s="299" customFormat="1">
      <c r="A604" s="15"/>
      <c r="B604" s="290"/>
      <c r="C604" s="17"/>
      <c r="D604" s="17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1:15" s="299" customFormat="1">
      <c r="A605" s="15"/>
      <c r="B605" s="290"/>
      <c r="C605" s="17"/>
      <c r="D605" s="17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1:15" s="299" customFormat="1">
      <c r="A606" s="15"/>
      <c r="B606" s="290"/>
      <c r="C606" s="17"/>
      <c r="D606" s="17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1:15" s="299" customFormat="1">
      <c r="A607" s="15"/>
      <c r="B607" s="290"/>
      <c r="C607" s="17"/>
      <c r="D607" s="17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1:15" s="299" customFormat="1">
      <c r="A608" s="15"/>
      <c r="B608" s="290"/>
      <c r="C608" s="17"/>
      <c r="D608" s="17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1:15" s="299" customFormat="1">
      <c r="A609" s="15"/>
      <c r="B609" s="290"/>
      <c r="C609" s="17"/>
      <c r="D609" s="17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1:15" s="299" customFormat="1">
      <c r="A610" s="15"/>
      <c r="B610" s="290"/>
      <c r="C610" s="17"/>
      <c r="D610" s="17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s="299" customFormat="1">
      <c r="A611" s="15"/>
      <c r="B611" s="290"/>
      <c r="C611" s="17"/>
      <c r="D611" s="17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1:15" s="299" customFormat="1">
      <c r="A612" s="15"/>
      <c r="B612" s="290"/>
      <c r="C612" s="17"/>
      <c r="D612" s="17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1:15" s="299" customFormat="1">
      <c r="A613" s="15"/>
      <c r="B613" s="290"/>
      <c r="C613" s="17"/>
      <c r="D613" s="17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1:15" s="299" customFormat="1">
      <c r="A614" s="15"/>
      <c r="B614" s="290"/>
      <c r="C614" s="17"/>
      <c r="D614" s="17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1:15" s="299" customFormat="1">
      <c r="A615" s="15"/>
      <c r="B615" s="290"/>
      <c r="C615" s="17"/>
      <c r="D615" s="17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1:15" s="299" customFormat="1">
      <c r="A616" s="15"/>
      <c r="B616" s="290"/>
      <c r="C616" s="17"/>
      <c r="D616" s="17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1:15" s="299" customFormat="1">
      <c r="A617" s="15"/>
      <c r="B617" s="290"/>
      <c r="C617" s="17"/>
      <c r="D617" s="17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1:15" s="299" customFormat="1">
      <c r="A618" s="15"/>
      <c r="B618" s="290"/>
      <c r="C618" s="17"/>
      <c r="D618" s="17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1:15" s="299" customFormat="1">
      <c r="A619" s="15"/>
      <c r="B619" s="290"/>
      <c r="C619" s="17"/>
      <c r="D619" s="17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1:15" s="299" customFormat="1">
      <c r="A620" s="15"/>
      <c r="B620" s="290"/>
      <c r="C620" s="17"/>
      <c r="D620" s="17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1:15" s="299" customFormat="1">
      <c r="A621" s="15"/>
      <c r="B621" s="290"/>
      <c r="C621" s="17"/>
      <c r="D621" s="17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1:15" s="299" customFormat="1">
      <c r="A622" s="15"/>
      <c r="B622" s="290"/>
      <c r="C622" s="17"/>
      <c r="D622" s="17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1:15" s="299" customFormat="1">
      <c r="A623" s="15"/>
      <c r="B623" s="290"/>
      <c r="C623" s="17"/>
      <c r="D623" s="17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1:15" s="299" customFormat="1">
      <c r="A624" s="15"/>
      <c r="B624" s="290"/>
      <c r="C624" s="17"/>
      <c r="D624" s="17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1:15" s="299" customFormat="1">
      <c r="A625" s="15"/>
      <c r="B625" s="290"/>
      <c r="C625" s="17"/>
      <c r="D625" s="17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1:15" s="299" customFormat="1">
      <c r="A626" s="15"/>
      <c r="B626" s="290"/>
      <c r="C626" s="17"/>
      <c r="D626" s="17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1:15" s="299" customFormat="1">
      <c r="A627" s="15"/>
      <c r="B627" s="290"/>
      <c r="C627" s="17"/>
      <c r="D627" s="17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1:15" s="299" customFormat="1">
      <c r="A628" s="15"/>
      <c r="B628" s="290"/>
      <c r="C628" s="17"/>
      <c r="D628" s="17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1:15" s="299" customFormat="1">
      <c r="A629" s="15"/>
      <c r="B629" s="290"/>
      <c r="C629" s="17"/>
      <c r="D629" s="17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s="299" customFormat="1">
      <c r="A630" s="15"/>
      <c r="B630" s="290"/>
      <c r="C630" s="17"/>
      <c r="D630" s="17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1:15" s="299" customFormat="1">
      <c r="A631" s="15"/>
      <c r="B631" s="290"/>
      <c r="C631" s="17"/>
      <c r="D631" s="17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1:15" s="299" customFormat="1">
      <c r="A632" s="15"/>
      <c r="B632" s="290"/>
      <c r="C632" s="17"/>
      <c r="D632" s="17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1:15" s="299" customFormat="1">
      <c r="A633" s="15"/>
      <c r="B633" s="290"/>
      <c r="C633" s="17"/>
      <c r="D633" s="17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1:15" s="299" customFormat="1">
      <c r="A634" s="15"/>
      <c r="B634" s="290"/>
      <c r="C634" s="17"/>
      <c r="D634" s="17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1:15" s="299" customFormat="1">
      <c r="A635" s="15"/>
      <c r="B635" s="290"/>
      <c r="C635" s="17"/>
      <c r="D635" s="17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1:15" s="299" customFormat="1">
      <c r="A636" s="15"/>
      <c r="B636" s="290"/>
      <c r="C636" s="17"/>
      <c r="D636" s="17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1:15" s="299" customFormat="1">
      <c r="A637" s="15"/>
      <c r="B637" s="290"/>
      <c r="C637" s="17"/>
      <c r="D637" s="17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1:15" s="299" customFormat="1">
      <c r="A638" s="15"/>
      <c r="B638" s="290"/>
      <c r="C638" s="17"/>
      <c r="D638" s="17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1:15" s="299" customFormat="1">
      <c r="A639" s="15"/>
      <c r="B639" s="290"/>
      <c r="C639" s="17"/>
      <c r="D639" s="17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1:15" s="299" customFormat="1">
      <c r="A640" s="15"/>
      <c r="B640" s="290"/>
      <c r="C640" s="17"/>
      <c r="D640" s="17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1:15" s="299" customFormat="1">
      <c r="A641" s="15"/>
      <c r="B641" s="290"/>
      <c r="C641" s="17"/>
      <c r="D641" s="17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1:15" s="299" customFormat="1">
      <c r="A642" s="15"/>
      <c r="B642" s="290"/>
      <c r="C642" s="17"/>
      <c r="D642" s="17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1:15" s="299" customFormat="1">
      <c r="A643" s="15"/>
      <c r="B643" s="290"/>
      <c r="C643" s="17"/>
      <c r="D643" s="17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1:15" s="299" customFormat="1">
      <c r="A644" s="15"/>
      <c r="B644" s="290"/>
      <c r="C644" s="17"/>
      <c r="D644" s="17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1:15" s="299" customFormat="1">
      <c r="A645" s="15"/>
      <c r="B645" s="290"/>
      <c r="C645" s="17"/>
      <c r="D645" s="17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1:15" s="299" customFormat="1">
      <c r="A646" s="15"/>
      <c r="B646" s="290"/>
      <c r="C646" s="17"/>
      <c r="D646" s="17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1:15" s="299" customFormat="1">
      <c r="A647" s="15"/>
      <c r="B647" s="290"/>
      <c r="C647" s="17"/>
      <c r="D647" s="17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1:15" s="299" customFormat="1">
      <c r="A648" s="15"/>
      <c r="B648" s="290"/>
      <c r="C648" s="17"/>
      <c r="D648" s="17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1:15" s="299" customFormat="1">
      <c r="A649" s="15"/>
      <c r="B649" s="290"/>
      <c r="C649" s="17"/>
      <c r="D649" s="17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1:15" s="299" customFormat="1">
      <c r="A650" s="15"/>
      <c r="B650" s="290"/>
      <c r="C650" s="17"/>
      <c r="D650" s="17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s="299" customFormat="1">
      <c r="A651" s="15"/>
      <c r="B651" s="290"/>
      <c r="C651" s="17"/>
      <c r="D651" s="17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s="299" customFormat="1">
      <c r="A652" s="15"/>
      <c r="B652" s="290"/>
      <c r="C652" s="17"/>
      <c r="D652" s="17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s="299" customFormat="1">
      <c r="A653" s="15"/>
      <c r="B653" s="290"/>
      <c r="C653" s="17"/>
      <c r="D653" s="17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1:15" s="299" customFormat="1">
      <c r="A654" s="15"/>
      <c r="B654" s="290"/>
      <c r="C654" s="17"/>
      <c r="D654" s="17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1:15" s="299" customFormat="1">
      <c r="A655" s="15"/>
      <c r="B655" s="290"/>
      <c r="C655" s="17"/>
      <c r="D655" s="17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1:15" s="299" customFormat="1">
      <c r="A656" s="15"/>
      <c r="B656" s="290"/>
      <c r="C656" s="17"/>
      <c r="D656" s="17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1:15" s="299" customFormat="1">
      <c r="A657" s="15"/>
      <c r="B657" s="290"/>
      <c r="C657" s="17"/>
      <c r="D657" s="17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1:15" s="299" customFormat="1">
      <c r="A658" s="15"/>
      <c r="B658" s="290"/>
      <c r="C658" s="17"/>
      <c r="D658" s="17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1:15" s="299" customFormat="1">
      <c r="A659" s="15"/>
      <c r="B659" s="290"/>
      <c r="C659" s="17"/>
      <c r="D659" s="17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1:15" s="299" customFormat="1">
      <c r="A660" s="15"/>
      <c r="B660" s="290"/>
      <c r="C660" s="17"/>
      <c r="D660" s="17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1:15" s="299" customFormat="1">
      <c r="A661" s="15"/>
      <c r="B661" s="290"/>
      <c r="C661" s="17"/>
      <c r="D661" s="17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1:15" s="299" customFormat="1">
      <c r="A662" s="15"/>
      <c r="B662" s="290"/>
      <c r="C662" s="17"/>
      <c r="D662" s="17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1:15" s="299" customFormat="1">
      <c r="A663" s="15"/>
      <c r="B663" s="290"/>
      <c r="C663" s="17"/>
      <c r="D663" s="17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1:15" s="299" customFormat="1">
      <c r="A664" s="15"/>
      <c r="B664" s="290"/>
      <c r="C664" s="17"/>
      <c r="D664" s="17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1:15" s="299" customFormat="1">
      <c r="A665" s="15"/>
      <c r="B665" s="290"/>
      <c r="C665" s="17"/>
      <c r="D665" s="17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1:15" s="299" customFormat="1">
      <c r="A666" s="15"/>
      <c r="B666" s="290"/>
      <c r="C666" s="17"/>
      <c r="D666" s="17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1:15" s="299" customFormat="1">
      <c r="A667" s="15"/>
      <c r="B667" s="290"/>
      <c r="C667" s="17"/>
      <c r="D667" s="17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s="299" customFormat="1">
      <c r="A668" s="15"/>
      <c r="B668" s="290"/>
      <c r="C668" s="17"/>
      <c r="D668" s="17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1:15" s="299" customFormat="1">
      <c r="A669" s="15"/>
      <c r="B669" s="290"/>
      <c r="C669" s="17"/>
      <c r="D669" s="17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1:15" s="299" customFormat="1">
      <c r="A670" s="15"/>
      <c r="B670" s="290"/>
      <c r="C670" s="17"/>
      <c r="D670" s="17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1:15" s="299" customFormat="1">
      <c r="A671" s="15"/>
      <c r="B671" s="290"/>
      <c r="C671" s="17"/>
      <c r="D671" s="17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1:15" s="299" customFormat="1">
      <c r="A672" s="15"/>
      <c r="B672" s="290"/>
      <c r="C672" s="17"/>
      <c r="D672" s="17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1:15" s="299" customFormat="1">
      <c r="A673" s="15"/>
      <c r="B673" s="290"/>
      <c r="C673" s="17"/>
      <c r="D673" s="17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1:15" s="299" customFormat="1">
      <c r="A674" s="15"/>
      <c r="B674" s="290"/>
      <c r="C674" s="17"/>
      <c r="D674" s="17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1:15" s="299" customFormat="1">
      <c r="A675" s="15"/>
      <c r="B675" s="290"/>
      <c r="C675" s="17"/>
      <c r="D675" s="17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1:15" s="299" customFormat="1">
      <c r="A676" s="15"/>
      <c r="B676" s="290"/>
      <c r="C676" s="17"/>
      <c r="D676" s="17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1:15" s="299" customFormat="1">
      <c r="A677" s="15"/>
      <c r="B677" s="290"/>
      <c r="C677" s="17"/>
      <c r="D677" s="17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1:15" s="299" customFormat="1">
      <c r="A678" s="15"/>
      <c r="B678" s="290"/>
      <c r="C678" s="17"/>
      <c r="D678" s="17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1:15" s="299" customFormat="1">
      <c r="A679" s="15"/>
      <c r="B679" s="290"/>
      <c r="C679" s="17"/>
      <c r="D679" s="17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1:15" s="299" customFormat="1">
      <c r="A680" s="15"/>
      <c r="B680" s="290"/>
      <c r="C680" s="17"/>
      <c r="D680" s="17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1:15" s="299" customFormat="1">
      <c r="A681" s="15"/>
      <c r="B681" s="290"/>
      <c r="C681" s="17"/>
      <c r="D681" s="17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1:15" s="299" customFormat="1">
      <c r="A682" s="15"/>
      <c r="B682" s="290"/>
      <c r="C682" s="17"/>
      <c r="D682" s="17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1:15" s="299" customFormat="1">
      <c r="A683" s="15"/>
      <c r="B683" s="290"/>
      <c r="C683" s="17"/>
      <c r="D683" s="17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1:15" s="299" customFormat="1">
      <c r="A684" s="15"/>
      <c r="B684" s="290"/>
      <c r="C684" s="17"/>
      <c r="D684" s="17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1:15" s="299" customFormat="1">
      <c r="A685" s="15"/>
      <c r="B685" s="290"/>
      <c r="C685" s="17"/>
      <c r="D685" s="17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1:15" s="299" customFormat="1">
      <c r="A686" s="15"/>
      <c r="B686" s="290"/>
      <c r="C686" s="17"/>
      <c r="D686" s="17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s="299" customFormat="1">
      <c r="A687" s="15"/>
      <c r="B687" s="290"/>
      <c r="C687" s="17"/>
      <c r="D687" s="17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1:15" s="299" customFormat="1">
      <c r="A688" s="15"/>
      <c r="B688" s="290"/>
      <c r="C688" s="17"/>
      <c r="D688" s="17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1:15" s="299" customFormat="1">
      <c r="A689" s="15"/>
      <c r="B689" s="290"/>
      <c r="C689" s="17"/>
      <c r="D689" s="17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1:15" s="299" customFormat="1">
      <c r="A690" s="15"/>
      <c r="B690" s="290"/>
      <c r="C690" s="17"/>
      <c r="D690" s="17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1:15" s="299" customFormat="1">
      <c r="A691" s="15"/>
      <c r="B691" s="290"/>
      <c r="C691" s="17"/>
      <c r="D691" s="17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1:15" s="299" customFormat="1">
      <c r="A692" s="15"/>
      <c r="B692" s="290"/>
      <c r="C692" s="17"/>
      <c r="D692" s="17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1:15" s="299" customFormat="1">
      <c r="A693" s="15"/>
      <c r="B693" s="290"/>
      <c r="C693" s="17"/>
      <c r="D693" s="17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s="299" customFormat="1">
      <c r="A694" s="15"/>
      <c r="B694" s="290"/>
      <c r="C694" s="17"/>
      <c r="D694" s="17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s="299" customFormat="1">
      <c r="A695" s="15"/>
      <c r="B695" s="290"/>
      <c r="C695" s="17"/>
      <c r="D695" s="17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s="299" customFormat="1">
      <c r="A696" s="15"/>
      <c r="B696" s="290"/>
      <c r="C696" s="17"/>
      <c r="D696" s="17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s="299" customFormat="1">
      <c r="A697" s="15"/>
      <c r="B697" s="290"/>
      <c r="C697" s="17"/>
      <c r="D697" s="17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s="299" customFormat="1">
      <c r="A698" s="15"/>
      <c r="B698" s="290"/>
      <c r="C698" s="17"/>
      <c r="D698" s="17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s="299" customFormat="1">
      <c r="A699" s="15"/>
      <c r="B699" s="290"/>
      <c r="C699" s="17"/>
      <c r="D699" s="17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s="299" customFormat="1">
      <c r="A700" s="15"/>
      <c r="B700" s="290"/>
      <c r="C700" s="17"/>
      <c r="D700" s="17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s="299" customFormat="1">
      <c r="A701" s="15"/>
      <c r="B701" s="290"/>
      <c r="C701" s="17"/>
      <c r="D701" s="17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s="299" customFormat="1">
      <c r="A702" s="15"/>
      <c r="B702" s="290"/>
      <c r="C702" s="17"/>
      <c r="D702" s="17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s="299" customFormat="1">
      <c r="A703" s="15"/>
      <c r="B703" s="290"/>
      <c r="C703" s="17"/>
      <c r="D703" s="17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s="299" customFormat="1">
      <c r="A704" s="15"/>
      <c r="B704" s="290"/>
      <c r="C704" s="17"/>
      <c r="D704" s="17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s="299" customFormat="1">
      <c r="A705" s="15"/>
      <c r="B705" s="290"/>
      <c r="C705" s="17"/>
      <c r="D705" s="17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s="299" customFormat="1">
      <c r="A706" s="15"/>
      <c r="B706" s="290"/>
      <c r="C706" s="17"/>
      <c r="D706" s="17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s="299" customFormat="1">
      <c r="A707" s="15"/>
      <c r="B707" s="290"/>
      <c r="C707" s="17"/>
      <c r="D707" s="17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s="299" customFormat="1">
      <c r="A708" s="15"/>
      <c r="B708" s="290"/>
      <c r="C708" s="17"/>
      <c r="D708" s="17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s="299" customFormat="1">
      <c r="A709" s="15"/>
      <c r="B709" s="290"/>
      <c r="C709" s="17"/>
      <c r="D709" s="17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s="299" customFormat="1">
      <c r="A710" s="15"/>
      <c r="B710" s="290"/>
      <c r="C710" s="17"/>
      <c r="D710" s="17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s="299" customFormat="1">
      <c r="A711" s="15"/>
      <c r="B711" s="290"/>
      <c r="C711" s="17"/>
      <c r="D711" s="17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s="299" customFormat="1">
      <c r="A712" s="15"/>
      <c r="B712" s="290"/>
      <c r="C712" s="17"/>
      <c r="D712" s="17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s="299" customFormat="1">
      <c r="A713" s="15"/>
      <c r="B713" s="290"/>
      <c r="C713" s="17"/>
      <c r="D713" s="17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s="299" customFormat="1">
      <c r="A714" s="15"/>
      <c r="B714" s="290"/>
      <c r="C714" s="17"/>
      <c r="D714" s="17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s="299" customFormat="1">
      <c r="A715" s="15"/>
      <c r="B715" s="290"/>
      <c r="C715" s="17"/>
      <c r="D715" s="17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s="299" customFormat="1">
      <c r="A716" s="15"/>
      <c r="B716" s="290"/>
      <c r="C716" s="17"/>
      <c r="D716" s="17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s="299" customFormat="1">
      <c r="A717" s="15"/>
      <c r="B717" s="290"/>
      <c r="C717" s="17"/>
      <c r="D717" s="17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s="299" customFormat="1">
      <c r="A718" s="15"/>
      <c r="B718" s="290"/>
      <c r="C718" s="17"/>
      <c r="D718" s="17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s="299" customFormat="1">
      <c r="A719" s="15"/>
      <c r="B719" s="290"/>
      <c r="C719" s="17"/>
      <c r="D719" s="17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s="299" customFormat="1">
      <c r="A720" s="15"/>
      <c r="B720" s="290"/>
      <c r="C720" s="17"/>
      <c r="D720" s="17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s="299" customFormat="1">
      <c r="A721" s="15"/>
      <c r="B721" s="290"/>
      <c r="C721" s="17"/>
      <c r="D721" s="17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s="299" customFormat="1">
      <c r="A722" s="15"/>
      <c r="B722" s="290"/>
      <c r="C722" s="17"/>
      <c r="D722" s="17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s="299" customFormat="1">
      <c r="A723" s="15"/>
      <c r="B723" s="290"/>
      <c r="C723" s="17"/>
      <c r="D723" s="17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s="299" customFormat="1">
      <c r="A724" s="15"/>
      <c r="B724" s="290"/>
      <c r="C724" s="17"/>
      <c r="D724" s="17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s="299" customFormat="1">
      <c r="A725" s="15"/>
      <c r="B725" s="290"/>
      <c r="C725" s="17"/>
      <c r="D725" s="17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s="299" customFormat="1">
      <c r="A726" s="15"/>
      <c r="B726" s="290"/>
      <c r="C726" s="17"/>
      <c r="D726" s="17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s="299" customFormat="1">
      <c r="A727" s="15"/>
      <c r="B727" s="290"/>
      <c r="C727" s="17"/>
      <c r="D727" s="17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s="299" customFormat="1">
      <c r="A728" s="15"/>
      <c r="B728" s="290"/>
      <c r="C728" s="17"/>
      <c r="D728" s="17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s="299" customFormat="1">
      <c r="A729" s="15"/>
      <c r="B729" s="290"/>
      <c r="C729" s="17"/>
      <c r="D729" s="17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s="299" customFormat="1">
      <c r="A730" s="15"/>
      <c r="B730" s="290"/>
      <c r="C730" s="17"/>
      <c r="D730" s="17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s="299" customFormat="1">
      <c r="A731" s="15"/>
      <c r="B731" s="290"/>
      <c r="C731" s="17"/>
      <c r="D731" s="17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s="299" customFormat="1">
      <c r="A732" s="15"/>
      <c r="B732" s="290"/>
      <c r="C732" s="17"/>
      <c r="D732" s="17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s="299" customFormat="1">
      <c r="A733" s="15"/>
      <c r="B733" s="290"/>
      <c r="C733" s="17"/>
      <c r="D733" s="17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s="299" customFormat="1">
      <c r="A734" s="15"/>
      <c r="B734" s="290"/>
      <c r="C734" s="17"/>
      <c r="D734" s="17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s="299" customFormat="1">
      <c r="A735" s="15"/>
      <c r="B735" s="290"/>
      <c r="C735" s="17"/>
      <c r="D735" s="17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s="299" customFormat="1">
      <c r="A736" s="15"/>
      <c r="B736" s="290"/>
      <c r="C736" s="17"/>
      <c r="D736" s="17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s="299" customFormat="1">
      <c r="A737" s="15"/>
      <c r="B737" s="290"/>
      <c r="C737" s="17"/>
      <c r="D737" s="17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s="299" customFormat="1">
      <c r="A738" s="15"/>
      <c r="B738" s="290"/>
      <c r="C738" s="17"/>
      <c r="D738" s="17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s="299" customFormat="1">
      <c r="A739" s="15"/>
      <c r="B739" s="290"/>
      <c r="C739" s="17"/>
      <c r="D739" s="17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s="299" customFormat="1">
      <c r="A740" s="15"/>
      <c r="B740" s="290"/>
      <c r="C740" s="17"/>
      <c r="D740" s="17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s="299" customFormat="1">
      <c r="A741" s="15"/>
      <c r="B741" s="290"/>
      <c r="C741" s="17"/>
      <c r="D741" s="17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s="299" customFormat="1">
      <c r="A742" s="15"/>
      <c r="B742" s="290"/>
      <c r="C742" s="17"/>
      <c r="D742" s="17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s="299" customFormat="1">
      <c r="A743" s="15"/>
      <c r="B743" s="290"/>
      <c r="C743" s="17"/>
      <c r="D743" s="17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s="299" customFormat="1">
      <c r="A744" s="15"/>
      <c r="B744" s="290"/>
      <c r="C744" s="17"/>
      <c r="D744" s="17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s="299" customFormat="1">
      <c r="A745" s="15"/>
      <c r="B745" s="290"/>
      <c r="C745" s="17"/>
      <c r="D745" s="17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s="299" customFormat="1">
      <c r="A746" s="15"/>
      <c r="B746" s="290"/>
      <c r="C746" s="17"/>
      <c r="D746" s="17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s="299" customFormat="1">
      <c r="A747" s="15"/>
      <c r="B747" s="290"/>
      <c r="C747" s="17"/>
      <c r="D747" s="17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s="299" customFormat="1">
      <c r="A748" s="15"/>
      <c r="B748" s="290"/>
      <c r="C748" s="17"/>
      <c r="D748" s="17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s="299" customFormat="1">
      <c r="A749" s="15"/>
      <c r="B749" s="290"/>
      <c r="C749" s="17"/>
      <c r="D749" s="17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s="299" customFormat="1">
      <c r="A750" s="15"/>
      <c r="B750" s="290"/>
      <c r="C750" s="17"/>
      <c r="D750" s="17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s="299" customFormat="1">
      <c r="A751" s="15"/>
      <c r="B751" s="290"/>
      <c r="C751" s="17"/>
      <c r="D751" s="17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s="299" customFormat="1">
      <c r="A752" s="15"/>
      <c r="B752" s="290"/>
      <c r="C752" s="17"/>
      <c r="D752" s="17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s="299" customFormat="1">
      <c r="A753" s="15"/>
      <c r="B753" s="290"/>
      <c r="C753" s="17"/>
      <c r="D753" s="17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s="299" customFormat="1">
      <c r="A754" s="15"/>
      <c r="B754" s="290"/>
      <c r="C754" s="17"/>
      <c r="D754" s="17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s="299" customFormat="1">
      <c r="A755" s="15"/>
      <c r="B755" s="290"/>
      <c r="C755" s="17"/>
      <c r="D755" s="17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s="299" customFormat="1">
      <c r="A756" s="15"/>
      <c r="B756" s="290"/>
      <c r="C756" s="17"/>
      <c r="D756" s="17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s="299" customFormat="1">
      <c r="A757" s="15"/>
      <c r="B757" s="290"/>
      <c r="C757" s="17"/>
      <c r="D757" s="17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s="299" customFormat="1">
      <c r="A758" s="15"/>
      <c r="B758" s="290"/>
      <c r="C758" s="17"/>
      <c r="D758" s="17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s="299" customFormat="1">
      <c r="A759" s="15"/>
      <c r="B759" s="290"/>
      <c r="C759" s="17"/>
      <c r="D759" s="17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s="299" customFormat="1">
      <c r="A760" s="15"/>
      <c r="B760" s="290"/>
      <c r="C760" s="17"/>
      <c r="D760" s="17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s="299" customFormat="1">
      <c r="A761" s="15"/>
      <c r="B761" s="290"/>
      <c r="C761" s="17"/>
      <c r="D761" s="17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s="299" customFormat="1">
      <c r="A762" s="15"/>
      <c r="B762" s="290"/>
      <c r="C762" s="17"/>
      <c r="D762" s="17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s="299" customFormat="1">
      <c r="A763" s="15"/>
      <c r="B763" s="290"/>
      <c r="C763" s="17"/>
      <c r="D763" s="17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s="299" customFormat="1">
      <c r="A764" s="15"/>
      <c r="B764" s="290"/>
      <c r="C764" s="17"/>
      <c r="D764" s="17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s="299" customFormat="1">
      <c r="A765" s="15"/>
      <c r="B765" s="290"/>
      <c r="C765" s="17"/>
      <c r="D765" s="17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s="299" customFormat="1">
      <c r="A766" s="15"/>
      <c r="B766" s="290"/>
      <c r="C766" s="17"/>
      <c r="D766" s="17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s="299" customFormat="1">
      <c r="A767" s="15"/>
      <c r="B767" s="290"/>
      <c r="C767" s="17"/>
      <c r="D767" s="17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s="299" customFormat="1">
      <c r="A768" s="15"/>
      <c r="B768" s="290"/>
      <c r="C768" s="17"/>
      <c r="D768" s="17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s="299" customFormat="1">
      <c r="A769" s="15"/>
      <c r="B769" s="290"/>
      <c r="C769" s="17"/>
      <c r="D769" s="17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s="299" customFormat="1">
      <c r="A770" s="15"/>
      <c r="B770" s="290"/>
      <c r="C770" s="17"/>
      <c r="D770" s="17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s="299" customFormat="1">
      <c r="A771" s="15"/>
      <c r="B771" s="290"/>
      <c r="C771" s="17"/>
      <c r="D771" s="17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s="299" customFormat="1">
      <c r="A772" s="15"/>
      <c r="B772" s="290"/>
      <c r="C772" s="17"/>
      <c r="D772" s="17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s="299" customFormat="1">
      <c r="A773" s="15"/>
      <c r="B773" s="290"/>
      <c r="C773" s="17"/>
      <c r="D773" s="17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s="299" customFormat="1">
      <c r="A774" s="15"/>
      <c r="B774" s="290"/>
      <c r="C774" s="17"/>
      <c r="D774" s="17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s="299" customFormat="1">
      <c r="A775" s="15"/>
      <c r="B775" s="290"/>
      <c r="C775" s="17"/>
      <c r="D775" s="17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s="299" customFormat="1">
      <c r="A776" s="15"/>
      <c r="B776" s="290"/>
      <c r="C776" s="17"/>
      <c r="D776" s="17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s="299" customFormat="1">
      <c r="A777" s="15"/>
      <c r="B777" s="290"/>
      <c r="C777" s="17"/>
      <c r="D777" s="17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s="299" customFormat="1">
      <c r="A778" s="15"/>
      <c r="B778" s="290"/>
      <c r="C778" s="17"/>
      <c r="D778" s="17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s="299" customFormat="1">
      <c r="A779" s="15"/>
      <c r="B779" s="290"/>
      <c r="C779" s="17"/>
      <c r="D779" s="17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s="299" customFormat="1">
      <c r="A780" s="15"/>
      <c r="B780" s="290"/>
      <c r="C780" s="17"/>
      <c r="D780" s="17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s="299" customFormat="1">
      <c r="A781" s="15"/>
      <c r="B781" s="290"/>
      <c r="C781" s="17"/>
      <c r="D781" s="17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s="299" customFormat="1">
      <c r="A782" s="15"/>
      <c r="B782" s="290"/>
      <c r="C782" s="17"/>
      <c r="D782" s="17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s="299" customFormat="1">
      <c r="A783" s="15"/>
      <c r="B783" s="290"/>
      <c r="C783" s="17"/>
      <c r="D783" s="17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s="299" customFormat="1">
      <c r="A784" s="15"/>
      <c r="B784" s="290"/>
      <c r="C784" s="17"/>
      <c r="D784" s="17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s="299" customFormat="1">
      <c r="A785" s="15"/>
      <c r="B785" s="290"/>
      <c r="C785" s="17"/>
      <c r="D785" s="17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s="299" customFormat="1">
      <c r="A786" s="15"/>
      <c r="B786" s="290"/>
      <c r="C786" s="17"/>
      <c r="D786" s="17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s="299" customFormat="1">
      <c r="A787" s="15"/>
      <c r="B787" s="290"/>
      <c r="C787" s="17"/>
      <c r="D787" s="17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s="299" customFormat="1">
      <c r="A788" s="15"/>
      <c r="B788" s="290"/>
      <c r="C788" s="17"/>
      <c r="D788" s="17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s="299" customFormat="1">
      <c r="A789" s="15"/>
      <c r="B789" s="290"/>
      <c r="C789" s="17"/>
      <c r="D789" s="17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s="299" customFormat="1">
      <c r="A790" s="15"/>
      <c r="B790" s="290"/>
      <c r="C790" s="17"/>
      <c r="D790" s="17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s="299" customFormat="1">
      <c r="A791" s="15"/>
      <c r="B791" s="290"/>
      <c r="C791" s="17"/>
      <c r="D791" s="17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s="299" customFormat="1">
      <c r="A792" s="15"/>
      <c r="B792" s="290"/>
      <c r="C792" s="17"/>
      <c r="D792" s="17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s="299" customFormat="1">
      <c r="A793" s="15"/>
      <c r="B793" s="290"/>
      <c r="C793" s="17"/>
      <c r="D793" s="17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s="299" customFormat="1">
      <c r="A794" s="15"/>
      <c r="B794" s="290"/>
      <c r="C794" s="17"/>
      <c r="D794" s="17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s="299" customFormat="1">
      <c r="A795" s="15"/>
      <c r="B795" s="290"/>
      <c r="C795" s="17"/>
      <c r="D795" s="17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s="299" customFormat="1">
      <c r="A796" s="15"/>
      <c r="B796" s="290"/>
      <c r="C796" s="17"/>
      <c r="D796" s="17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s="299" customFormat="1">
      <c r="A797" s="15"/>
      <c r="B797" s="290"/>
      <c r="C797" s="17"/>
      <c r="D797" s="17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s="299" customFormat="1">
      <c r="A798" s="15"/>
      <c r="B798" s="290"/>
      <c r="C798" s="17"/>
      <c r="D798" s="17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s="299" customFormat="1">
      <c r="A799" s="15"/>
      <c r="B799" s="290"/>
      <c r="C799" s="17"/>
      <c r="D799" s="17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s="299" customFormat="1">
      <c r="A800" s="15"/>
      <c r="B800" s="290"/>
      <c r="C800" s="17"/>
      <c r="D800" s="17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s="299" customFormat="1">
      <c r="A801" s="15"/>
      <c r="B801" s="290"/>
      <c r="C801" s="17"/>
      <c r="D801" s="17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s="299" customFormat="1">
      <c r="A802" s="15"/>
      <c r="B802" s="290"/>
      <c r="C802" s="17"/>
      <c r="D802" s="17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s="299" customFormat="1">
      <c r="A803" s="15"/>
      <c r="B803" s="290"/>
      <c r="C803" s="17"/>
      <c r="D803" s="17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s="299" customFormat="1">
      <c r="A804" s="15"/>
      <c r="B804" s="290"/>
      <c r="C804" s="17"/>
      <c r="D804" s="17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s="299" customFormat="1">
      <c r="A805" s="15"/>
      <c r="B805" s="290"/>
      <c r="C805" s="17"/>
      <c r="D805" s="17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s="299" customFormat="1">
      <c r="A806" s="15"/>
      <c r="B806" s="290"/>
      <c r="C806" s="17"/>
      <c r="D806" s="17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s="299" customFormat="1">
      <c r="A807" s="15"/>
      <c r="B807" s="290"/>
      <c r="C807" s="17"/>
      <c r="D807" s="17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s="299" customFormat="1">
      <c r="A808" s="15"/>
      <c r="B808" s="290"/>
      <c r="C808" s="17"/>
      <c r="D808" s="17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s="299" customFormat="1">
      <c r="A809" s="15"/>
      <c r="B809" s="290"/>
      <c r="C809" s="17"/>
      <c r="D809" s="17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s="299" customFormat="1">
      <c r="A810" s="15"/>
      <c r="B810" s="290"/>
      <c r="C810" s="17"/>
      <c r="D810" s="17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s="299" customFormat="1">
      <c r="A811" s="15"/>
      <c r="B811" s="290"/>
      <c r="C811" s="17"/>
      <c r="D811" s="17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s="299" customFormat="1">
      <c r="A812" s="15"/>
      <c r="B812" s="290"/>
      <c r="C812" s="17"/>
      <c r="D812" s="17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s="299" customFormat="1">
      <c r="A813" s="15"/>
      <c r="B813" s="290"/>
      <c r="C813" s="17"/>
      <c r="D813" s="17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s="299" customFormat="1">
      <c r="A814" s="15"/>
      <c r="B814" s="290"/>
      <c r="C814" s="17"/>
      <c r="D814" s="17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s="299" customFormat="1">
      <c r="A815" s="15"/>
      <c r="B815" s="290"/>
      <c r="C815" s="17"/>
      <c r="D815" s="17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s="299" customFormat="1">
      <c r="A816" s="15"/>
      <c r="B816" s="290"/>
      <c r="C816" s="17"/>
      <c r="D816" s="17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s="299" customFormat="1">
      <c r="A817" s="15"/>
      <c r="B817" s="290"/>
      <c r="C817" s="17"/>
      <c r="D817" s="17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s="299" customFormat="1">
      <c r="A818" s="15"/>
      <c r="B818" s="290"/>
      <c r="C818" s="17"/>
      <c r="D818" s="17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s="299" customFormat="1">
      <c r="A819" s="15"/>
      <c r="B819" s="290"/>
      <c r="C819" s="17"/>
      <c r="D819" s="17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s="299" customFormat="1">
      <c r="A820" s="15"/>
      <c r="B820" s="290"/>
      <c r="C820" s="17"/>
      <c r="D820" s="17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s="299" customFormat="1">
      <c r="A821" s="15"/>
      <c r="B821" s="290"/>
      <c r="C821" s="17"/>
      <c r="D821" s="17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s="299" customFormat="1">
      <c r="A822" s="15"/>
      <c r="B822" s="290"/>
      <c r="C822" s="17"/>
      <c r="D822" s="17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s="299" customFormat="1">
      <c r="A823" s="15"/>
      <c r="B823" s="290"/>
      <c r="C823" s="17"/>
      <c r="D823" s="17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s="299" customFormat="1">
      <c r="A824" s="15"/>
      <c r="B824" s="290"/>
      <c r="C824" s="17"/>
      <c r="D824" s="17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s="299" customFormat="1">
      <c r="A825" s="15"/>
      <c r="B825" s="290"/>
      <c r="C825" s="17"/>
      <c r="D825" s="17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s="299" customFormat="1">
      <c r="A826" s="15"/>
      <c r="B826" s="290"/>
      <c r="C826" s="17"/>
      <c r="D826" s="17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s="299" customFormat="1">
      <c r="A827" s="15"/>
      <c r="B827" s="290"/>
      <c r="C827" s="17"/>
      <c r="D827" s="17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s="299" customFormat="1">
      <c r="A828" s="15"/>
      <c r="B828" s="290"/>
      <c r="C828" s="17"/>
      <c r="D828" s="17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s="299" customFormat="1">
      <c r="A829" s="15"/>
      <c r="B829" s="290"/>
      <c r="C829" s="17"/>
      <c r="D829" s="17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s="299" customFormat="1">
      <c r="A830" s="15"/>
      <c r="B830" s="290"/>
      <c r="C830" s="17"/>
      <c r="D830" s="17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s="299" customFormat="1">
      <c r="A831" s="15"/>
      <c r="B831" s="290"/>
      <c r="C831" s="17"/>
      <c r="D831" s="17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s="299" customFormat="1">
      <c r="A832" s="15"/>
      <c r="B832" s="290"/>
      <c r="C832" s="17"/>
      <c r="D832" s="17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s="299" customFormat="1">
      <c r="A833" s="15"/>
      <c r="B833" s="290"/>
      <c r="C833" s="17"/>
      <c r="D833" s="17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s="299" customFormat="1">
      <c r="A834" s="15"/>
      <c r="B834" s="290"/>
      <c r="C834" s="17"/>
      <c r="D834" s="17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s="299" customFormat="1">
      <c r="A835" s="15"/>
      <c r="B835" s="290"/>
      <c r="C835" s="17"/>
      <c r="D835" s="17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s="299" customFormat="1">
      <c r="A836" s="15"/>
      <c r="B836" s="290"/>
      <c r="C836" s="17"/>
      <c r="D836" s="17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s="299" customFormat="1">
      <c r="A837" s="15"/>
      <c r="B837" s="290"/>
      <c r="C837" s="17"/>
      <c r="D837" s="17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s="299" customFormat="1">
      <c r="A838" s="15"/>
      <c r="B838" s="290"/>
      <c r="C838" s="17"/>
      <c r="D838" s="17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s="299" customFormat="1">
      <c r="A839" s="15"/>
      <c r="B839" s="290"/>
      <c r="C839" s="17"/>
      <c r="D839" s="17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s="299" customFormat="1">
      <c r="A840" s="15"/>
      <c r="B840" s="290"/>
      <c r="C840" s="17"/>
      <c r="D840" s="17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s="299" customFormat="1">
      <c r="A841" s="15"/>
      <c r="B841" s="290"/>
      <c r="C841" s="17"/>
      <c r="D841" s="17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s="299" customFormat="1">
      <c r="A842" s="15"/>
      <c r="B842" s="290"/>
      <c r="C842" s="17"/>
      <c r="D842" s="17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s="299" customFormat="1">
      <c r="A843" s="15"/>
      <c r="B843" s="290"/>
      <c r="C843" s="17"/>
      <c r="D843" s="17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s="299" customFormat="1">
      <c r="A844" s="15"/>
      <c r="B844" s="290"/>
      <c r="C844" s="17"/>
      <c r="D844" s="17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s="299" customFormat="1">
      <c r="A845" s="15"/>
      <c r="B845" s="290"/>
      <c r="C845" s="17"/>
      <c r="D845" s="17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s="299" customFormat="1">
      <c r="A846" s="15"/>
      <c r="B846" s="290"/>
      <c r="C846" s="17"/>
      <c r="D846" s="17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s="299" customFormat="1">
      <c r="A847" s="15"/>
      <c r="B847" s="290"/>
      <c r="C847" s="17"/>
      <c r="D847" s="17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s="299" customFormat="1">
      <c r="A848" s="15"/>
      <c r="B848" s="290"/>
      <c r="C848" s="17"/>
      <c r="D848" s="17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s="299" customFormat="1">
      <c r="A849" s="15"/>
      <c r="B849" s="290"/>
      <c r="C849" s="17"/>
      <c r="D849" s="17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s="299" customFormat="1">
      <c r="A850" s="15"/>
      <c r="B850" s="290"/>
      <c r="C850" s="17"/>
      <c r="D850" s="17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s="299" customFormat="1">
      <c r="A851" s="15"/>
      <c r="B851" s="290"/>
      <c r="C851" s="17"/>
      <c r="D851" s="17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s="299" customFormat="1">
      <c r="A852" s="15"/>
      <c r="B852" s="290"/>
      <c r="C852" s="17"/>
      <c r="D852" s="17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s="299" customFormat="1">
      <c r="A853" s="15"/>
      <c r="B853" s="290"/>
      <c r="C853" s="17"/>
      <c r="D853" s="17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s="299" customFormat="1">
      <c r="A854" s="15"/>
      <c r="B854" s="290"/>
      <c r="C854" s="17"/>
      <c r="D854" s="17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s="299" customFormat="1">
      <c r="A855" s="15"/>
      <c r="B855" s="290"/>
      <c r="C855" s="17"/>
      <c r="D855" s="17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s="299" customFormat="1">
      <c r="A856" s="15"/>
      <c r="B856" s="290"/>
      <c r="C856" s="17"/>
      <c r="D856" s="17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s="299" customFormat="1">
      <c r="A857" s="15"/>
      <c r="B857" s="290"/>
      <c r="C857" s="17"/>
      <c r="D857" s="17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s="299" customFormat="1">
      <c r="A858" s="15"/>
      <c r="B858" s="290"/>
      <c r="C858" s="17"/>
      <c r="D858" s="17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1:15" s="299" customFormat="1">
      <c r="A859" s="15"/>
      <c r="B859" s="290"/>
      <c r="C859" s="17"/>
      <c r="D859" s="17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1:15" s="299" customFormat="1">
      <c r="A860" s="15"/>
      <c r="B860" s="290"/>
      <c r="C860" s="17"/>
      <c r="D860" s="17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1:15" s="299" customFormat="1">
      <c r="A861" s="15"/>
      <c r="B861" s="290"/>
      <c r="C861" s="17"/>
      <c r="D861" s="17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1:15" s="299" customFormat="1">
      <c r="A862" s="15"/>
      <c r="B862" s="290"/>
      <c r="C862" s="17"/>
      <c r="D862" s="17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1:15" s="299" customFormat="1">
      <c r="A863" s="15"/>
      <c r="B863" s="290"/>
      <c r="C863" s="17"/>
      <c r="D863" s="17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1:15" s="299" customFormat="1">
      <c r="A864" s="15"/>
      <c r="B864" s="290"/>
      <c r="C864" s="17"/>
      <c r="D864" s="17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1:15" s="299" customFormat="1">
      <c r="A865" s="15"/>
      <c r="B865" s="290"/>
      <c r="C865" s="17"/>
      <c r="D865" s="17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1:15" s="299" customFormat="1">
      <c r="A866" s="15"/>
      <c r="B866" s="290"/>
      <c r="C866" s="17"/>
      <c r="D866" s="17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1:15" s="299" customFormat="1">
      <c r="A867" s="15"/>
      <c r="B867" s="290"/>
      <c r="C867" s="17"/>
      <c r="D867" s="17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1:15" s="299" customFormat="1">
      <c r="A868" s="15"/>
      <c r="B868" s="290"/>
      <c r="C868" s="17"/>
      <c r="D868" s="17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1:15" s="299" customFormat="1">
      <c r="A869" s="15"/>
      <c r="B869" s="290"/>
      <c r="C869" s="17"/>
      <c r="D869" s="17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1:15" s="299" customFormat="1">
      <c r="A870" s="15"/>
      <c r="B870" s="290"/>
      <c r="C870" s="17"/>
      <c r="D870" s="17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1:15" s="299" customFormat="1">
      <c r="A871" s="15"/>
      <c r="B871" s="290"/>
      <c r="C871" s="17"/>
      <c r="D871" s="17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1:15" s="299" customFormat="1">
      <c r="A872" s="15"/>
      <c r="B872" s="290"/>
      <c r="C872" s="17"/>
      <c r="D872" s="17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1:15" s="299" customFormat="1">
      <c r="A873" s="15"/>
      <c r="B873" s="290"/>
      <c r="C873" s="17"/>
      <c r="D873" s="17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1:15" s="299" customFormat="1">
      <c r="A874" s="15"/>
      <c r="B874" s="290"/>
      <c r="C874" s="17"/>
      <c r="D874" s="17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1:15" s="299" customFormat="1">
      <c r="A875" s="15"/>
      <c r="B875" s="290"/>
      <c r="C875" s="17"/>
      <c r="D875" s="17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1:15" s="299" customFormat="1">
      <c r="A876" s="15"/>
      <c r="B876" s="290"/>
      <c r="C876" s="17"/>
      <c r="D876" s="17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s="299" customFormat="1">
      <c r="A877" s="15"/>
      <c r="B877" s="290"/>
      <c r="C877" s="17"/>
      <c r="D877" s="17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s="299" customFormat="1">
      <c r="A878" s="15"/>
      <c r="B878" s="290"/>
      <c r="C878" s="17"/>
      <c r="D878" s="17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s="299" customFormat="1">
      <c r="A879" s="15"/>
      <c r="B879" s="290"/>
      <c r="C879" s="17"/>
      <c r="D879" s="17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s="299" customFormat="1">
      <c r="A880" s="15"/>
      <c r="B880" s="290"/>
      <c r="C880" s="17"/>
      <c r="D880" s="17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s="299" customFormat="1">
      <c r="A881" s="15"/>
      <c r="B881" s="290"/>
      <c r="C881" s="17"/>
      <c r="D881" s="17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1:15" s="299" customFormat="1">
      <c r="A882" s="15"/>
      <c r="B882" s="290"/>
      <c r="C882" s="17"/>
      <c r="D882" s="17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15" s="299" customFormat="1">
      <c r="A883" s="15"/>
      <c r="B883" s="290"/>
      <c r="C883" s="17"/>
      <c r="D883" s="17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1:15" s="299" customFormat="1">
      <c r="A884" s="15"/>
      <c r="B884" s="290"/>
      <c r="C884" s="17"/>
      <c r="D884" s="17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1:15" s="299" customFormat="1">
      <c r="A885" s="15"/>
      <c r="B885" s="290"/>
      <c r="C885" s="17"/>
      <c r="D885" s="17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1:15" s="299" customFormat="1">
      <c r="A886" s="15"/>
      <c r="B886" s="290"/>
      <c r="C886" s="17"/>
      <c r="D886" s="17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1:15" s="299" customFormat="1">
      <c r="A887" s="15"/>
      <c r="B887" s="290"/>
      <c r="C887" s="17"/>
      <c r="D887" s="17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1:15" s="299" customFormat="1">
      <c r="A888" s="15"/>
      <c r="B888" s="290"/>
      <c r="C888" s="17"/>
      <c r="D888" s="17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1:15" s="299" customFormat="1">
      <c r="A889" s="15"/>
      <c r="B889" s="290"/>
      <c r="C889" s="17"/>
      <c r="D889" s="17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s="299" customFormat="1">
      <c r="A890" s="15"/>
      <c r="B890" s="290"/>
      <c r="C890" s="17"/>
      <c r="D890" s="17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s="299" customFormat="1">
      <c r="A891" s="15"/>
      <c r="B891" s="290"/>
      <c r="C891" s="17"/>
      <c r="D891" s="17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s="299" customFormat="1">
      <c r="A892" s="15"/>
      <c r="B892" s="290"/>
      <c r="C892" s="17"/>
      <c r="D892" s="17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s="299" customFormat="1">
      <c r="A893" s="15"/>
      <c r="B893" s="290"/>
      <c r="C893" s="17"/>
      <c r="D893" s="17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s="299" customFormat="1">
      <c r="A894" s="15"/>
      <c r="B894" s="290"/>
      <c r="C894" s="17"/>
      <c r="D894" s="17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s="299" customFormat="1">
      <c r="A895" s="15"/>
      <c r="B895" s="290"/>
      <c r="C895" s="17"/>
      <c r="D895" s="17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s="299" customFormat="1">
      <c r="A896" s="15"/>
      <c r="B896" s="290"/>
      <c r="C896" s="17"/>
      <c r="D896" s="17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s="299" customFormat="1">
      <c r="A897" s="15"/>
      <c r="B897" s="290"/>
      <c r="C897" s="17"/>
      <c r="D897" s="17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s="299" customFormat="1">
      <c r="A898" s="15"/>
      <c r="B898" s="290"/>
      <c r="C898" s="17"/>
      <c r="D898" s="17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s="299" customFormat="1">
      <c r="A899" s="15"/>
      <c r="B899" s="290"/>
      <c r="C899" s="17"/>
      <c r="D899" s="17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s="299" customFormat="1">
      <c r="A900" s="15"/>
      <c r="B900" s="290"/>
      <c r="C900" s="17"/>
      <c r="D900" s="17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s="299" customFormat="1">
      <c r="A901" s="15"/>
      <c r="B901" s="290"/>
      <c r="C901" s="17"/>
      <c r="D901" s="17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s="299" customFormat="1">
      <c r="A902" s="15"/>
      <c r="B902" s="290"/>
      <c r="C902" s="17"/>
      <c r="D902" s="17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s="299" customFormat="1">
      <c r="A903" s="15"/>
      <c r="B903" s="290"/>
      <c r="C903" s="17"/>
      <c r="D903" s="17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s="299" customFormat="1">
      <c r="A904" s="15"/>
      <c r="B904" s="290"/>
      <c r="C904" s="17"/>
      <c r="D904" s="17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1:15" s="299" customFormat="1">
      <c r="A905" s="15"/>
      <c r="B905" s="290"/>
      <c r="C905" s="17"/>
      <c r="D905" s="17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1:15" s="299" customFormat="1">
      <c r="A906" s="15"/>
      <c r="B906" s="290"/>
      <c r="C906" s="17"/>
      <c r="D906" s="17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1:15" s="299" customFormat="1">
      <c r="A907" s="15"/>
      <c r="B907" s="290"/>
      <c r="C907" s="17"/>
      <c r="D907" s="17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1:15" s="299" customFormat="1">
      <c r="A908" s="15"/>
      <c r="B908" s="290"/>
      <c r="C908" s="17"/>
      <c r="D908" s="17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1:15" s="299" customFormat="1">
      <c r="A909" s="15"/>
      <c r="B909" s="290"/>
      <c r="C909" s="17"/>
      <c r="D909" s="17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1:15" s="299" customFormat="1">
      <c r="A910" s="15"/>
      <c r="B910" s="290"/>
      <c r="C910" s="17"/>
      <c r="D910" s="17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1:15" s="299" customFormat="1">
      <c r="A911" s="15"/>
      <c r="B911" s="290"/>
      <c r="C911" s="17"/>
      <c r="D911" s="17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1:15" s="299" customFormat="1">
      <c r="A912" s="15"/>
      <c r="B912" s="290"/>
      <c r="C912" s="17"/>
      <c r="D912" s="17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1:15" s="299" customFormat="1">
      <c r="A913" s="15"/>
      <c r="B913" s="290"/>
      <c r="C913" s="17"/>
      <c r="D913" s="17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1:15" s="299" customFormat="1">
      <c r="A914" s="15"/>
      <c r="B914" s="290"/>
      <c r="C914" s="17"/>
      <c r="D914" s="17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s="299" customFormat="1">
      <c r="A915" s="15"/>
      <c r="B915" s="290"/>
      <c r="C915" s="17"/>
      <c r="D915" s="17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s="299" customFormat="1">
      <c r="A916" s="15"/>
      <c r="B916" s="290"/>
      <c r="C916" s="17"/>
      <c r="D916" s="17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1:15" s="299" customFormat="1">
      <c r="A917" s="15"/>
      <c r="B917" s="290"/>
      <c r="C917" s="17"/>
      <c r="D917" s="17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1:15" s="299" customFormat="1">
      <c r="A918" s="15"/>
      <c r="B918" s="290"/>
      <c r="C918" s="17"/>
      <c r="D918" s="17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1:15" s="299" customFormat="1">
      <c r="A919" s="15"/>
      <c r="B919" s="290"/>
      <c r="C919" s="17"/>
      <c r="D919" s="17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1:15" s="299" customFormat="1">
      <c r="A920" s="15"/>
      <c r="B920" s="290"/>
      <c r="C920" s="17"/>
      <c r="D920" s="17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1:15" s="299" customFormat="1">
      <c r="A921" s="15"/>
      <c r="B921" s="290"/>
      <c r="C921" s="17"/>
      <c r="D921" s="17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1:15" s="299" customFormat="1">
      <c r="A922" s="15"/>
      <c r="B922" s="290"/>
      <c r="C922" s="17"/>
      <c r="D922" s="17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1:15" s="299" customFormat="1">
      <c r="A923" s="15"/>
      <c r="B923" s="290"/>
      <c r="C923" s="17"/>
      <c r="D923" s="17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1:15" s="299" customFormat="1">
      <c r="A924" s="15"/>
      <c r="B924" s="290"/>
      <c r="C924" s="17"/>
      <c r="D924" s="17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1:15" s="299" customFormat="1">
      <c r="A925" s="15"/>
      <c r="B925" s="290"/>
      <c r="C925" s="17"/>
      <c r="D925" s="17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1:15" s="299" customFormat="1">
      <c r="A926" s="15"/>
      <c r="B926" s="290"/>
      <c r="C926" s="17"/>
      <c r="D926" s="17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1:15" s="299" customFormat="1">
      <c r="A927" s="15"/>
      <c r="B927" s="290"/>
      <c r="C927" s="17"/>
      <c r="D927" s="17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s="299" customFormat="1">
      <c r="A928" s="15"/>
      <c r="B928" s="290"/>
      <c r="C928" s="17"/>
      <c r="D928" s="17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s="299" customFormat="1">
      <c r="A929" s="15"/>
      <c r="B929" s="290"/>
      <c r="C929" s="17"/>
      <c r="D929" s="17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1:15" s="299" customFormat="1">
      <c r="A930" s="15"/>
      <c r="B930" s="290"/>
      <c r="C930" s="17"/>
      <c r="D930" s="17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1:15" s="299" customFormat="1">
      <c r="A931" s="15"/>
      <c r="B931" s="290"/>
      <c r="C931" s="17"/>
      <c r="D931" s="17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1:15" s="299" customFormat="1">
      <c r="A932" s="15"/>
      <c r="B932" s="290"/>
      <c r="C932" s="17"/>
      <c r="D932" s="17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1:15" s="299" customFormat="1">
      <c r="A933" s="15"/>
      <c r="B933" s="290"/>
      <c r="C933" s="17"/>
      <c r="D933" s="17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1:15" s="299" customFormat="1">
      <c r="A934" s="15"/>
      <c r="B934" s="290"/>
      <c r="C934" s="17"/>
      <c r="D934" s="17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s="299" customFormat="1">
      <c r="A935" s="15"/>
      <c r="B935" s="290"/>
      <c r="C935" s="17"/>
      <c r="D935" s="17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s="299" customFormat="1">
      <c r="A936" s="15"/>
      <c r="B936" s="290"/>
      <c r="C936" s="17"/>
      <c r="D936" s="17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s="299" customFormat="1">
      <c r="A937" s="15"/>
      <c r="B937" s="290"/>
      <c r="C937" s="17"/>
      <c r="D937" s="17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s="299" customFormat="1">
      <c r="A938" s="15"/>
      <c r="B938" s="290"/>
      <c r="C938" s="17"/>
      <c r="D938" s="17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1:15" s="299" customFormat="1">
      <c r="A939" s="15"/>
      <c r="B939" s="290"/>
      <c r="C939" s="17"/>
      <c r="D939" s="17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1:15" s="299" customFormat="1">
      <c r="A940" s="15"/>
      <c r="B940" s="290"/>
      <c r="C940" s="17"/>
      <c r="D940" s="17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1:15" s="299" customFormat="1">
      <c r="A941" s="15"/>
      <c r="B941" s="290"/>
      <c r="C941" s="17"/>
      <c r="D941" s="17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1:15" s="299" customFormat="1">
      <c r="A942" s="15"/>
      <c r="B942" s="290"/>
      <c r="C942" s="17"/>
      <c r="D942" s="17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1:15" s="299" customFormat="1">
      <c r="A943" s="15"/>
      <c r="B943" s="290"/>
      <c r="C943" s="17"/>
      <c r="D943" s="17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1:15" s="299" customFormat="1">
      <c r="A944" s="15"/>
      <c r="B944" s="290"/>
      <c r="C944" s="17"/>
      <c r="D944" s="17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1:15" s="299" customFormat="1">
      <c r="A945" s="15"/>
      <c r="B945" s="290"/>
      <c r="C945" s="17"/>
      <c r="D945" s="17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1:15" s="299" customFormat="1">
      <c r="A946" s="15"/>
      <c r="B946" s="290"/>
      <c r="C946" s="17"/>
      <c r="D946" s="17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1:15" s="299" customFormat="1">
      <c r="A947" s="15"/>
      <c r="B947" s="290"/>
      <c r="C947" s="17"/>
      <c r="D947" s="17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1:15" s="299" customFormat="1">
      <c r="A948" s="15"/>
      <c r="B948" s="290"/>
      <c r="C948" s="17"/>
      <c r="D948" s="17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1:15" s="299" customFormat="1">
      <c r="A949" s="15"/>
      <c r="B949" s="290"/>
      <c r="C949" s="17"/>
      <c r="D949" s="17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1:15" s="299" customFormat="1">
      <c r="A950" s="15"/>
      <c r="B950" s="290"/>
      <c r="C950" s="17"/>
      <c r="D950" s="17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1:15" s="299" customFormat="1">
      <c r="A951" s="15"/>
      <c r="B951" s="290"/>
      <c r="C951" s="17"/>
      <c r="D951" s="17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1:15" s="299" customFormat="1">
      <c r="A952" s="15"/>
      <c r="B952" s="290"/>
      <c r="C952" s="17"/>
      <c r="D952" s="17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1:15" s="299" customFormat="1">
      <c r="A953" s="15"/>
      <c r="B953" s="290"/>
      <c r="C953" s="17"/>
      <c r="D953" s="17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1:15" s="299" customFormat="1">
      <c r="A954" s="15"/>
      <c r="B954" s="290"/>
      <c r="C954" s="17"/>
      <c r="D954" s="17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1:15" s="299" customFormat="1">
      <c r="A955" s="15"/>
      <c r="B955" s="290"/>
      <c r="C955" s="17"/>
      <c r="D955" s="17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1:15" s="299" customFormat="1">
      <c r="A956" s="15"/>
      <c r="B956" s="290"/>
      <c r="C956" s="17"/>
      <c r="D956" s="17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1:15" s="299" customFormat="1">
      <c r="A957" s="15"/>
      <c r="B957" s="290"/>
      <c r="C957" s="17"/>
      <c r="D957" s="17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1:15" s="299" customFormat="1">
      <c r="A958" s="15"/>
      <c r="B958" s="290"/>
      <c r="C958" s="17"/>
      <c r="D958" s="17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1:15" s="299" customFormat="1">
      <c r="A959" s="15"/>
      <c r="B959" s="290"/>
      <c r="C959" s="17"/>
      <c r="D959" s="17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1:15" s="299" customFormat="1">
      <c r="A960" s="15"/>
      <c r="B960" s="290"/>
      <c r="C960" s="17"/>
      <c r="D960" s="17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1:15" s="299" customFormat="1">
      <c r="A961" s="15"/>
      <c r="B961" s="290"/>
      <c r="C961" s="17"/>
      <c r="D961" s="17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1:15" s="299" customFormat="1">
      <c r="A962" s="15"/>
      <c r="B962" s="290"/>
      <c r="C962" s="17"/>
      <c r="D962" s="17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s="299" customFormat="1">
      <c r="A963" s="15"/>
      <c r="B963" s="290"/>
      <c r="C963" s="17"/>
      <c r="D963" s="17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s="299" customFormat="1">
      <c r="A964" s="15"/>
      <c r="B964" s="290"/>
      <c r="C964" s="17"/>
      <c r="D964" s="17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s="299" customFormat="1">
      <c r="A965" s="15"/>
      <c r="B965" s="290"/>
      <c r="C965" s="17"/>
      <c r="D965" s="17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s="299" customFormat="1">
      <c r="A966" s="15"/>
      <c r="B966" s="290"/>
      <c r="C966" s="17"/>
      <c r="D966" s="17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s="299" customFormat="1">
      <c r="A967" s="15"/>
      <c r="B967" s="290"/>
      <c r="C967" s="17"/>
      <c r="D967" s="17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1:15" s="299" customFormat="1">
      <c r="A968" s="15"/>
      <c r="B968" s="290"/>
      <c r="C968" s="17"/>
      <c r="D968" s="17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1:15" s="299" customFormat="1">
      <c r="A969" s="15"/>
      <c r="B969" s="290"/>
      <c r="C969" s="17"/>
      <c r="D969" s="17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1:15" s="299" customFormat="1">
      <c r="A970" s="15"/>
      <c r="B970" s="290"/>
      <c r="C970" s="17"/>
      <c r="D970" s="17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1:15" s="299" customFormat="1">
      <c r="A971" s="15"/>
      <c r="B971" s="290"/>
      <c r="C971" s="17"/>
      <c r="D971" s="17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1:15" s="299" customFormat="1">
      <c r="A972" s="15"/>
      <c r="B972" s="290"/>
      <c r="C972" s="17"/>
      <c r="D972" s="17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1:15" s="299" customFormat="1">
      <c r="A973" s="15"/>
      <c r="B973" s="290"/>
      <c r="C973" s="17"/>
      <c r="D973" s="17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1:15" s="299" customFormat="1">
      <c r="A974" s="15"/>
      <c r="B974" s="290"/>
      <c r="C974" s="17"/>
      <c r="D974" s="17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1:15" s="299" customFormat="1">
      <c r="A975" s="15"/>
      <c r="B975" s="290"/>
      <c r="C975" s="17"/>
      <c r="D975" s="17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1:15" s="299" customFormat="1">
      <c r="A976" s="15"/>
      <c r="B976" s="290"/>
      <c r="C976" s="17"/>
      <c r="D976" s="17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1:15" s="299" customFormat="1">
      <c r="A977" s="15"/>
      <c r="B977" s="290"/>
      <c r="C977" s="17"/>
      <c r="D977" s="17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1:15" s="299" customFormat="1">
      <c r="A978" s="15"/>
      <c r="B978" s="290"/>
      <c r="C978" s="17"/>
      <c r="D978" s="17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1:15" s="299" customFormat="1">
      <c r="A979" s="15"/>
      <c r="B979" s="290"/>
      <c r="C979" s="17"/>
      <c r="D979" s="17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1:15" s="299" customFormat="1">
      <c r="A980" s="15"/>
      <c r="B980" s="290"/>
      <c r="C980" s="17"/>
      <c r="D980" s="17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1:15" s="299" customFormat="1">
      <c r="A981" s="15"/>
      <c r="B981" s="290"/>
      <c r="C981" s="17"/>
      <c r="D981" s="17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1:15" s="299" customFormat="1">
      <c r="A982" s="15"/>
      <c r="B982" s="290"/>
      <c r="C982" s="17"/>
      <c r="D982" s="17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1:15" s="299" customFormat="1">
      <c r="A983" s="15"/>
      <c r="B983" s="290"/>
      <c r="C983" s="17"/>
      <c r="D983" s="17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1:15" s="299" customFormat="1">
      <c r="A984" s="15"/>
      <c r="B984" s="290"/>
      <c r="C984" s="17"/>
      <c r="D984" s="17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1:15" s="299" customFormat="1">
      <c r="A985" s="15"/>
      <c r="B985" s="290"/>
      <c r="C985" s="17"/>
      <c r="D985" s="17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1:15" s="299" customFormat="1">
      <c r="A986" s="15"/>
      <c r="B986" s="290"/>
      <c r="C986" s="17"/>
      <c r="D986" s="17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1:15" s="299" customFormat="1">
      <c r="A987" s="15"/>
      <c r="B987" s="290"/>
      <c r="C987" s="17"/>
      <c r="D987" s="17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1:15" s="299" customFormat="1">
      <c r="A988" s="15"/>
      <c r="B988" s="290"/>
      <c r="C988" s="17"/>
      <c r="D988" s="17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1:15" s="299" customFormat="1">
      <c r="A989" s="15"/>
      <c r="B989" s="290"/>
      <c r="C989" s="17"/>
      <c r="D989" s="17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1:15" s="299" customFormat="1">
      <c r="A990" s="15"/>
      <c r="B990" s="290"/>
      <c r="C990" s="17"/>
      <c r="D990" s="17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1:15" s="299" customFormat="1">
      <c r="A991" s="15"/>
      <c r="B991" s="290"/>
      <c r="C991" s="17"/>
      <c r="D991" s="17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1:15" s="299" customFormat="1">
      <c r="A992" s="15"/>
      <c r="B992" s="290"/>
      <c r="C992" s="17"/>
      <c r="D992" s="17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  <row r="993" spans="1:15" s="299" customFormat="1">
      <c r="A993" s="15"/>
      <c r="B993" s="290"/>
      <c r="C993" s="17"/>
      <c r="D993" s="17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</row>
    <row r="994" spans="1:15" s="299" customFormat="1">
      <c r="A994" s="15"/>
      <c r="B994" s="290"/>
      <c r="C994" s="17"/>
      <c r="D994" s="17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</row>
    <row r="995" spans="1:15" s="299" customFormat="1">
      <c r="A995" s="15"/>
      <c r="B995" s="290"/>
      <c r="C995" s="17"/>
      <c r="D995" s="17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</row>
    <row r="996" spans="1:15" s="299" customFormat="1">
      <c r="A996" s="15"/>
      <c r="B996" s="290"/>
      <c r="C996" s="17"/>
      <c r="D996" s="17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</row>
    <row r="997" spans="1:15" s="299" customFormat="1">
      <c r="A997" s="15"/>
      <c r="B997" s="290"/>
      <c r="C997" s="17"/>
      <c r="D997" s="17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</row>
    <row r="998" spans="1:15" s="299" customFormat="1">
      <c r="A998" s="15"/>
      <c r="B998" s="290"/>
      <c r="C998" s="17"/>
      <c r="D998" s="17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</row>
    <row r="999" spans="1:15" s="299" customFormat="1">
      <c r="A999" s="15"/>
      <c r="B999" s="290"/>
      <c r="C999" s="17"/>
      <c r="D999" s="17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</row>
    <row r="1000" spans="1:15" s="299" customFormat="1">
      <c r="A1000" s="15"/>
      <c r="B1000" s="290"/>
      <c r="C1000" s="17"/>
      <c r="D1000" s="17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</row>
    <row r="1001" spans="1:15" s="299" customFormat="1">
      <c r="A1001" s="15"/>
      <c r="B1001" s="290"/>
      <c r="C1001" s="17"/>
      <c r="D1001" s="17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</row>
    <row r="1002" spans="1:15" s="299" customFormat="1">
      <c r="A1002" s="15"/>
      <c r="B1002" s="290"/>
      <c r="C1002" s="17"/>
      <c r="D1002" s="17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</row>
    <row r="1003" spans="1:15" s="299" customFormat="1">
      <c r="A1003" s="15"/>
      <c r="B1003" s="290"/>
      <c r="C1003" s="17"/>
      <c r="D1003" s="17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</row>
    <row r="1004" spans="1:15" s="299" customFormat="1">
      <c r="A1004" s="15"/>
      <c r="B1004" s="290"/>
      <c r="C1004" s="17"/>
      <c r="D1004" s="17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</row>
    <row r="1005" spans="1:15" s="299" customFormat="1">
      <c r="A1005" s="15"/>
      <c r="B1005" s="290"/>
      <c r="C1005" s="17"/>
      <c r="D1005" s="17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</row>
    <row r="1006" spans="1:15" s="299" customFormat="1">
      <c r="A1006" s="15"/>
      <c r="B1006" s="290"/>
      <c r="C1006" s="17"/>
      <c r="D1006" s="17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</row>
    <row r="1007" spans="1:15" s="299" customFormat="1">
      <c r="A1007" s="15"/>
      <c r="B1007" s="290"/>
      <c r="C1007" s="17"/>
      <c r="D1007" s="17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</row>
    <row r="1008" spans="1:15" s="299" customFormat="1">
      <c r="A1008" s="15"/>
      <c r="B1008" s="290"/>
      <c r="C1008" s="17"/>
      <c r="D1008" s="17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</row>
    <row r="1009" spans="1:15" s="299" customFormat="1">
      <c r="A1009" s="15"/>
      <c r="B1009" s="290"/>
      <c r="C1009" s="17"/>
      <c r="D1009" s="17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</row>
    <row r="1010" spans="1:15" s="299" customFormat="1">
      <c r="A1010" s="15"/>
      <c r="B1010" s="290"/>
      <c r="C1010" s="17"/>
      <c r="D1010" s="17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</row>
    <row r="1011" spans="1:15" s="299" customFormat="1">
      <c r="A1011" s="15"/>
      <c r="B1011" s="290"/>
      <c r="C1011" s="17"/>
      <c r="D1011" s="17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</row>
    <row r="1012" spans="1:15" s="299" customFormat="1">
      <c r="A1012" s="15"/>
      <c r="B1012" s="290"/>
      <c r="C1012" s="17"/>
      <c r="D1012" s="17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</row>
    <row r="1013" spans="1:15" s="299" customFormat="1">
      <c r="A1013" s="15"/>
      <c r="B1013" s="290"/>
      <c r="C1013" s="17"/>
      <c r="D1013" s="17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</row>
    <row r="1014" spans="1:15" s="299" customFormat="1">
      <c r="A1014" s="15"/>
      <c r="B1014" s="290"/>
      <c r="C1014" s="17"/>
      <c r="D1014" s="17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</row>
    <row r="1015" spans="1:15" s="299" customFormat="1">
      <c r="A1015" s="15"/>
      <c r="B1015" s="290"/>
      <c r="C1015" s="17"/>
      <c r="D1015" s="17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</row>
    <row r="1016" spans="1:15" s="299" customFormat="1">
      <c r="A1016" s="15"/>
      <c r="B1016" s="290"/>
      <c r="C1016" s="17"/>
      <c r="D1016" s="17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</row>
    <row r="1017" spans="1:15" s="299" customFormat="1">
      <c r="A1017" s="15"/>
      <c r="B1017" s="290"/>
      <c r="C1017" s="17"/>
      <c r="D1017" s="17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</row>
    <row r="1018" spans="1:15" s="299" customFormat="1">
      <c r="A1018" s="15"/>
      <c r="B1018" s="290"/>
      <c r="C1018" s="17"/>
      <c r="D1018" s="17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</row>
    <row r="1019" spans="1:15" s="299" customFormat="1">
      <c r="A1019" s="15"/>
      <c r="B1019" s="290"/>
      <c r="C1019" s="17"/>
      <c r="D1019" s="17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</row>
    <row r="1020" spans="1:15" s="299" customFormat="1">
      <c r="A1020" s="15"/>
      <c r="B1020" s="290"/>
      <c r="C1020" s="17"/>
      <c r="D1020" s="17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</row>
    <row r="1021" spans="1:15" s="299" customFormat="1">
      <c r="A1021" s="15"/>
      <c r="B1021" s="290"/>
      <c r="C1021" s="17"/>
      <c r="D1021" s="17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</row>
    <row r="1022" spans="1:15" s="299" customFormat="1">
      <c r="A1022" s="15"/>
      <c r="B1022" s="290"/>
      <c r="C1022" s="17"/>
      <c r="D1022" s="17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</row>
    <row r="1023" spans="1:15" s="299" customFormat="1">
      <c r="A1023" s="15"/>
      <c r="B1023" s="290"/>
      <c r="C1023" s="17"/>
      <c r="D1023" s="17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</row>
    <row r="1024" spans="1:15" s="299" customFormat="1">
      <c r="A1024" s="15"/>
      <c r="B1024" s="290"/>
      <c r="C1024" s="17"/>
      <c r="D1024" s="17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</row>
    <row r="1025" spans="1:15" s="299" customFormat="1">
      <c r="A1025" s="15"/>
      <c r="B1025" s="290"/>
      <c r="C1025" s="17"/>
      <c r="D1025" s="17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</row>
    <row r="1026" spans="1:15" s="299" customFormat="1">
      <c r="A1026" s="15"/>
      <c r="B1026" s="290"/>
      <c r="C1026" s="17"/>
      <c r="D1026" s="17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</row>
    <row r="1027" spans="1:15" s="299" customFormat="1">
      <c r="A1027" s="15"/>
      <c r="B1027" s="290"/>
      <c r="C1027" s="17"/>
      <c r="D1027" s="17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</row>
    <row r="1028" spans="1:15" s="299" customFormat="1">
      <c r="A1028" s="15"/>
      <c r="B1028" s="290"/>
      <c r="C1028" s="17"/>
      <c r="D1028" s="17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</row>
    <row r="1029" spans="1:15" s="299" customFormat="1">
      <c r="A1029" s="15"/>
      <c r="B1029" s="290"/>
      <c r="C1029" s="17"/>
      <c r="D1029" s="17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</row>
    <row r="1030" spans="1:15" s="299" customFormat="1">
      <c r="A1030" s="15"/>
      <c r="B1030" s="290"/>
      <c r="C1030" s="17"/>
      <c r="D1030" s="17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</row>
    <row r="1031" spans="1:15" s="299" customFormat="1">
      <c r="A1031" s="15"/>
      <c r="B1031" s="290"/>
      <c r="C1031" s="17"/>
      <c r="D1031" s="17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</row>
    <row r="1032" spans="1:15" s="299" customFormat="1">
      <c r="A1032" s="15"/>
      <c r="B1032" s="290"/>
      <c r="C1032" s="17"/>
      <c r="D1032" s="17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</row>
    <row r="1033" spans="1:15" s="299" customFormat="1">
      <c r="A1033" s="15"/>
      <c r="B1033" s="290"/>
      <c r="C1033" s="17"/>
      <c r="D1033" s="17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</row>
    <row r="1034" spans="1:15" s="299" customFormat="1">
      <c r="A1034" s="15"/>
      <c r="B1034" s="290"/>
      <c r="C1034" s="17"/>
      <c r="D1034" s="17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</row>
    <row r="1035" spans="1:15" s="299" customFormat="1">
      <c r="A1035" s="15"/>
      <c r="B1035" s="290"/>
      <c r="C1035" s="17"/>
      <c r="D1035" s="17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</row>
    <row r="1036" spans="1:15" s="299" customFormat="1">
      <c r="A1036" s="15"/>
      <c r="B1036" s="290"/>
      <c r="C1036" s="17"/>
      <c r="D1036" s="17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</row>
    <row r="1037" spans="1:15" s="299" customFormat="1">
      <c r="A1037" s="15"/>
      <c r="B1037" s="290"/>
      <c r="C1037" s="17"/>
      <c r="D1037" s="17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</row>
    <row r="1038" spans="1:15" s="299" customFormat="1">
      <c r="A1038" s="15"/>
      <c r="B1038" s="290"/>
      <c r="C1038" s="17"/>
      <c r="D1038" s="17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</row>
    <row r="1039" spans="1:15" s="299" customFormat="1">
      <c r="A1039" s="15"/>
      <c r="B1039" s="290"/>
      <c r="C1039" s="17"/>
      <c r="D1039" s="17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</row>
    <row r="1040" spans="1:15" s="299" customFormat="1">
      <c r="A1040" s="15"/>
      <c r="B1040" s="290"/>
      <c r="C1040" s="17"/>
      <c r="D1040" s="17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</row>
    <row r="1041" spans="1:15" s="299" customFormat="1">
      <c r="A1041" s="15"/>
      <c r="B1041" s="290"/>
      <c r="C1041" s="17"/>
      <c r="D1041" s="17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</row>
    <row r="1042" spans="1:15" s="299" customFormat="1">
      <c r="A1042" s="15"/>
      <c r="B1042" s="290"/>
      <c r="C1042" s="17"/>
      <c r="D1042" s="17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</row>
    <row r="1043" spans="1:15" s="299" customFormat="1">
      <c r="A1043" s="15"/>
      <c r="B1043" s="290"/>
      <c r="C1043" s="17"/>
      <c r="D1043" s="17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</row>
    <row r="1044" spans="1:15" s="299" customFormat="1">
      <c r="A1044" s="15"/>
      <c r="B1044" s="290"/>
      <c r="C1044" s="17"/>
      <c r="D1044" s="17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</row>
    <row r="1045" spans="1:15" s="299" customFormat="1">
      <c r="A1045" s="15"/>
      <c r="B1045" s="290"/>
      <c r="C1045" s="17"/>
      <c r="D1045" s="17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</row>
    <row r="1046" spans="1:15" s="299" customFormat="1">
      <c r="A1046" s="15"/>
      <c r="B1046" s="290"/>
      <c r="C1046" s="17"/>
      <c r="D1046" s="17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</row>
    <row r="1047" spans="1:15" s="299" customFormat="1">
      <c r="A1047" s="15"/>
      <c r="B1047" s="290"/>
      <c r="C1047" s="17"/>
      <c r="D1047" s="17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</row>
    <row r="1048" spans="1:15" s="299" customFormat="1">
      <c r="A1048" s="15"/>
      <c r="B1048" s="290"/>
      <c r="C1048" s="17"/>
      <c r="D1048" s="17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</row>
    <row r="1049" spans="1:15" s="299" customFormat="1">
      <c r="A1049" s="15"/>
      <c r="B1049" s="290"/>
      <c r="C1049" s="17"/>
      <c r="D1049" s="17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</row>
    <row r="1050" spans="1:15" s="299" customFormat="1">
      <c r="A1050" s="15"/>
      <c r="B1050" s="290"/>
      <c r="C1050" s="17"/>
      <c r="D1050" s="17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</row>
    <row r="1051" spans="1:15" s="299" customFormat="1">
      <c r="A1051" s="15"/>
      <c r="B1051" s="290"/>
      <c r="C1051" s="17"/>
      <c r="D1051" s="17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</row>
    <row r="1052" spans="1:15" s="299" customFormat="1">
      <c r="A1052" s="15"/>
      <c r="B1052" s="290"/>
      <c r="C1052" s="17"/>
      <c r="D1052" s="17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</row>
    <row r="1053" spans="1:15" s="299" customFormat="1">
      <c r="A1053" s="15"/>
      <c r="B1053" s="290"/>
      <c r="C1053" s="17"/>
      <c r="D1053" s="17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</row>
    <row r="1054" spans="1:15" s="299" customFormat="1">
      <c r="A1054" s="15"/>
      <c r="B1054" s="290"/>
      <c r="C1054" s="17"/>
      <c r="D1054" s="17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</row>
    <row r="1055" spans="1:15" s="299" customFormat="1">
      <c r="A1055" s="15"/>
      <c r="B1055" s="290"/>
      <c r="C1055" s="17"/>
      <c r="D1055" s="17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</row>
    <row r="1056" spans="1:15" s="299" customFormat="1">
      <c r="A1056" s="15"/>
      <c r="B1056" s="290"/>
      <c r="C1056" s="17"/>
      <c r="D1056" s="17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</row>
    <row r="1057" spans="1:15" s="299" customFormat="1">
      <c r="A1057" s="15"/>
      <c r="B1057" s="290"/>
      <c r="C1057" s="17"/>
      <c r="D1057" s="17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</row>
    <row r="1058" spans="1:15" s="299" customFormat="1">
      <c r="A1058" s="15"/>
      <c r="B1058" s="290"/>
      <c r="C1058" s="17"/>
      <c r="D1058" s="17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</row>
    <row r="1059" spans="1:15" s="299" customFormat="1">
      <c r="A1059" s="15"/>
      <c r="B1059" s="290"/>
      <c r="C1059" s="17"/>
      <c r="D1059" s="17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</row>
    <row r="1060" spans="1:15" s="299" customFormat="1">
      <c r="A1060" s="15"/>
      <c r="B1060" s="290"/>
      <c r="C1060" s="17"/>
      <c r="D1060" s="17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</row>
    <row r="1061" spans="1:15" s="299" customFormat="1">
      <c r="A1061" s="15"/>
      <c r="B1061" s="290"/>
      <c r="C1061" s="17"/>
      <c r="D1061" s="17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</row>
    <row r="1062" spans="1:15" s="299" customFormat="1">
      <c r="A1062" s="15"/>
      <c r="B1062" s="290"/>
      <c r="C1062" s="17"/>
      <c r="D1062" s="17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</row>
    <row r="1063" spans="1:15" s="299" customFormat="1">
      <c r="A1063" s="15"/>
      <c r="B1063" s="290"/>
      <c r="C1063" s="17"/>
      <c r="D1063" s="17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</row>
    <row r="1064" spans="1:15" s="299" customFormat="1">
      <c r="A1064" s="15"/>
      <c r="B1064" s="290"/>
      <c r="C1064" s="17"/>
      <c r="D1064" s="17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</row>
    <row r="1065" spans="1:15" s="299" customFormat="1">
      <c r="A1065" s="15"/>
      <c r="B1065" s="290"/>
      <c r="C1065" s="17"/>
      <c r="D1065" s="17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</row>
    <row r="1066" spans="1:15" s="299" customFormat="1">
      <c r="A1066" s="15"/>
      <c r="B1066" s="290"/>
      <c r="C1066" s="17"/>
      <c r="D1066" s="17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</row>
    <row r="1067" spans="1:15" s="299" customFormat="1">
      <c r="A1067" s="15"/>
      <c r="B1067" s="290"/>
      <c r="C1067" s="17"/>
      <c r="D1067" s="17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</row>
    <row r="1068" spans="1:15" s="299" customFormat="1">
      <c r="A1068" s="15"/>
      <c r="B1068" s="290"/>
      <c r="C1068" s="17"/>
      <c r="D1068" s="17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</row>
    <row r="1069" spans="1:15" s="299" customFormat="1">
      <c r="A1069" s="15"/>
      <c r="B1069" s="290"/>
      <c r="C1069" s="17"/>
      <c r="D1069" s="17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</row>
    <row r="1070" spans="1:15" s="299" customFormat="1">
      <c r="A1070" s="15"/>
      <c r="B1070" s="290"/>
      <c r="C1070" s="17"/>
      <c r="D1070" s="17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</row>
    <row r="1071" spans="1:15" s="299" customFormat="1">
      <c r="A1071" s="15"/>
      <c r="B1071" s="290"/>
      <c r="C1071" s="17"/>
      <c r="D1071" s="17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</row>
    <row r="1072" spans="1:15" s="299" customFormat="1">
      <c r="A1072" s="15"/>
      <c r="B1072" s="290"/>
      <c r="C1072" s="17"/>
      <c r="D1072" s="17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</row>
    <row r="1073" spans="1:15" s="299" customFormat="1">
      <c r="A1073" s="15"/>
      <c r="B1073" s="290"/>
      <c r="C1073" s="17"/>
      <c r="D1073" s="17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</row>
    <row r="1074" spans="1:15" s="299" customFormat="1">
      <c r="A1074" s="15"/>
      <c r="B1074" s="290"/>
      <c r="C1074" s="17"/>
      <c r="D1074" s="17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</row>
    <row r="1075" spans="1:15" s="299" customFormat="1">
      <c r="A1075" s="15"/>
      <c r="B1075" s="290"/>
      <c r="C1075" s="17"/>
      <c r="D1075" s="17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</row>
    <row r="1076" spans="1:15" s="299" customFormat="1">
      <c r="A1076" s="15"/>
      <c r="B1076" s="290"/>
      <c r="C1076" s="17"/>
      <c r="D1076" s="17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</row>
    <row r="1077" spans="1:15" s="299" customFormat="1">
      <c r="A1077" s="15"/>
      <c r="B1077" s="290"/>
      <c r="C1077" s="17"/>
      <c r="D1077" s="17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</row>
    <row r="1078" spans="1:15" s="299" customFormat="1">
      <c r="A1078" s="15"/>
      <c r="B1078" s="290"/>
      <c r="C1078" s="17"/>
      <c r="D1078" s="17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</row>
    <row r="1079" spans="1:15" s="299" customFormat="1">
      <c r="A1079" s="15"/>
      <c r="B1079" s="290"/>
      <c r="C1079" s="17"/>
      <c r="D1079" s="17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</row>
    <row r="1080" spans="1:15" s="299" customFormat="1">
      <c r="A1080" s="15"/>
      <c r="B1080" s="290"/>
      <c r="C1080" s="17"/>
      <c r="D1080" s="17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</row>
    <row r="1081" spans="1:15" s="299" customFormat="1">
      <c r="A1081" s="15"/>
      <c r="B1081" s="290"/>
      <c r="C1081" s="17"/>
      <c r="D1081" s="17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</row>
    <row r="1082" spans="1:15" s="299" customFormat="1">
      <c r="A1082" s="15"/>
      <c r="B1082" s="290"/>
      <c r="C1082" s="17"/>
      <c r="D1082" s="17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</row>
    <row r="1083" spans="1:15" s="299" customFormat="1">
      <c r="A1083" s="15"/>
      <c r="B1083" s="290"/>
      <c r="C1083" s="17"/>
      <c r="D1083" s="17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</row>
    <row r="1084" spans="1:15" s="299" customFormat="1">
      <c r="A1084" s="15"/>
      <c r="B1084" s="290"/>
      <c r="C1084" s="17"/>
      <c r="D1084" s="17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</row>
    <row r="1085" spans="1:15" s="299" customFormat="1">
      <c r="A1085" s="15"/>
      <c r="B1085" s="290"/>
      <c r="C1085" s="17"/>
      <c r="D1085" s="17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</row>
    <row r="1086" spans="1:15" s="299" customFormat="1">
      <c r="A1086" s="15"/>
      <c r="B1086" s="290"/>
      <c r="C1086" s="17"/>
      <c r="D1086" s="17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</row>
    <row r="1087" spans="1:15" s="299" customFormat="1">
      <c r="A1087" s="15"/>
      <c r="B1087" s="290"/>
      <c r="C1087" s="17"/>
      <c r="D1087" s="17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</row>
    <row r="1088" spans="1:15" s="299" customFormat="1">
      <c r="A1088" s="15"/>
      <c r="B1088" s="290"/>
      <c r="C1088" s="17"/>
      <c r="D1088" s="17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</row>
    <row r="1089" spans="1:15" s="299" customFormat="1">
      <c r="A1089" s="15"/>
      <c r="B1089" s="290"/>
      <c r="C1089" s="17"/>
      <c r="D1089" s="17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</row>
    <row r="1090" spans="1:15" s="299" customFormat="1">
      <c r="A1090" s="15"/>
      <c r="B1090" s="290"/>
      <c r="C1090" s="17"/>
      <c r="D1090" s="17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</row>
    <row r="1091" spans="1:15" s="299" customFormat="1">
      <c r="A1091" s="15"/>
      <c r="B1091" s="290"/>
      <c r="C1091" s="17"/>
      <c r="D1091" s="17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</row>
    <row r="1092" spans="1:15" s="299" customFormat="1">
      <c r="A1092" s="15"/>
      <c r="B1092" s="290"/>
      <c r="C1092" s="17"/>
      <c r="D1092" s="17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</row>
    <row r="1093" spans="1:15" s="299" customFormat="1">
      <c r="A1093" s="15"/>
      <c r="B1093" s="290"/>
      <c r="C1093" s="17"/>
      <c r="D1093" s="17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</row>
    <row r="1094" spans="1:15" s="299" customFormat="1">
      <c r="A1094" s="15"/>
      <c r="B1094" s="290"/>
      <c r="C1094" s="17"/>
      <c r="D1094" s="17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</row>
    <row r="1095" spans="1:15" s="299" customFormat="1">
      <c r="A1095" s="15"/>
      <c r="B1095" s="290"/>
      <c r="C1095" s="17"/>
      <c r="D1095" s="17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</row>
    <row r="1096" spans="1:15" s="299" customFormat="1">
      <c r="A1096" s="15"/>
      <c r="B1096" s="290"/>
      <c r="C1096" s="17"/>
      <c r="D1096" s="17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</row>
    <row r="1097" spans="1:15" s="299" customFormat="1">
      <c r="A1097" s="15"/>
      <c r="B1097" s="290"/>
      <c r="C1097" s="17"/>
      <c r="D1097" s="17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</row>
    <row r="1098" spans="1:15" s="299" customFormat="1">
      <c r="A1098" s="15"/>
      <c r="B1098" s="290"/>
      <c r="C1098" s="17"/>
      <c r="D1098" s="17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</row>
    <row r="1099" spans="1:15" s="299" customFormat="1">
      <c r="A1099" s="15"/>
      <c r="B1099" s="290"/>
      <c r="C1099" s="17"/>
      <c r="D1099" s="17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</row>
    <row r="1100" spans="1:15" s="299" customFormat="1">
      <c r="A1100" s="15"/>
      <c r="B1100" s="290"/>
      <c r="C1100" s="17"/>
      <c r="D1100" s="17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</row>
    <row r="1101" spans="1:15" s="299" customFormat="1">
      <c r="A1101" s="15"/>
      <c r="B1101" s="290"/>
      <c r="C1101" s="17"/>
      <c r="D1101" s="17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</row>
    <row r="1102" spans="1:15" s="299" customFormat="1">
      <c r="A1102" s="15"/>
      <c r="B1102" s="290"/>
      <c r="C1102" s="17"/>
      <c r="D1102" s="17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</row>
    <row r="1103" spans="1:15" s="299" customFormat="1">
      <c r="A1103" s="15"/>
      <c r="B1103" s="290"/>
      <c r="C1103" s="17"/>
      <c r="D1103" s="17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</row>
    <row r="1104" spans="1:15" s="299" customFormat="1">
      <c r="A1104" s="15"/>
      <c r="B1104" s="290"/>
      <c r="C1104" s="17"/>
      <c r="D1104" s="17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</row>
    <row r="1105" spans="1:15" s="299" customFormat="1">
      <c r="A1105" s="15"/>
      <c r="B1105" s="290"/>
      <c r="C1105" s="17"/>
      <c r="D1105" s="17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</row>
    <row r="1106" spans="1:15" s="299" customFormat="1">
      <c r="A1106" s="15"/>
      <c r="B1106" s="290"/>
      <c r="C1106" s="17"/>
      <c r="D1106" s="17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</row>
    <row r="1107" spans="1:15" s="299" customFormat="1">
      <c r="A1107" s="15"/>
      <c r="B1107" s="290"/>
      <c r="C1107" s="17"/>
      <c r="D1107" s="17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</row>
    <row r="1108" spans="1:15" s="299" customFormat="1">
      <c r="A1108" s="15"/>
      <c r="B1108" s="290"/>
      <c r="C1108" s="17"/>
      <c r="D1108" s="17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</row>
    <row r="1109" spans="1:15" s="299" customFormat="1">
      <c r="A1109" s="15"/>
      <c r="B1109" s="290"/>
      <c r="C1109" s="17"/>
      <c r="D1109" s="17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</row>
    <row r="1110" spans="1:15" s="299" customFormat="1">
      <c r="A1110" s="15"/>
      <c r="B1110" s="290"/>
      <c r="C1110" s="17"/>
      <c r="D1110" s="17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</row>
    <row r="1111" spans="1:15" s="299" customFormat="1">
      <c r="A1111" s="15"/>
      <c r="B1111" s="290"/>
      <c r="C1111" s="17"/>
      <c r="D1111" s="17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</row>
    <row r="1112" spans="1:15" s="299" customFormat="1">
      <c r="A1112" s="15"/>
      <c r="B1112" s="290"/>
      <c r="C1112" s="17"/>
      <c r="D1112" s="17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</row>
    <row r="1113" spans="1:15" s="299" customFormat="1">
      <c r="A1113" s="15"/>
      <c r="B1113" s="290"/>
      <c r="C1113" s="17"/>
      <c r="D1113" s="17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</row>
    <row r="1114" spans="1:15" s="299" customFormat="1">
      <c r="A1114" s="15"/>
      <c r="B1114" s="290"/>
      <c r="C1114" s="17"/>
      <c r="D1114" s="17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</row>
    <row r="1115" spans="1:15" s="299" customFormat="1">
      <c r="A1115" s="15"/>
      <c r="B1115" s="290"/>
      <c r="C1115" s="17"/>
      <c r="D1115" s="17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</row>
    <row r="1116" spans="1:15" s="299" customFormat="1">
      <c r="A1116" s="15"/>
      <c r="B1116" s="290"/>
      <c r="C1116" s="17"/>
      <c r="D1116" s="17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</row>
    <row r="1117" spans="1:15" s="299" customFormat="1">
      <c r="A1117" s="15"/>
      <c r="B1117" s="290"/>
      <c r="C1117" s="17"/>
      <c r="D1117" s="17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</row>
    <row r="1118" spans="1:15" s="299" customFormat="1">
      <c r="A1118" s="15"/>
      <c r="B1118" s="290"/>
      <c r="C1118" s="17"/>
      <c r="D1118" s="17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</row>
    <row r="1119" spans="1:15" s="299" customFormat="1">
      <c r="A1119" s="15"/>
      <c r="B1119" s="290"/>
      <c r="C1119" s="17"/>
      <c r="D1119" s="17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</row>
    <row r="1120" spans="1:15" s="299" customFormat="1">
      <c r="A1120" s="15"/>
      <c r="B1120" s="290"/>
      <c r="C1120" s="17"/>
      <c r="D1120" s="17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</row>
    <row r="1121" spans="1:15" s="299" customFormat="1">
      <c r="A1121" s="15"/>
      <c r="B1121" s="290"/>
      <c r="C1121" s="17"/>
      <c r="D1121" s="17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</row>
    <row r="1122" spans="1:15" s="299" customFormat="1">
      <c r="A1122" s="15"/>
      <c r="B1122" s="290"/>
      <c r="C1122" s="17"/>
      <c r="D1122" s="17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</row>
    <row r="1123" spans="1:15" s="299" customFormat="1">
      <c r="A1123" s="15"/>
      <c r="B1123" s="290"/>
      <c r="C1123" s="17"/>
      <c r="D1123" s="17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</row>
    <row r="1124" spans="1:15" s="299" customFormat="1">
      <c r="A1124" s="15"/>
      <c r="B1124" s="290"/>
      <c r="C1124" s="17"/>
      <c r="D1124" s="17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</row>
    <row r="1125" spans="1:15" s="299" customFormat="1">
      <c r="A1125" s="15"/>
      <c r="B1125" s="290"/>
      <c r="C1125" s="17"/>
      <c r="D1125" s="17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</row>
    <row r="1126" spans="1:15" s="299" customFormat="1">
      <c r="A1126" s="15"/>
      <c r="B1126" s="290"/>
      <c r="C1126" s="17"/>
      <c r="D1126" s="17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</row>
    <row r="1127" spans="1:15" s="299" customFormat="1">
      <c r="A1127" s="15"/>
      <c r="B1127" s="290"/>
      <c r="C1127" s="17"/>
      <c r="D1127" s="17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</row>
    <row r="1128" spans="1:15" s="299" customFormat="1">
      <c r="A1128" s="15"/>
      <c r="B1128" s="290"/>
      <c r="C1128" s="17"/>
      <c r="D1128" s="17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</row>
    <row r="1129" spans="1:15" s="299" customFormat="1">
      <c r="A1129" s="15"/>
      <c r="B1129" s="290"/>
      <c r="C1129" s="17"/>
      <c r="D1129" s="17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</row>
    <row r="1130" spans="1:15" s="299" customFormat="1">
      <c r="A1130" s="15"/>
      <c r="B1130" s="290"/>
      <c r="C1130" s="17"/>
      <c r="D1130" s="17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</row>
    <row r="1131" spans="1:15" s="299" customFormat="1">
      <c r="A1131" s="15"/>
      <c r="B1131" s="290"/>
      <c r="C1131" s="17"/>
      <c r="D1131" s="17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</row>
    <row r="1132" spans="1:15" s="299" customFormat="1">
      <c r="A1132" s="15"/>
      <c r="B1132" s="290"/>
      <c r="C1132" s="17"/>
      <c r="D1132" s="17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</row>
    <row r="1133" spans="1:15" s="299" customFormat="1">
      <c r="A1133" s="15"/>
      <c r="B1133" s="290"/>
      <c r="C1133" s="17"/>
      <c r="D1133" s="17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</row>
    <row r="1134" spans="1:15" s="299" customFormat="1">
      <c r="A1134" s="15"/>
      <c r="B1134" s="290"/>
      <c r="C1134" s="17"/>
      <c r="D1134" s="17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</row>
    <row r="1135" spans="1:15" s="299" customFormat="1">
      <c r="A1135" s="15"/>
      <c r="B1135" s="290"/>
      <c r="C1135" s="17"/>
      <c r="D1135" s="17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</row>
    <row r="1136" spans="1:15" s="299" customFormat="1">
      <c r="A1136" s="15"/>
      <c r="B1136" s="290"/>
      <c r="C1136" s="17"/>
      <c r="D1136" s="17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</row>
    <row r="1137" spans="1:15" s="299" customFormat="1">
      <c r="A1137" s="15"/>
      <c r="B1137" s="290"/>
      <c r="C1137" s="17"/>
      <c r="D1137" s="17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</row>
    <row r="1138" spans="1:15" s="299" customFormat="1">
      <c r="A1138" s="15"/>
      <c r="B1138" s="290"/>
      <c r="C1138" s="17"/>
      <c r="D1138" s="17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</row>
    <row r="1139" spans="1:15" s="299" customFormat="1">
      <c r="A1139" s="15"/>
      <c r="B1139" s="290"/>
      <c r="C1139" s="17"/>
      <c r="D1139" s="17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</row>
    <row r="1140" spans="1:15" s="299" customFormat="1">
      <c r="A1140" s="15"/>
      <c r="B1140" s="290"/>
      <c r="C1140" s="17"/>
      <c r="D1140" s="17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</row>
    <row r="1141" spans="1:15" s="299" customFormat="1">
      <c r="A1141" s="15"/>
      <c r="B1141" s="290"/>
      <c r="C1141" s="17"/>
      <c r="D1141" s="17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</row>
    <row r="1142" spans="1:15" s="299" customFormat="1">
      <c r="A1142" s="15"/>
      <c r="B1142" s="290"/>
      <c r="C1142" s="17"/>
      <c r="D1142" s="17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</row>
    <row r="1143" spans="1:15" s="299" customFormat="1">
      <c r="A1143" s="15"/>
      <c r="B1143" s="290"/>
      <c r="C1143" s="17"/>
      <c r="D1143" s="17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</row>
    <row r="1144" spans="1:15" s="299" customFormat="1">
      <c r="A1144" s="15"/>
      <c r="B1144" s="290"/>
      <c r="C1144" s="17"/>
      <c r="D1144" s="17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</row>
    <row r="1145" spans="1:15" s="299" customFormat="1">
      <c r="A1145" s="15"/>
      <c r="B1145" s="290"/>
      <c r="C1145" s="17"/>
      <c r="D1145" s="17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</row>
    <row r="1146" spans="1:15" s="299" customFormat="1">
      <c r="A1146" s="15"/>
      <c r="B1146" s="290"/>
      <c r="C1146" s="17"/>
      <c r="D1146" s="17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</row>
    <row r="1147" spans="1:15" s="299" customFormat="1">
      <c r="A1147" s="15"/>
      <c r="B1147" s="290"/>
      <c r="C1147" s="17"/>
      <c r="D1147" s="17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</row>
    <row r="1148" spans="1:15" s="299" customFormat="1">
      <c r="A1148" s="15"/>
      <c r="B1148" s="290"/>
      <c r="C1148" s="17"/>
      <c r="D1148" s="17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</row>
    <row r="1149" spans="1:15" s="299" customFormat="1">
      <c r="A1149" s="15"/>
      <c r="B1149" s="290"/>
      <c r="C1149" s="17"/>
      <c r="D1149" s="17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</row>
    <row r="1150" spans="1:15" s="299" customFormat="1">
      <c r="A1150" s="15"/>
      <c r="B1150" s="290"/>
      <c r="C1150" s="17"/>
      <c r="D1150" s="17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</row>
    <row r="1151" spans="1:15" s="299" customFormat="1">
      <c r="A1151" s="15"/>
      <c r="B1151" s="290"/>
      <c r="C1151" s="17"/>
      <c r="D1151" s="17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</row>
    <row r="1152" spans="1:15" s="299" customFormat="1">
      <c r="A1152" s="15"/>
      <c r="B1152" s="290"/>
      <c r="C1152" s="17"/>
      <c r="D1152" s="17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</row>
    <row r="1153" spans="1:15" s="299" customFormat="1">
      <c r="A1153" s="15"/>
      <c r="B1153" s="290"/>
      <c r="C1153" s="17"/>
      <c r="D1153" s="17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</row>
    <row r="1154" spans="1:15" s="299" customFormat="1">
      <c r="A1154" s="15"/>
      <c r="B1154" s="290"/>
      <c r="C1154" s="17"/>
      <c r="D1154" s="17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</row>
    <row r="1155" spans="1:15" s="299" customFormat="1">
      <c r="A1155" s="15"/>
      <c r="B1155" s="290"/>
      <c r="C1155" s="17"/>
      <c r="D1155" s="17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</row>
    <row r="1156" spans="1:15" s="299" customFormat="1">
      <c r="A1156" s="15"/>
      <c r="B1156" s="290"/>
      <c r="C1156" s="17"/>
      <c r="D1156" s="17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</row>
    <row r="1157" spans="1:15" s="299" customFormat="1">
      <c r="A1157" s="15"/>
      <c r="B1157" s="290"/>
      <c r="C1157" s="17"/>
      <c r="D1157" s="17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</row>
    <row r="1158" spans="1:15" s="299" customFormat="1">
      <c r="A1158" s="15"/>
      <c r="B1158" s="290"/>
      <c r="C1158" s="17"/>
      <c r="D1158" s="17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</row>
    <row r="1159" spans="1:15" s="299" customFormat="1">
      <c r="A1159" s="15"/>
      <c r="B1159" s="290"/>
      <c r="C1159" s="17"/>
      <c r="D1159" s="17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</row>
    <row r="1160" spans="1:15" s="299" customFormat="1">
      <c r="A1160" s="15"/>
      <c r="B1160" s="290"/>
      <c r="C1160" s="17"/>
      <c r="D1160" s="17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</row>
    <row r="1161" spans="1:15" s="299" customFormat="1">
      <c r="A1161" s="15"/>
      <c r="B1161" s="290"/>
      <c r="C1161" s="17"/>
      <c r="D1161" s="17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</row>
    <row r="1162" spans="1:15" s="299" customFormat="1">
      <c r="A1162" s="15"/>
      <c r="B1162" s="290"/>
      <c r="C1162" s="17"/>
      <c r="D1162" s="17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</row>
    <row r="1163" spans="1:15" s="299" customFormat="1">
      <c r="A1163" s="15"/>
      <c r="B1163" s="290"/>
      <c r="C1163" s="17"/>
      <c r="D1163" s="17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</row>
    <row r="1164" spans="1:15" s="299" customFormat="1">
      <c r="A1164" s="15"/>
      <c r="B1164" s="290"/>
      <c r="C1164" s="17"/>
      <c r="D1164" s="17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</row>
    <row r="1165" spans="1:15" s="299" customFormat="1">
      <c r="A1165" s="15"/>
      <c r="B1165" s="290"/>
      <c r="C1165" s="17"/>
      <c r="D1165" s="17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</row>
    <row r="1166" spans="1:15" s="299" customFormat="1">
      <c r="A1166" s="15"/>
      <c r="B1166" s="290"/>
      <c r="C1166" s="17"/>
      <c r="D1166" s="17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</row>
    <row r="1167" spans="1:15" s="299" customFormat="1">
      <c r="A1167" s="15"/>
      <c r="B1167" s="290"/>
      <c r="C1167" s="17"/>
      <c r="D1167" s="17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</row>
    <row r="1168" spans="1:15" s="299" customFormat="1">
      <c r="A1168" s="15"/>
      <c r="B1168" s="290"/>
      <c r="C1168" s="17"/>
      <c r="D1168" s="17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</row>
    <row r="1169" spans="1:15" s="299" customFormat="1">
      <c r="A1169" s="15"/>
      <c r="B1169" s="290"/>
      <c r="C1169" s="17"/>
      <c r="D1169" s="17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</row>
    <row r="1170" spans="1:15" s="299" customFormat="1">
      <c r="A1170" s="15"/>
      <c r="B1170" s="290"/>
      <c r="C1170" s="17"/>
      <c r="D1170" s="17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</row>
    <row r="1171" spans="1:15" s="299" customFormat="1">
      <c r="A1171" s="15"/>
      <c r="B1171" s="290"/>
      <c r="C1171" s="17"/>
      <c r="D1171" s="17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</row>
    <row r="1172" spans="1:15" s="299" customFormat="1">
      <c r="A1172" s="15"/>
      <c r="B1172" s="290"/>
      <c r="C1172" s="17"/>
      <c r="D1172" s="17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</row>
    <row r="1173" spans="1:15" s="299" customFormat="1">
      <c r="A1173" s="15"/>
      <c r="B1173" s="290"/>
      <c r="C1173" s="17"/>
      <c r="D1173" s="17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</row>
    <row r="1174" spans="1:15" s="299" customFormat="1">
      <c r="A1174" s="15"/>
      <c r="B1174" s="290"/>
      <c r="C1174" s="17"/>
      <c r="D1174" s="17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</row>
    <row r="1175" spans="1:15" s="299" customFormat="1">
      <c r="A1175" s="15"/>
      <c r="B1175" s="290"/>
      <c r="C1175" s="17"/>
      <c r="D1175" s="17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</row>
    <row r="1176" spans="1:15" s="299" customFormat="1">
      <c r="A1176" s="15"/>
      <c r="B1176" s="290"/>
      <c r="C1176" s="17"/>
      <c r="D1176" s="17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</row>
    <row r="1177" spans="1:15" s="299" customFormat="1">
      <c r="A1177" s="15"/>
      <c r="B1177" s="290"/>
      <c r="C1177" s="17"/>
      <c r="D1177" s="17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</row>
    <row r="1178" spans="1:15" s="299" customFormat="1">
      <c r="A1178" s="15"/>
      <c r="B1178" s="290"/>
      <c r="C1178" s="17"/>
      <c r="D1178" s="17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</row>
    <row r="1179" spans="1:15" s="299" customFormat="1">
      <c r="A1179" s="15"/>
      <c r="B1179" s="290"/>
      <c r="C1179" s="17"/>
      <c r="D1179" s="17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</row>
    <row r="1180" spans="1:15" s="299" customFormat="1">
      <c r="A1180" s="15"/>
      <c r="B1180" s="290"/>
      <c r="C1180" s="17"/>
      <c r="D1180" s="17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</row>
    <row r="1181" spans="1:15" s="299" customFormat="1">
      <c r="A1181" s="15"/>
      <c r="B1181" s="290"/>
      <c r="C1181" s="17"/>
      <c r="D1181" s="17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</row>
    <row r="1182" spans="1:15" s="299" customFormat="1">
      <c r="A1182" s="15"/>
      <c r="B1182" s="290"/>
      <c r="C1182" s="17"/>
      <c r="D1182" s="17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</row>
    <row r="1183" spans="1:15" s="299" customFormat="1">
      <c r="A1183" s="15"/>
      <c r="B1183" s="290"/>
      <c r="C1183" s="17"/>
      <c r="D1183" s="17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</row>
    <row r="1184" spans="1:15" s="299" customFormat="1">
      <c r="A1184" s="15"/>
      <c r="B1184" s="290"/>
      <c r="C1184" s="17"/>
      <c r="D1184" s="17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</row>
    <row r="1185" spans="1:15" s="299" customFormat="1">
      <c r="A1185" s="15"/>
      <c r="B1185" s="290"/>
      <c r="C1185" s="17"/>
      <c r="D1185" s="17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</row>
    <row r="1186" spans="1:15" s="299" customFormat="1">
      <c r="A1186" s="15"/>
      <c r="B1186" s="290"/>
      <c r="C1186" s="17"/>
      <c r="D1186" s="17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</row>
    <row r="1187" spans="1:15" s="299" customFormat="1">
      <c r="A1187" s="15"/>
      <c r="B1187" s="290"/>
      <c r="C1187" s="17"/>
      <c r="D1187" s="17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</row>
    <row r="1188" spans="1:15" s="299" customFormat="1">
      <c r="A1188" s="15"/>
      <c r="B1188" s="290"/>
      <c r="C1188" s="17"/>
      <c r="D1188" s="17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</row>
    <row r="1189" spans="1:15" s="299" customFormat="1">
      <c r="A1189" s="15"/>
      <c r="B1189" s="290"/>
      <c r="C1189" s="17"/>
      <c r="D1189" s="17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</row>
    <row r="1190" spans="1:15" s="299" customFormat="1">
      <c r="A1190" s="15"/>
      <c r="B1190" s="290"/>
      <c r="C1190" s="17"/>
      <c r="D1190" s="17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</row>
    <row r="1191" spans="1:15" s="299" customFormat="1">
      <c r="A1191" s="15"/>
      <c r="B1191" s="290"/>
      <c r="C1191" s="17"/>
      <c r="D1191" s="17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</row>
    <row r="1192" spans="1:15" s="299" customFormat="1">
      <c r="A1192" s="15"/>
      <c r="B1192" s="290"/>
      <c r="C1192" s="17"/>
      <c r="D1192" s="17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</row>
    <row r="1193" spans="1:15" s="299" customFormat="1">
      <c r="A1193" s="15"/>
      <c r="B1193" s="290"/>
      <c r="C1193" s="17"/>
      <c r="D1193" s="17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</row>
    <row r="1194" spans="1:15" s="299" customFormat="1">
      <c r="A1194" s="15"/>
      <c r="B1194" s="290"/>
      <c r="C1194" s="17"/>
      <c r="D1194" s="17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</row>
    <row r="1195" spans="1:15" s="299" customFormat="1">
      <c r="A1195" s="15"/>
      <c r="B1195" s="290"/>
      <c r="C1195" s="17"/>
      <c r="D1195" s="17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</row>
    <row r="1196" spans="1:15" s="299" customFormat="1">
      <c r="A1196" s="15"/>
      <c r="B1196" s="290"/>
      <c r="C1196" s="17"/>
      <c r="D1196" s="17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</row>
    <row r="1197" spans="1:15" s="299" customFormat="1">
      <c r="A1197" s="15"/>
      <c r="B1197" s="290"/>
      <c r="C1197" s="17"/>
      <c r="D1197" s="17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</row>
    <row r="1198" spans="1:15" s="299" customFormat="1">
      <c r="A1198" s="15"/>
      <c r="B1198" s="290"/>
      <c r="C1198" s="17"/>
      <c r="D1198" s="17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</row>
    <row r="1199" spans="1:15" s="299" customFormat="1">
      <c r="A1199" s="15"/>
      <c r="B1199" s="290"/>
      <c r="C1199" s="17"/>
      <c r="D1199" s="17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</row>
    <row r="1200" spans="1:15" s="299" customFormat="1">
      <c r="A1200" s="15"/>
      <c r="B1200" s="290"/>
      <c r="C1200" s="17"/>
      <c r="D1200" s="17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</row>
    <row r="1201" spans="1:15" s="299" customFormat="1">
      <c r="A1201" s="15"/>
      <c r="B1201" s="290"/>
      <c r="C1201" s="17"/>
      <c r="D1201" s="17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</row>
    <row r="1202" spans="1:15" s="299" customFormat="1">
      <c r="A1202" s="15"/>
      <c r="B1202" s="290"/>
      <c r="C1202" s="17"/>
      <c r="D1202" s="17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</row>
    <row r="1203" spans="1:15" s="299" customFormat="1">
      <c r="A1203" s="15"/>
      <c r="B1203" s="290"/>
      <c r="C1203" s="17"/>
      <c r="D1203" s="17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</row>
    <row r="1204" spans="1:15" s="299" customFormat="1">
      <c r="A1204" s="15"/>
      <c r="B1204" s="290"/>
      <c r="C1204" s="17"/>
      <c r="D1204" s="17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</row>
    <row r="1205" spans="1:15" s="299" customFormat="1">
      <c r="A1205" s="15"/>
      <c r="B1205" s="290"/>
      <c r="C1205" s="17"/>
      <c r="D1205" s="17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</row>
    <row r="1206" spans="1:15" s="299" customFormat="1">
      <c r="A1206" s="15"/>
      <c r="B1206" s="290"/>
      <c r="C1206" s="17"/>
      <c r="D1206" s="17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</row>
    <row r="1207" spans="1:15" s="299" customFormat="1">
      <c r="A1207" s="15"/>
      <c r="B1207" s="290"/>
      <c r="C1207" s="17"/>
      <c r="D1207" s="17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</row>
    <row r="1208" spans="1:15" s="299" customFormat="1">
      <c r="A1208" s="15"/>
      <c r="B1208" s="290"/>
      <c r="C1208" s="17"/>
      <c r="D1208" s="17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</row>
    <row r="1209" spans="1:15" s="299" customFormat="1">
      <c r="A1209" s="15"/>
      <c r="B1209" s="290"/>
      <c r="C1209" s="17"/>
      <c r="D1209" s="17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</row>
    <row r="1210" spans="1:15" s="299" customFormat="1">
      <c r="A1210" s="15"/>
      <c r="B1210" s="290"/>
      <c r="C1210" s="17"/>
      <c r="D1210" s="17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</row>
    <row r="1211" spans="1:15" s="299" customFormat="1">
      <c r="A1211" s="15"/>
      <c r="B1211" s="290"/>
      <c r="C1211" s="17"/>
      <c r="D1211" s="17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</row>
    <row r="1212" spans="1:15" s="299" customFormat="1">
      <c r="A1212" s="15"/>
      <c r="B1212" s="290"/>
      <c r="C1212" s="17"/>
      <c r="D1212" s="17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</row>
    <row r="1213" spans="1:15" s="299" customFormat="1">
      <c r="A1213" s="15"/>
      <c r="B1213" s="290"/>
      <c r="C1213" s="17"/>
      <c r="D1213" s="17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</row>
    <row r="1214" spans="1:15" s="299" customFormat="1">
      <c r="A1214" s="15"/>
      <c r="B1214" s="290"/>
      <c r="C1214" s="17"/>
      <c r="D1214" s="17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</row>
    <row r="1215" spans="1:15" s="299" customFormat="1">
      <c r="A1215" s="15"/>
      <c r="B1215" s="290"/>
      <c r="C1215" s="17"/>
      <c r="D1215" s="17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</row>
    <row r="1216" spans="1:15" s="299" customFormat="1">
      <c r="A1216" s="15"/>
      <c r="B1216" s="290"/>
      <c r="C1216" s="17"/>
      <c r="D1216" s="17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</row>
    <row r="1217" spans="1:15" s="299" customFormat="1">
      <c r="A1217" s="15"/>
      <c r="B1217" s="290"/>
      <c r="C1217" s="17"/>
      <c r="D1217" s="17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</row>
    <row r="1218" spans="1:15" s="299" customFormat="1">
      <c r="A1218" s="15"/>
      <c r="B1218" s="290"/>
      <c r="C1218" s="17"/>
      <c r="D1218" s="17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</row>
    <row r="1219" spans="1:15" s="299" customFormat="1">
      <c r="A1219" s="15"/>
      <c r="B1219" s="290"/>
      <c r="C1219" s="17"/>
      <c r="D1219" s="17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</row>
    <row r="1220" spans="1:15" s="299" customFormat="1">
      <c r="A1220" s="15"/>
      <c r="B1220" s="290"/>
      <c r="C1220" s="17"/>
      <c r="D1220" s="17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</row>
    <row r="1221" spans="1:15" s="299" customFormat="1">
      <c r="A1221" s="15"/>
      <c r="B1221" s="290"/>
      <c r="C1221" s="17"/>
      <c r="D1221" s="17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</row>
    <row r="1222" spans="1:15" s="299" customFormat="1">
      <c r="A1222" s="15"/>
      <c r="B1222" s="290"/>
      <c r="C1222" s="17"/>
      <c r="D1222" s="17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</row>
    <row r="1223" spans="1:15" s="299" customFormat="1">
      <c r="A1223" s="15"/>
      <c r="B1223" s="290"/>
      <c r="C1223" s="17"/>
      <c r="D1223" s="17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</row>
    <row r="1224" spans="1:15" s="299" customFormat="1">
      <c r="A1224" s="15"/>
      <c r="B1224" s="290"/>
      <c r="C1224" s="17"/>
      <c r="D1224" s="17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</row>
    <row r="1225" spans="1:15" s="299" customFormat="1">
      <c r="A1225" s="15"/>
      <c r="B1225" s="290"/>
      <c r="C1225" s="17"/>
      <c r="D1225" s="17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</row>
    <row r="1226" spans="1:15" s="299" customFormat="1">
      <c r="A1226" s="15"/>
      <c r="B1226" s="290"/>
      <c r="C1226" s="17"/>
      <c r="D1226" s="17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</row>
    <row r="1227" spans="1:15" s="299" customFormat="1">
      <c r="A1227" s="15"/>
      <c r="B1227" s="290"/>
      <c r="C1227" s="17"/>
      <c r="D1227" s="17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</row>
    <row r="1228" spans="1:15" s="299" customFormat="1">
      <c r="A1228" s="15"/>
      <c r="B1228" s="290"/>
      <c r="C1228" s="17"/>
      <c r="D1228" s="17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</row>
    <row r="1229" spans="1:15" s="299" customFormat="1">
      <c r="A1229" s="15"/>
      <c r="B1229" s="290"/>
      <c r="C1229" s="17"/>
      <c r="D1229" s="17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</row>
    <row r="1230" spans="1:15" s="299" customFormat="1">
      <c r="A1230" s="15"/>
      <c r="B1230" s="290"/>
      <c r="C1230" s="17"/>
      <c r="D1230" s="17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</row>
    <row r="1231" spans="1:15" s="299" customFormat="1">
      <c r="A1231" s="15"/>
      <c r="B1231" s="290"/>
      <c r="C1231" s="17"/>
      <c r="D1231" s="17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</row>
    <row r="1232" spans="1:15" s="299" customFormat="1">
      <c r="A1232" s="15"/>
      <c r="B1232" s="290"/>
      <c r="C1232" s="17"/>
      <c r="D1232" s="17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</row>
    <row r="1233" spans="1:15" s="299" customFormat="1">
      <c r="A1233" s="15"/>
      <c r="B1233" s="290"/>
      <c r="C1233" s="17"/>
      <c r="D1233" s="17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</row>
    <row r="1234" spans="1:15" s="299" customFormat="1">
      <c r="A1234" s="15"/>
      <c r="B1234" s="290"/>
      <c r="C1234" s="17"/>
      <c r="D1234" s="17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</row>
    <row r="1235" spans="1:15" s="299" customFormat="1">
      <c r="A1235" s="15"/>
      <c r="B1235" s="290"/>
      <c r="C1235" s="17"/>
      <c r="D1235" s="17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</row>
    <row r="1236" spans="1:15" s="299" customFormat="1">
      <c r="A1236" s="15"/>
      <c r="B1236" s="290"/>
      <c r="C1236" s="17"/>
      <c r="D1236" s="17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</row>
    <row r="1237" spans="1:15" s="299" customFormat="1">
      <c r="A1237" s="15"/>
      <c r="B1237" s="290"/>
      <c r="C1237" s="17"/>
      <c r="D1237" s="17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</row>
    <row r="1238" spans="1:15" s="299" customFormat="1">
      <c r="A1238" s="15"/>
      <c r="B1238" s="290"/>
      <c r="C1238" s="17"/>
      <c r="D1238" s="17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</row>
    <row r="1239" spans="1:15" s="299" customFormat="1">
      <c r="A1239" s="15"/>
      <c r="B1239" s="290"/>
      <c r="C1239" s="17"/>
      <c r="D1239" s="17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</row>
    <row r="1240" spans="1:15" s="299" customFormat="1">
      <c r="A1240" s="15"/>
      <c r="B1240" s="290"/>
      <c r="C1240" s="17"/>
      <c r="D1240" s="17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</row>
    <row r="1241" spans="1:15" s="299" customFormat="1">
      <c r="A1241" s="15"/>
      <c r="B1241" s="290"/>
      <c r="C1241" s="17"/>
      <c r="D1241" s="17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</row>
    <row r="1242" spans="1:15" s="299" customFormat="1">
      <c r="A1242" s="15"/>
      <c r="B1242" s="290"/>
      <c r="C1242" s="17"/>
      <c r="D1242" s="17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</row>
    <row r="1243" spans="1:15" s="299" customFormat="1">
      <c r="A1243" s="15"/>
      <c r="B1243" s="290"/>
      <c r="C1243" s="17"/>
      <c r="D1243" s="17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</row>
    <row r="1244" spans="1:15" s="299" customFormat="1">
      <c r="A1244" s="15"/>
      <c r="B1244" s="290"/>
      <c r="C1244" s="17"/>
      <c r="D1244" s="17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</row>
    <row r="1245" spans="1:15" s="299" customFormat="1">
      <c r="A1245" s="15"/>
      <c r="B1245" s="290"/>
      <c r="C1245" s="17"/>
      <c r="D1245" s="17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</row>
    <row r="1246" spans="1:15" s="299" customFormat="1">
      <c r="A1246" s="15"/>
      <c r="B1246" s="290"/>
      <c r="C1246" s="17"/>
      <c r="D1246" s="17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</row>
    <row r="1247" spans="1:15" s="299" customFormat="1">
      <c r="A1247" s="15"/>
      <c r="B1247" s="290"/>
      <c r="C1247" s="17"/>
      <c r="D1247" s="17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</row>
    <row r="1248" spans="1:15" s="299" customFormat="1">
      <c r="A1248" s="15"/>
      <c r="B1248" s="290"/>
      <c r="C1248" s="17"/>
      <c r="D1248" s="17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</row>
    <row r="1249" spans="1:15" s="299" customFormat="1">
      <c r="A1249" s="15"/>
      <c r="B1249" s="290"/>
      <c r="C1249" s="17"/>
      <c r="D1249" s="17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</row>
    <row r="1250" spans="1:15" s="299" customFormat="1">
      <c r="A1250" s="15"/>
      <c r="B1250" s="290"/>
      <c r="C1250" s="17"/>
      <c r="D1250" s="17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</row>
    <row r="1251" spans="1:15" s="299" customFormat="1">
      <c r="A1251" s="15"/>
      <c r="B1251" s="290"/>
      <c r="C1251" s="17"/>
      <c r="D1251" s="17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</row>
    <row r="1252" spans="1:15" s="299" customFormat="1">
      <c r="A1252" s="15"/>
      <c r="B1252" s="290"/>
      <c r="C1252" s="17"/>
      <c r="D1252" s="17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</row>
    <row r="1253" spans="1:15" s="299" customFormat="1">
      <c r="A1253" s="15"/>
      <c r="B1253" s="290"/>
      <c r="C1253" s="17"/>
      <c r="D1253" s="17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</row>
    <row r="1254" spans="1:15" s="299" customFormat="1">
      <c r="A1254" s="15"/>
      <c r="B1254" s="290"/>
      <c r="C1254" s="17"/>
      <c r="D1254" s="17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</row>
    <row r="1255" spans="1:15" s="299" customFormat="1">
      <c r="A1255" s="15"/>
      <c r="B1255" s="290"/>
      <c r="C1255" s="17"/>
      <c r="D1255" s="17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</row>
    <row r="1256" spans="1:15" s="299" customFormat="1">
      <c r="A1256" s="15"/>
      <c r="B1256" s="290"/>
      <c r="C1256" s="17"/>
      <c r="D1256" s="17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</row>
    <row r="1257" spans="1:15" s="299" customFormat="1">
      <c r="A1257" s="15"/>
      <c r="B1257" s="290"/>
      <c r="C1257" s="17"/>
      <c r="D1257" s="17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</row>
    <row r="1258" spans="1:15" s="299" customFormat="1">
      <c r="A1258" s="15"/>
      <c r="B1258" s="290"/>
      <c r="C1258" s="17"/>
      <c r="D1258" s="17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</row>
    <row r="1259" spans="1:15" s="299" customFormat="1">
      <c r="A1259" s="15"/>
      <c r="B1259" s="290"/>
      <c r="C1259" s="17"/>
      <c r="D1259" s="17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</row>
    <row r="1260" spans="1:15" s="299" customFormat="1">
      <c r="A1260" s="15"/>
      <c r="B1260" s="290"/>
      <c r="C1260" s="17"/>
      <c r="D1260" s="17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</row>
    <row r="1261" spans="1:15" s="299" customFormat="1">
      <c r="A1261" s="15"/>
      <c r="B1261" s="290"/>
      <c r="C1261" s="17"/>
      <c r="D1261" s="17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</row>
    <row r="1262" spans="1:15" s="299" customFormat="1">
      <c r="A1262" s="15"/>
      <c r="B1262" s="290"/>
      <c r="C1262" s="17"/>
      <c r="D1262" s="17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</row>
    <row r="1263" spans="1:15" s="299" customFormat="1">
      <c r="A1263" s="15"/>
      <c r="B1263" s="290"/>
      <c r="C1263" s="17"/>
      <c r="D1263" s="17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</row>
    <row r="1264" spans="1:15" s="299" customFormat="1">
      <c r="A1264" s="15"/>
      <c r="B1264" s="290"/>
      <c r="C1264" s="17"/>
      <c r="D1264" s="17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</row>
    <row r="1265" spans="1:15" s="299" customFormat="1">
      <c r="A1265" s="15"/>
      <c r="B1265" s="290"/>
      <c r="C1265" s="17"/>
      <c r="D1265" s="17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</row>
    <row r="1266" spans="1:15" s="299" customFormat="1">
      <c r="A1266" s="15"/>
      <c r="B1266" s="290"/>
      <c r="C1266" s="17"/>
      <c r="D1266" s="17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</row>
    <row r="1267" spans="1:15" s="299" customFormat="1">
      <c r="A1267" s="15"/>
      <c r="B1267" s="290"/>
      <c r="C1267" s="17"/>
      <c r="D1267" s="17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</row>
    <row r="1268" spans="1:15" s="299" customFormat="1">
      <c r="A1268" s="15"/>
      <c r="B1268" s="290"/>
      <c r="C1268" s="17"/>
      <c r="D1268" s="17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</row>
    <row r="1269" spans="1:15" s="299" customFormat="1">
      <c r="A1269" s="15"/>
      <c r="B1269" s="290"/>
      <c r="C1269" s="17"/>
      <c r="D1269" s="17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</row>
    <row r="1270" spans="1:15" s="299" customFormat="1">
      <c r="A1270" s="15"/>
      <c r="B1270" s="290"/>
      <c r="C1270" s="17"/>
      <c r="D1270" s="17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</row>
    <row r="1271" spans="1:15" s="299" customFormat="1">
      <c r="A1271" s="15"/>
      <c r="B1271" s="290"/>
      <c r="C1271" s="17"/>
      <c r="D1271" s="17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</row>
    <row r="1272" spans="1:15" s="299" customFormat="1">
      <c r="A1272" s="15"/>
      <c r="B1272" s="290"/>
      <c r="C1272" s="17"/>
      <c r="D1272" s="17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</row>
    <row r="1273" spans="1:15" s="299" customFormat="1">
      <c r="A1273" s="15"/>
      <c r="B1273" s="290"/>
      <c r="C1273" s="17"/>
      <c r="D1273" s="17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</row>
    <row r="1274" spans="1:15" s="299" customFormat="1">
      <c r="A1274" s="15"/>
      <c r="B1274" s="290"/>
      <c r="C1274" s="17"/>
      <c r="D1274" s="17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</row>
    <row r="1275" spans="1:15" s="299" customFormat="1">
      <c r="A1275" s="15"/>
      <c r="B1275" s="290"/>
      <c r="C1275" s="17"/>
      <c r="D1275" s="17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</row>
    <row r="1276" spans="1:15" s="299" customFormat="1">
      <c r="A1276" s="15"/>
      <c r="B1276" s="290"/>
      <c r="C1276" s="17"/>
      <c r="D1276" s="17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</row>
    <row r="1277" spans="1:15" s="299" customFormat="1">
      <c r="A1277" s="15"/>
      <c r="B1277" s="290"/>
      <c r="C1277" s="17"/>
      <c r="D1277" s="17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</row>
    <row r="1278" spans="1:15" s="299" customFormat="1">
      <c r="A1278" s="15"/>
      <c r="B1278" s="290"/>
      <c r="C1278" s="17"/>
      <c r="D1278" s="17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</row>
    <row r="1279" spans="1:15" s="299" customFormat="1">
      <c r="A1279" s="15"/>
      <c r="B1279" s="290"/>
      <c r="C1279" s="17"/>
      <c r="D1279" s="17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</row>
    <row r="1280" spans="1:15" s="299" customFormat="1">
      <c r="A1280" s="15"/>
      <c r="B1280" s="290"/>
      <c r="C1280" s="17"/>
      <c r="D1280" s="17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</row>
    <row r="1281" spans="1:15" s="299" customFormat="1">
      <c r="A1281" s="15"/>
      <c r="B1281" s="290"/>
      <c r="C1281" s="17"/>
      <c r="D1281" s="17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</row>
    <row r="1282" spans="1:15" s="299" customFormat="1">
      <c r="A1282" s="15"/>
      <c r="B1282" s="290"/>
      <c r="C1282" s="17"/>
      <c r="D1282" s="17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</row>
    <row r="1283" spans="1:15" s="299" customFormat="1">
      <c r="A1283" s="15"/>
      <c r="B1283" s="290"/>
      <c r="C1283" s="17"/>
      <c r="D1283" s="17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</row>
    <row r="1284" spans="1:15" s="299" customFormat="1">
      <c r="A1284" s="15"/>
      <c r="B1284" s="290"/>
      <c r="C1284" s="17"/>
      <c r="D1284" s="17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</row>
    <row r="1285" spans="1:15" s="299" customFormat="1">
      <c r="A1285" s="15"/>
      <c r="B1285" s="290"/>
      <c r="C1285" s="17"/>
      <c r="D1285" s="17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</row>
    <row r="1286" spans="1:15" s="299" customFormat="1">
      <c r="A1286" s="15"/>
      <c r="B1286" s="290"/>
      <c r="C1286" s="17"/>
      <c r="D1286" s="17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</row>
    <row r="1287" spans="1:15" s="299" customFormat="1">
      <c r="A1287" s="15"/>
      <c r="B1287" s="290"/>
      <c r="C1287" s="17"/>
      <c r="D1287" s="17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</row>
    <row r="1288" spans="1:15" s="299" customFormat="1">
      <c r="A1288" s="15"/>
      <c r="B1288" s="290"/>
      <c r="C1288" s="17"/>
      <c r="D1288" s="17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</row>
    <row r="1289" spans="1:15" s="299" customFormat="1">
      <c r="A1289" s="15"/>
      <c r="B1289" s="290"/>
      <c r="C1289" s="17"/>
      <c r="D1289" s="17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</row>
    <row r="1290" spans="1:15" s="299" customFormat="1">
      <c r="A1290" s="15"/>
      <c r="B1290" s="290"/>
      <c r="C1290" s="17"/>
      <c r="D1290" s="17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</row>
    <row r="1291" spans="1:15" s="299" customFormat="1">
      <c r="A1291" s="15"/>
      <c r="B1291" s="290"/>
      <c r="C1291" s="17"/>
      <c r="D1291" s="17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</row>
    <row r="1292" spans="1:15" s="299" customFormat="1">
      <c r="A1292" s="15"/>
      <c r="B1292" s="290"/>
      <c r="C1292" s="17"/>
      <c r="D1292" s="17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</row>
    <row r="1293" spans="1:15" s="299" customFormat="1">
      <c r="A1293" s="15"/>
      <c r="B1293" s="290"/>
      <c r="C1293" s="17"/>
      <c r="D1293" s="17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</row>
    <row r="1294" spans="1:15" s="299" customFormat="1">
      <c r="A1294" s="15"/>
      <c r="B1294" s="290"/>
      <c r="C1294" s="17"/>
      <c r="D1294" s="17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</row>
    <row r="1295" spans="1:15" s="299" customFormat="1">
      <c r="A1295" s="15"/>
      <c r="B1295" s="290"/>
      <c r="C1295" s="17"/>
      <c r="D1295" s="17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</row>
    <row r="1296" spans="1:15" s="299" customFormat="1">
      <c r="A1296" s="15"/>
      <c r="B1296" s="290"/>
      <c r="C1296" s="17"/>
      <c r="D1296" s="17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</row>
    <row r="1297" spans="1:15" s="299" customFormat="1">
      <c r="A1297" s="15"/>
      <c r="B1297" s="290"/>
      <c r="C1297" s="17"/>
      <c r="D1297" s="17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</row>
    <row r="1298" spans="1:15" s="299" customFormat="1">
      <c r="A1298" s="15"/>
      <c r="B1298" s="290"/>
      <c r="C1298" s="17"/>
      <c r="D1298" s="17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</row>
    <row r="1299" spans="1:15" s="299" customFormat="1">
      <c r="A1299" s="15"/>
      <c r="B1299" s="290"/>
      <c r="C1299" s="17"/>
      <c r="D1299" s="17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</row>
    <row r="1300" spans="1:15" s="299" customFormat="1">
      <c r="A1300" s="15"/>
      <c r="B1300" s="290"/>
      <c r="C1300" s="17"/>
      <c r="D1300" s="17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</row>
    <row r="1301" spans="1:15" s="299" customFormat="1">
      <c r="A1301" s="15"/>
      <c r="B1301" s="290"/>
      <c r="C1301" s="17"/>
      <c r="D1301" s="17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</row>
    <row r="1302" spans="1:15" s="299" customFormat="1">
      <c r="A1302" s="15"/>
      <c r="B1302" s="290"/>
      <c r="C1302" s="17"/>
      <c r="D1302" s="17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</row>
    <row r="1303" spans="1:15" s="299" customFormat="1">
      <c r="A1303" s="15"/>
      <c r="B1303" s="290"/>
      <c r="C1303" s="17"/>
      <c r="D1303" s="17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</row>
    <row r="1304" spans="1:15" s="299" customFormat="1">
      <c r="A1304" s="15"/>
      <c r="B1304" s="290"/>
      <c r="C1304" s="17"/>
      <c r="D1304" s="17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</row>
    <row r="1305" spans="1:15" s="299" customFormat="1">
      <c r="A1305" s="15"/>
      <c r="B1305" s="290"/>
      <c r="C1305" s="17"/>
      <c r="D1305" s="17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</row>
    <row r="1306" spans="1:15" s="299" customFormat="1">
      <c r="A1306" s="15"/>
      <c r="B1306" s="290"/>
      <c r="C1306" s="17"/>
      <c r="D1306" s="17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</row>
    <row r="1307" spans="1:15" s="299" customFormat="1">
      <c r="A1307" s="15"/>
      <c r="B1307" s="290"/>
      <c r="C1307" s="17"/>
      <c r="D1307" s="17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</row>
    <row r="1308" spans="1:15" s="299" customFormat="1">
      <c r="A1308" s="15"/>
      <c r="B1308" s="290"/>
      <c r="C1308" s="17"/>
      <c r="D1308" s="17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</row>
    <row r="1309" spans="1:15" s="299" customFormat="1">
      <c r="A1309" s="15"/>
      <c r="B1309" s="290"/>
      <c r="C1309" s="17"/>
      <c r="D1309" s="17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</row>
    <row r="1310" spans="1:15" s="299" customFormat="1">
      <c r="A1310" s="15"/>
      <c r="B1310" s="290"/>
      <c r="C1310" s="17"/>
      <c r="D1310" s="17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</row>
    <row r="1311" spans="1:15" s="299" customFormat="1">
      <c r="A1311" s="15"/>
      <c r="B1311" s="290"/>
      <c r="C1311" s="17"/>
      <c r="D1311" s="17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</row>
    <row r="1312" spans="1:15" s="299" customFormat="1">
      <c r="A1312" s="15"/>
      <c r="B1312" s="290"/>
      <c r="C1312" s="17"/>
      <c r="D1312" s="17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</row>
    <row r="1313" spans="1:15" s="299" customFormat="1">
      <c r="A1313" s="15"/>
      <c r="B1313" s="290"/>
      <c r="C1313" s="17"/>
      <c r="D1313" s="17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</row>
    <row r="1314" spans="1:15" s="299" customFormat="1">
      <c r="A1314" s="15"/>
      <c r="B1314" s="290"/>
      <c r="C1314" s="17"/>
      <c r="D1314" s="17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</row>
    <row r="1315" spans="1:15" s="299" customFormat="1">
      <c r="A1315" s="15"/>
      <c r="B1315" s="290"/>
      <c r="C1315" s="17"/>
      <c r="D1315" s="17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</row>
    <row r="1316" spans="1:15" s="299" customFormat="1">
      <c r="A1316" s="15"/>
      <c r="B1316" s="290"/>
      <c r="C1316" s="17"/>
      <c r="D1316" s="17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</row>
    <row r="1317" spans="1:15" s="299" customFormat="1">
      <c r="A1317" s="15"/>
      <c r="B1317" s="290"/>
      <c r="C1317" s="17"/>
      <c r="D1317" s="17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</row>
    <row r="1318" spans="1:15" s="299" customFormat="1">
      <c r="A1318" s="15"/>
      <c r="B1318" s="290"/>
      <c r="C1318" s="17"/>
      <c r="D1318" s="17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</row>
    <row r="1319" spans="1:15" s="299" customFormat="1">
      <c r="A1319" s="15"/>
      <c r="B1319" s="290"/>
      <c r="C1319" s="17"/>
      <c r="D1319" s="17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</row>
    <row r="1320" spans="1:15" s="299" customFormat="1">
      <c r="A1320" s="15"/>
      <c r="B1320" s="290"/>
      <c r="C1320" s="17"/>
      <c r="D1320" s="17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</row>
    <row r="1321" spans="1:15" s="299" customFormat="1">
      <c r="A1321" s="15"/>
      <c r="B1321" s="290"/>
      <c r="C1321" s="17"/>
      <c r="D1321" s="17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</row>
    <row r="1322" spans="1:15" s="299" customFormat="1">
      <c r="A1322" s="15"/>
      <c r="B1322" s="290"/>
      <c r="C1322" s="17"/>
      <c r="D1322" s="17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</row>
    <row r="1323" spans="1:15" s="299" customFormat="1">
      <c r="A1323" s="15"/>
      <c r="B1323" s="290"/>
      <c r="C1323" s="17"/>
      <c r="D1323" s="17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</row>
    <row r="1324" spans="1:15" s="299" customFormat="1">
      <c r="A1324" s="15"/>
      <c r="B1324" s="290"/>
      <c r="C1324" s="17"/>
      <c r="D1324" s="17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</row>
    <row r="1325" spans="1:15" s="299" customFormat="1">
      <c r="A1325" s="15"/>
      <c r="B1325" s="290"/>
      <c r="C1325" s="17"/>
      <c r="D1325" s="17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</row>
    <row r="1326" spans="1:15" s="299" customFormat="1">
      <c r="A1326" s="15"/>
      <c r="B1326" s="290"/>
      <c r="C1326" s="17"/>
      <c r="D1326" s="17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</row>
    <row r="1327" spans="1:15" s="299" customFormat="1">
      <c r="A1327" s="15"/>
      <c r="B1327" s="290"/>
      <c r="C1327" s="17"/>
      <c r="D1327" s="17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</row>
    <row r="1328" spans="1:15" s="299" customFormat="1">
      <c r="A1328" s="15"/>
      <c r="B1328" s="290"/>
      <c r="C1328" s="17"/>
      <c r="D1328" s="17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</row>
    <row r="1329" spans="1:15" s="299" customFormat="1">
      <c r="A1329" s="15"/>
      <c r="B1329" s="290"/>
      <c r="C1329" s="17"/>
      <c r="D1329" s="17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</row>
    <row r="1330" spans="1:15" s="299" customFormat="1">
      <c r="A1330" s="15"/>
      <c r="B1330" s="290"/>
      <c r="C1330" s="17"/>
      <c r="D1330" s="17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</row>
    <row r="1331" spans="1:15" s="299" customFormat="1">
      <c r="A1331" s="15"/>
      <c r="B1331" s="290"/>
      <c r="C1331" s="17"/>
      <c r="D1331" s="17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</row>
    <row r="1332" spans="1:15" s="299" customFormat="1">
      <c r="A1332" s="15"/>
      <c r="B1332" s="290"/>
      <c r="C1332" s="17"/>
      <c r="D1332" s="17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</row>
    <row r="1333" spans="1:15" s="299" customFormat="1">
      <c r="A1333" s="15"/>
      <c r="B1333" s="290"/>
      <c r="C1333" s="17"/>
      <c r="D1333" s="17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</row>
    <row r="1334" spans="1:15" s="299" customFormat="1">
      <c r="A1334" s="15"/>
      <c r="B1334" s="290"/>
      <c r="C1334" s="17"/>
      <c r="D1334" s="17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</row>
    <row r="1335" spans="1:15" s="299" customFormat="1">
      <c r="A1335" s="15"/>
      <c r="B1335" s="290"/>
      <c r="C1335" s="17"/>
      <c r="D1335" s="17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</row>
    <row r="1336" spans="1:15" s="299" customFormat="1">
      <c r="A1336" s="15"/>
      <c r="B1336" s="290"/>
      <c r="C1336" s="17"/>
      <c r="D1336" s="17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</row>
    <row r="1337" spans="1:15" s="299" customFormat="1">
      <c r="A1337" s="15"/>
      <c r="B1337" s="290"/>
      <c r="C1337" s="17"/>
      <c r="D1337" s="17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</row>
    <row r="1338" spans="1:15" s="299" customFormat="1">
      <c r="A1338" s="15"/>
      <c r="B1338" s="290"/>
      <c r="C1338" s="17"/>
      <c r="D1338" s="17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</row>
    <row r="1339" spans="1:15" s="299" customFormat="1">
      <c r="A1339" s="15"/>
      <c r="B1339" s="290"/>
      <c r="C1339" s="17"/>
      <c r="D1339" s="17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</row>
    <row r="1340" spans="1:15" s="299" customFormat="1">
      <c r="A1340" s="15"/>
      <c r="B1340" s="290"/>
      <c r="C1340" s="17"/>
      <c r="D1340" s="17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</row>
    <row r="1341" spans="1:15" s="299" customFormat="1">
      <c r="A1341" s="15"/>
      <c r="B1341" s="290"/>
      <c r="C1341" s="17"/>
      <c r="D1341" s="17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</row>
    <row r="1342" spans="1:15" s="299" customFormat="1">
      <c r="A1342" s="15"/>
      <c r="B1342" s="290"/>
      <c r="C1342" s="17"/>
      <c r="D1342" s="17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</row>
    <row r="1343" spans="1:15" s="299" customFormat="1">
      <c r="A1343" s="15"/>
      <c r="B1343" s="290"/>
      <c r="C1343" s="17"/>
      <c r="D1343" s="17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</row>
    <row r="1344" spans="1:15" s="299" customFormat="1">
      <c r="A1344" s="15"/>
      <c r="B1344" s="290"/>
      <c r="C1344" s="17"/>
      <c r="D1344" s="17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</row>
    <row r="1345" spans="1:15" s="299" customFormat="1">
      <c r="A1345" s="15"/>
      <c r="B1345" s="290"/>
      <c r="C1345" s="17"/>
      <c r="D1345" s="17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</row>
    <row r="1346" spans="1:15" s="299" customFormat="1">
      <c r="A1346" s="15"/>
      <c r="B1346" s="290"/>
      <c r="C1346" s="17"/>
      <c r="D1346" s="17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</row>
    <row r="1347" spans="1:15" s="299" customFormat="1">
      <c r="A1347" s="15"/>
      <c r="B1347" s="290"/>
      <c r="C1347" s="17"/>
      <c r="D1347" s="17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</row>
    <row r="1348" spans="1:15" s="299" customFormat="1">
      <c r="A1348" s="15"/>
      <c r="B1348" s="290"/>
      <c r="C1348" s="17"/>
      <c r="D1348" s="17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</row>
    <row r="1349" spans="1:15" s="299" customFormat="1">
      <c r="A1349" s="15"/>
      <c r="B1349" s="290"/>
      <c r="C1349" s="17"/>
      <c r="D1349" s="17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</row>
    <row r="1350" spans="1:15" s="299" customFormat="1">
      <c r="A1350" s="15"/>
      <c r="B1350" s="290"/>
      <c r="C1350" s="17"/>
      <c r="D1350" s="17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</row>
    <row r="1351" spans="1:15" s="299" customFormat="1">
      <c r="A1351" s="15"/>
      <c r="B1351" s="290"/>
      <c r="C1351" s="17"/>
      <c r="D1351" s="17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</row>
    <row r="1352" spans="1:15" s="299" customFormat="1">
      <c r="A1352" s="15"/>
      <c r="B1352" s="290"/>
      <c r="C1352" s="17"/>
      <c r="D1352" s="17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</row>
    <row r="1353" spans="1:15" s="299" customFormat="1">
      <c r="A1353" s="15"/>
      <c r="B1353" s="290"/>
      <c r="C1353" s="17"/>
      <c r="D1353" s="17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</row>
    <row r="1354" spans="1:15" s="299" customFormat="1">
      <c r="A1354" s="15"/>
      <c r="B1354" s="290"/>
      <c r="C1354" s="17"/>
      <c r="D1354" s="17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</row>
    <row r="1355" spans="1:15" s="299" customFormat="1">
      <c r="A1355" s="15"/>
      <c r="B1355" s="290"/>
      <c r="C1355" s="17"/>
      <c r="D1355" s="17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</row>
    <row r="1356" spans="1:15" s="299" customFormat="1">
      <c r="A1356" s="15"/>
      <c r="B1356" s="290"/>
      <c r="C1356" s="17"/>
      <c r="D1356" s="17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</row>
    <row r="1357" spans="1:15" s="299" customFormat="1">
      <c r="A1357" s="15"/>
      <c r="B1357" s="290"/>
      <c r="C1357" s="17"/>
      <c r="D1357" s="17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</row>
    <row r="1358" spans="1:15" s="299" customFormat="1">
      <c r="A1358" s="15"/>
      <c r="B1358" s="290"/>
      <c r="C1358" s="17"/>
      <c r="D1358" s="17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</row>
    <row r="1359" spans="1:15" s="299" customFormat="1">
      <c r="A1359" s="15"/>
      <c r="B1359" s="290"/>
      <c r="C1359" s="17"/>
      <c r="D1359" s="17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</row>
    <row r="1360" spans="1:15" s="299" customFormat="1">
      <c r="A1360" s="15"/>
      <c r="B1360" s="290"/>
      <c r="C1360" s="17"/>
      <c r="D1360" s="17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</row>
    <row r="1361" spans="1:15" s="299" customFormat="1">
      <c r="A1361" s="15"/>
      <c r="B1361" s="290"/>
      <c r="C1361" s="17"/>
      <c r="D1361" s="17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</row>
    <row r="1362" spans="1:15" s="299" customFormat="1">
      <c r="A1362" s="15"/>
      <c r="B1362" s="290"/>
      <c r="C1362" s="17"/>
      <c r="D1362" s="17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</row>
    <row r="1363" spans="1:15" s="299" customFormat="1">
      <c r="A1363" s="15"/>
      <c r="B1363" s="290"/>
      <c r="C1363" s="17"/>
      <c r="D1363" s="17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</row>
    <row r="1364" spans="1:15" s="299" customFormat="1">
      <c r="A1364" s="15"/>
      <c r="B1364" s="290"/>
      <c r="C1364" s="17"/>
      <c r="D1364" s="17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</row>
    <row r="1365" spans="1:15" s="299" customFormat="1">
      <c r="A1365" s="15"/>
      <c r="B1365" s="290"/>
      <c r="C1365" s="17"/>
      <c r="D1365" s="17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</row>
    <row r="1366" spans="1:15" s="299" customFormat="1">
      <c r="A1366" s="15"/>
      <c r="B1366" s="290"/>
      <c r="C1366" s="17"/>
      <c r="D1366" s="17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</row>
    <row r="1367" spans="1:15" s="299" customFormat="1">
      <c r="A1367" s="15"/>
      <c r="B1367" s="290"/>
      <c r="C1367" s="17"/>
      <c r="D1367" s="17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</row>
    <row r="1368" spans="1:15" s="299" customFormat="1">
      <c r="A1368" s="15"/>
      <c r="B1368" s="290"/>
      <c r="C1368" s="17"/>
      <c r="D1368" s="17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</row>
    <row r="1369" spans="1:15" s="299" customFormat="1">
      <c r="A1369" s="15"/>
      <c r="B1369" s="290"/>
      <c r="C1369" s="17"/>
      <c r="D1369" s="17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</row>
    <row r="1370" spans="1:15" s="299" customFormat="1">
      <c r="A1370" s="15"/>
      <c r="B1370" s="290"/>
      <c r="C1370" s="17"/>
      <c r="D1370" s="17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</row>
    <row r="1371" spans="1:15" s="299" customFormat="1">
      <c r="A1371" s="15"/>
      <c r="B1371" s="290"/>
      <c r="C1371" s="17"/>
      <c r="D1371" s="17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</row>
    <row r="1372" spans="1:15" s="299" customFormat="1">
      <c r="A1372" s="15"/>
      <c r="B1372" s="290"/>
      <c r="C1372" s="17"/>
      <c r="D1372" s="17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</row>
    <row r="1373" spans="1:15" s="299" customFormat="1">
      <c r="A1373" s="15"/>
      <c r="B1373" s="290"/>
      <c r="C1373" s="17"/>
      <c r="D1373" s="17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</row>
    <row r="1374" spans="1:15" s="299" customFormat="1">
      <c r="A1374" s="15"/>
      <c r="B1374" s="290"/>
      <c r="C1374" s="17"/>
      <c r="D1374" s="17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</row>
    <row r="1375" spans="1:15" s="299" customFormat="1">
      <c r="A1375" s="15"/>
      <c r="B1375" s="290"/>
      <c r="C1375" s="17"/>
      <c r="D1375" s="17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</row>
    <row r="1376" spans="1:15" s="299" customFormat="1">
      <c r="A1376" s="15"/>
      <c r="B1376" s="290"/>
      <c r="C1376" s="17"/>
      <c r="D1376" s="17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</row>
    <row r="1377" spans="1:15" s="299" customFormat="1">
      <c r="A1377" s="15"/>
      <c r="B1377" s="290"/>
      <c r="C1377" s="17"/>
      <c r="D1377" s="17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</row>
    <row r="1378" spans="1:15" s="299" customFormat="1">
      <c r="A1378" s="15"/>
      <c r="B1378" s="290"/>
      <c r="C1378" s="17"/>
      <c r="D1378" s="17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</row>
    <row r="1379" spans="1:15" s="299" customFormat="1">
      <c r="A1379" s="15"/>
      <c r="B1379" s="290"/>
      <c r="C1379" s="17"/>
      <c r="D1379" s="17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</row>
    <row r="1380" spans="1:15" s="299" customFormat="1">
      <c r="A1380" s="15"/>
      <c r="B1380" s="290"/>
      <c r="C1380" s="17"/>
      <c r="D1380" s="17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</row>
    <row r="1381" spans="1:15" s="299" customFormat="1">
      <c r="A1381" s="15"/>
      <c r="B1381" s="290"/>
      <c r="C1381" s="17"/>
      <c r="D1381" s="17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</row>
    <row r="1382" spans="1:15" s="299" customFormat="1">
      <c r="A1382" s="15"/>
      <c r="B1382" s="290"/>
      <c r="C1382" s="17"/>
      <c r="D1382" s="17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</row>
    <row r="1383" spans="1:15" s="299" customFormat="1">
      <c r="A1383" s="15"/>
      <c r="B1383" s="290"/>
      <c r="C1383" s="17"/>
      <c r="D1383" s="17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</row>
    <row r="1384" spans="1:15" s="299" customFormat="1">
      <c r="A1384" s="15"/>
      <c r="B1384" s="290"/>
      <c r="C1384" s="17"/>
      <c r="D1384" s="17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</row>
    <row r="1385" spans="1:15" s="299" customFormat="1">
      <c r="A1385" s="15"/>
      <c r="B1385" s="290"/>
      <c r="C1385" s="17"/>
      <c r="D1385" s="17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</row>
    <row r="1386" spans="1:15" s="299" customFormat="1">
      <c r="A1386" s="15"/>
      <c r="B1386" s="290"/>
      <c r="C1386" s="17"/>
      <c r="D1386" s="17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</row>
    <row r="1387" spans="1:15" s="299" customFormat="1">
      <c r="A1387" s="15"/>
      <c r="B1387" s="290"/>
      <c r="C1387" s="17"/>
      <c r="D1387" s="17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</row>
    <row r="1388" spans="1:15" s="299" customFormat="1">
      <c r="A1388" s="15"/>
      <c r="B1388" s="290"/>
      <c r="C1388" s="17"/>
      <c r="D1388" s="17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</row>
    <row r="1389" spans="1:15" s="299" customFormat="1">
      <c r="A1389" s="15"/>
      <c r="B1389" s="290"/>
      <c r="C1389" s="17"/>
      <c r="D1389" s="17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</row>
    <row r="1390" spans="1:15" s="299" customFormat="1">
      <c r="A1390" s="15"/>
      <c r="B1390" s="290"/>
      <c r="C1390" s="17"/>
      <c r="D1390" s="17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</row>
    <row r="1391" spans="1:15" s="299" customFormat="1">
      <c r="A1391" s="15"/>
      <c r="B1391" s="290"/>
      <c r="C1391" s="17"/>
      <c r="D1391" s="17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</row>
    <row r="1392" spans="1:15" s="299" customFormat="1">
      <c r="A1392" s="15"/>
      <c r="B1392" s="290"/>
      <c r="C1392" s="17"/>
      <c r="D1392" s="17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</row>
    <row r="1393" spans="1:15" s="299" customFormat="1">
      <c r="A1393" s="15"/>
      <c r="B1393" s="290"/>
      <c r="C1393" s="17"/>
      <c r="D1393" s="17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</row>
    <row r="1394" spans="1:15" s="299" customFormat="1">
      <c r="A1394" s="15"/>
      <c r="B1394" s="290"/>
      <c r="C1394" s="17"/>
      <c r="D1394" s="17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</row>
    <row r="1395" spans="1:15" s="299" customFormat="1">
      <c r="A1395" s="15"/>
      <c r="B1395" s="290"/>
      <c r="C1395" s="17"/>
      <c r="D1395" s="17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</row>
    <row r="1396" spans="1:15" s="299" customFormat="1">
      <c r="A1396" s="15"/>
      <c r="B1396" s="290"/>
      <c r="C1396" s="17"/>
      <c r="D1396" s="17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</row>
    <row r="1397" spans="1:15" s="299" customFormat="1">
      <c r="A1397" s="15"/>
      <c r="B1397" s="290"/>
      <c r="C1397" s="17"/>
      <c r="D1397" s="17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</row>
    <row r="1398" spans="1:15" s="299" customFormat="1">
      <c r="A1398" s="15"/>
      <c r="B1398" s="290"/>
      <c r="C1398" s="17"/>
      <c r="D1398" s="17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</row>
    <row r="1399" spans="1:15" s="299" customFormat="1">
      <c r="A1399" s="15"/>
      <c r="B1399" s="290"/>
      <c r="C1399" s="17"/>
      <c r="D1399" s="17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</row>
    <row r="1400" spans="1:15" s="299" customFormat="1">
      <c r="A1400" s="15"/>
      <c r="B1400" s="290"/>
      <c r="C1400" s="17"/>
      <c r="D1400" s="17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</row>
    <row r="1401" spans="1:15" s="299" customFormat="1">
      <c r="A1401" s="15"/>
      <c r="B1401" s="290"/>
      <c r="C1401" s="17"/>
      <c r="D1401" s="17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</row>
    <row r="1402" spans="1:15" s="299" customFormat="1">
      <c r="A1402" s="15"/>
      <c r="B1402" s="290"/>
      <c r="C1402" s="17"/>
      <c r="D1402" s="17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</row>
    <row r="1403" spans="1:15" s="299" customFormat="1">
      <c r="A1403" s="15"/>
      <c r="B1403" s="290"/>
      <c r="C1403" s="17"/>
      <c r="D1403" s="17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</row>
    <row r="1404" spans="1:15" s="299" customFormat="1">
      <c r="A1404" s="15"/>
      <c r="B1404" s="290"/>
      <c r="C1404" s="17"/>
      <c r="D1404" s="17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</row>
    <row r="1405" spans="1:15" s="299" customFormat="1">
      <c r="A1405" s="15"/>
      <c r="B1405" s="290"/>
      <c r="C1405" s="17"/>
      <c r="D1405" s="17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</row>
    <row r="1406" spans="1:15" s="299" customFormat="1">
      <c r="A1406" s="15"/>
      <c r="B1406" s="290"/>
      <c r="C1406" s="17"/>
      <c r="D1406" s="17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</row>
    <row r="1407" spans="1:15" s="299" customFormat="1">
      <c r="A1407" s="15"/>
      <c r="B1407" s="290"/>
      <c r="C1407" s="17"/>
      <c r="D1407" s="17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</row>
    <row r="1408" spans="1:15" s="299" customFormat="1">
      <c r="A1408" s="15"/>
      <c r="B1408" s="290"/>
      <c r="C1408" s="17"/>
      <c r="D1408" s="17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</row>
    <row r="1409" spans="1:15" s="299" customFormat="1">
      <c r="A1409" s="15"/>
      <c r="B1409" s="290"/>
      <c r="C1409" s="17"/>
      <c r="D1409" s="17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</row>
    <row r="1410" spans="1:15" s="299" customFormat="1">
      <c r="A1410" s="15"/>
      <c r="B1410" s="290"/>
      <c r="C1410" s="17"/>
      <c r="D1410" s="17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</row>
    <row r="1411" spans="1:15" s="299" customFormat="1">
      <c r="A1411" s="15"/>
      <c r="B1411" s="290"/>
      <c r="C1411" s="17"/>
      <c r="D1411" s="17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</row>
    <row r="1412" spans="1:15" s="299" customFormat="1">
      <c r="A1412" s="15"/>
      <c r="B1412" s="290"/>
      <c r="C1412" s="17"/>
      <c r="D1412" s="17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</row>
    <row r="1413" spans="1:15" s="299" customFormat="1">
      <c r="A1413" s="15"/>
      <c r="B1413" s="290"/>
      <c r="C1413" s="17"/>
      <c r="D1413" s="17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</row>
    <row r="1414" spans="1:15" s="299" customFormat="1">
      <c r="A1414" s="15"/>
      <c r="B1414" s="290"/>
      <c r="C1414" s="17"/>
      <c r="D1414" s="17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</row>
    <row r="1415" spans="1:15" s="299" customFormat="1">
      <c r="A1415" s="15"/>
      <c r="B1415" s="290"/>
      <c r="C1415" s="17"/>
      <c r="D1415" s="17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</row>
    <row r="1416" spans="1:15" s="299" customFormat="1">
      <c r="A1416" s="15"/>
      <c r="B1416" s="290"/>
      <c r="C1416" s="17"/>
      <c r="D1416" s="17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</row>
    <row r="1417" spans="1:15" s="299" customFormat="1">
      <c r="A1417" s="15"/>
      <c r="B1417" s="290"/>
      <c r="C1417" s="17"/>
      <c r="D1417" s="17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</row>
    <row r="1418" spans="1:15" s="299" customFormat="1">
      <c r="A1418" s="15"/>
      <c r="B1418" s="290"/>
      <c r="C1418" s="17"/>
      <c r="D1418" s="17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</row>
    <row r="1419" spans="1:15" s="299" customFormat="1">
      <c r="A1419" s="15"/>
      <c r="B1419" s="290"/>
      <c r="C1419" s="17"/>
      <c r="D1419" s="17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</row>
    <row r="1420" spans="1:15" s="299" customFormat="1">
      <c r="A1420" s="15"/>
      <c r="B1420" s="290"/>
      <c r="C1420" s="17"/>
      <c r="D1420" s="17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</row>
    <row r="1421" spans="1:15" s="299" customFormat="1">
      <c r="A1421" s="15"/>
      <c r="B1421" s="290"/>
      <c r="C1421" s="17"/>
      <c r="D1421" s="17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</row>
    <row r="1422" spans="1:15" s="299" customFormat="1">
      <c r="A1422" s="15"/>
      <c r="B1422" s="290"/>
      <c r="C1422" s="17"/>
      <c r="D1422" s="17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</row>
    <row r="1423" spans="1:15" s="299" customFormat="1">
      <c r="A1423" s="15"/>
      <c r="B1423" s="290"/>
      <c r="C1423" s="17"/>
      <c r="D1423" s="17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</row>
    <row r="1424" spans="1:15" s="299" customFormat="1">
      <c r="A1424" s="15"/>
      <c r="B1424" s="290"/>
      <c r="C1424" s="17"/>
      <c r="D1424" s="17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</row>
    <row r="1425" spans="1:15" s="299" customFormat="1">
      <c r="A1425" s="15"/>
      <c r="B1425" s="290"/>
      <c r="C1425" s="17"/>
      <c r="D1425" s="17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</row>
    <row r="1426" spans="1:15" s="299" customFormat="1">
      <c r="A1426" s="15"/>
      <c r="B1426" s="290"/>
      <c r="C1426" s="17"/>
      <c r="D1426" s="17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</row>
    <row r="1427" spans="1:15" s="299" customFormat="1">
      <c r="A1427" s="15"/>
      <c r="B1427" s="290"/>
      <c r="C1427" s="17"/>
      <c r="D1427" s="17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</row>
    <row r="1428" spans="1:15" s="299" customFormat="1">
      <c r="A1428" s="15"/>
      <c r="B1428" s="290"/>
      <c r="C1428" s="17"/>
      <c r="D1428" s="17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</row>
    <row r="1429" spans="1:15" s="299" customFormat="1">
      <c r="A1429" s="15"/>
      <c r="B1429" s="290"/>
      <c r="C1429" s="17"/>
      <c r="D1429" s="17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</row>
    <row r="1430" spans="1:15" s="299" customFormat="1">
      <c r="A1430" s="15"/>
      <c r="B1430" s="290"/>
      <c r="C1430" s="17"/>
      <c r="D1430" s="17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</row>
    <row r="1431" spans="1:15" s="299" customFormat="1">
      <c r="A1431" s="15"/>
      <c r="B1431" s="290"/>
      <c r="C1431" s="17"/>
      <c r="D1431" s="17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</row>
    <row r="1432" spans="1:15" s="299" customFormat="1">
      <c r="A1432" s="15"/>
      <c r="B1432" s="290"/>
      <c r="C1432" s="17"/>
      <c r="D1432" s="17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</row>
    <row r="1433" spans="1:15" s="299" customFormat="1">
      <c r="A1433" s="15"/>
      <c r="B1433" s="290"/>
      <c r="C1433" s="17"/>
      <c r="D1433" s="17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</row>
    <row r="1434" spans="1:15" s="299" customFormat="1">
      <c r="A1434" s="15"/>
      <c r="B1434" s="290"/>
      <c r="C1434" s="17"/>
      <c r="D1434" s="17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</row>
    <row r="1435" spans="1:15" s="299" customFormat="1">
      <c r="A1435" s="15"/>
      <c r="B1435" s="290"/>
      <c r="C1435" s="17"/>
      <c r="D1435" s="17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</row>
    <row r="1436" spans="1:15" s="299" customFormat="1">
      <c r="A1436" s="15"/>
      <c r="B1436" s="290"/>
      <c r="C1436" s="17"/>
      <c r="D1436" s="17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</row>
    <row r="1437" spans="1:15" s="299" customFormat="1">
      <c r="A1437" s="15"/>
      <c r="B1437" s="290"/>
      <c r="C1437" s="17"/>
      <c r="D1437" s="17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</row>
    <row r="1438" spans="1:15" s="299" customFormat="1">
      <c r="A1438" s="15"/>
      <c r="B1438" s="290"/>
      <c r="C1438" s="17"/>
      <c r="D1438" s="17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</row>
    <row r="1439" spans="1:15" s="299" customFormat="1">
      <c r="A1439" s="15"/>
      <c r="B1439" s="290"/>
      <c r="C1439" s="17"/>
      <c r="D1439" s="17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</row>
    <row r="1440" spans="1:15" s="299" customFormat="1">
      <c r="A1440" s="15"/>
      <c r="B1440" s="290"/>
      <c r="C1440" s="17"/>
      <c r="D1440" s="17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</row>
    <row r="1441" spans="1:15" s="299" customFormat="1">
      <c r="A1441" s="15"/>
      <c r="B1441" s="290"/>
      <c r="C1441" s="17"/>
      <c r="D1441" s="17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</row>
    <row r="1442" spans="1:15" s="299" customFormat="1">
      <c r="A1442" s="15"/>
      <c r="B1442" s="290"/>
      <c r="C1442" s="17"/>
      <c r="D1442" s="17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</row>
    <row r="1443" spans="1:15" s="299" customFormat="1">
      <c r="A1443" s="15"/>
      <c r="B1443" s="290"/>
      <c r="C1443" s="17"/>
      <c r="D1443" s="17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</row>
    <row r="1444" spans="1:15" s="299" customFormat="1">
      <c r="A1444" s="15"/>
      <c r="B1444" s="290"/>
      <c r="C1444" s="17"/>
      <c r="D1444" s="17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</row>
    <row r="1445" spans="1:15" s="299" customFormat="1">
      <c r="A1445" s="15"/>
      <c r="B1445" s="290"/>
      <c r="C1445" s="17"/>
      <c r="D1445" s="17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</row>
    <row r="1446" spans="1:15" s="299" customFormat="1">
      <c r="A1446" s="15"/>
      <c r="B1446" s="290"/>
      <c r="C1446" s="17"/>
      <c r="D1446" s="17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</row>
    <row r="1447" spans="1:15" s="299" customFormat="1">
      <c r="A1447" s="15"/>
      <c r="B1447" s="290"/>
      <c r="C1447" s="17"/>
      <c r="D1447" s="17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</row>
    <row r="1448" spans="1:15" s="299" customFormat="1">
      <c r="A1448" s="15"/>
      <c r="B1448" s="290"/>
      <c r="C1448" s="17"/>
      <c r="D1448" s="17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</row>
    <row r="1449" spans="1:15" s="299" customFormat="1">
      <c r="A1449" s="15"/>
      <c r="B1449" s="290"/>
      <c r="C1449" s="17"/>
      <c r="D1449" s="17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</row>
    <row r="1450" spans="1:15" s="299" customFormat="1">
      <c r="A1450" s="15"/>
      <c r="B1450" s="290"/>
      <c r="C1450" s="17"/>
      <c r="D1450" s="17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</row>
    <row r="1451" spans="1:15" s="299" customFormat="1">
      <c r="A1451" s="15"/>
      <c r="B1451" s="290"/>
      <c r="C1451" s="17"/>
      <c r="D1451" s="17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</row>
    <row r="1452" spans="1:15" s="299" customFormat="1">
      <c r="A1452" s="15"/>
      <c r="B1452" s="290"/>
      <c r="C1452" s="17"/>
      <c r="D1452" s="17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</row>
    <row r="1453" spans="1:15" s="299" customFormat="1">
      <c r="A1453" s="15"/>
      <c r="B1453" s="290"/>
      <c r="C1453" s="17"/>
      <c r="D1453" s="17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</row>
    <row r="1454" spans="1:15" s="299" customFormat="1">
      <c r="A1454" s="15"/>
      <c r="B1454" s="290"/>
      <c r="C1454" s="17"/>
      <c r="D1454" s="17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</row>
    <row r="1455" spans="1:15" s="299" customFormat="1">
      <c r="A1455" s="15"/>
      <c r="B1455" s="290"/>
      <c r="C1455" s="17"/>
      <c r="D1455" s="17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</row>
    <row r="1456" spans="1:15" s="299" customFormat="1">
      <c r="A1456" s="15"/>
      <c r="B1456" s="290"/>
      <c r="C1456" s="17"/>
      <c r="D1456" s="17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</row>
    <row r="1457" spans="1:15" s="299" customFormat="1">
      <c r="A1457" s="15"/>
      <c r="B1457" s="290"/>
      <c r="C1457" s="17"/>
      <c r="D1457" s="17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</row>
    <row r="1458" spans="1:15" s="299" customFormat="1">
      <c r="A1458" s="15"/>
      <c r="B1458" s="290"/>
      <c r="C1458" s="17"/>
      <c r="D1458" s="17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</row>
    <row r="1459" spans="1:15" s="299" customFormat="1">
      <c r="A1459" s="15"/>
      <c r="B1459" s="290"/>
      <c r="C1459" s="17"/>
      <c r="D1459" s="17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</row>
    <row r="1460" spans="1:15" s="299" customFormat="1">
      <c r="A1460" s="15"/>
      <c r="B1460" s="290"/>
      <c r="C1460" s="17"/>
      <c r="D1460" s="17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</row>
    <row r="1461" spans="1:15" s="299" customFormat="1">
      <c r="A1461" s="15"/>
      <c r="B1461" s="290"/>
      <c r="C1461" s="17"/>
      <c r="D1461" s="17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</row>
    <row r="1462" spans="1:15" s="299" customFormat="1">
      <c r="A1462" s="15"/>
      <c r="B1462" s="290"/>
      <c r="C1462" s="17"/>
      <c r="D1462" s="17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</row>
    <row r="1463" spans="1:15" s="299" customFormat="1">
      <c r="A1463" s="15"/>
      <c r="B1463" s="290"/>
      <c r="C1463" s="17"/>
      <c r="D1463" s="17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</row>
    <row r="1464" spans="1:15" s="299" customFormat="1">
      <c r="A1464" s="15"/>
      <c r="B1464" s="290"/>
      <c r="C1464" s="17"/>
      <c r="D1464" s="17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</row>
    <row r="1465" spans="1:15" s="299" customFormat="1">
      <c r="A1465" s="15"/>
      <c r="B1465" s="290"/>
      <c r="C1465" s="17"/>
      <c r="D1465" s="17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</row>
    <row r="1466" spans="1:15" s="299" customFormat="1">
      <c r="A1466" s="15"/>
      <c r="B1466" s="290"/>
      <c r="C1466" s="17"/>
      <c r="D1466" s="17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</row>
    <row r="1467" spans="1:15" s="299" customFormat="1">
      <c r="A1467" s="15"/>
      <c r="B1467" s="290"/>
      <c r="C1467" s="17"/>
      <c r="D1467" s="17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</row>
    <row r="1468" spans="1:15" s="299" customFormat="1">
      <c r="A1468" s="15"/>
      <c r="B1468" s="290"/>
      <c r="C1468" s="17"/>
      <c r="D1468" s="17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</row>
    <row r="1469" spans="1:15" s="299" customFormat="1">
      <c r="A1469" s="15"/>
      <c r="B1469" s="290"/>
      <c r="C1469" s="17"/>
      <c r="D1469" s="17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</row>
    <row r="1470" spans="1:15" s="299" customFormat="1">
      <c r="A1470" s="15"/>
      <c r="B1470" s="290"/>
      <c r="C1470" s="17"/>
      <c r="D1470" s="17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</row>
    <row r="1471" spans="1:15" s="299" customFormat="1">
      <c r="A1471" s="15"/>
      <c r="B1471" s="290"/>
      <c r="C1471" s="17"/>
      <c r="D1471" s="17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</row>
    <row r="1472" spans="1:15" s="299" customFormat="1">
      <c r="A1472" s="15"/>
      <c r="B1472" s="290"/>
      <c r="C1472" s="17"/>
      <c r="D1472" s="17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</row>
    <row r="1473" spans="1:15" s="299" customFormat="1">
      <c r="A1473" s="15"/>
      <c r="B1473" s="290"/>
      <c r="C1473" s="17"/>
      <c r="D1473" s="17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</row>
    <row r="1474" spans="1:15" s="299" customFormat="1">
      <c r="A1474" s="15"/>
      <c r="B1474" s="290"/>
      <c r="C1474" s="17"/>
      <c r="D1474" s="17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</row>
    <row r="1475" spans="1:15" s="299" customFormat="1">
      <c r="A1475" s="15"/>
      <c r="B1475" s="290"/>
      <c r="C1475" s="17"/>
      <c r="D1475" s="17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</row>
    <row r="1476" spans="1:15" s="299" customFormat="1">
      <c r="A1476" s="15"/>
      <c r="B1476" s="290"/>
      <c r="C1476" s="17"/>
      <c r="D1476" s="17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</row>
    <row r="1477" spans="1:15" s="299" customFormat="1">
      <c r="A1477" s="15"/>
      <c r="B1477" s="290"/>
      <c r="C1477" s="17"/>
      <c r="D1477" s="17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</row>
    <row r="1478" spans="1:15" s="299" customFormat="1">
      <c r="A1478" s="15"/>
      <c r="B1478" s="290"/>
      <c r="C1478" s="17"/>
      <c r="D1478" s="17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</row>
    <row r="1479" spans="1:15" s="299" customFormat="1">
      <c r="A1479" s="15"/>
      <c r="B1479" s="290"/>
      <c r="C1479" s="17"/>
      <c r="D1479" s="17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</row>
    <row r="1480" spans="1:15" s="299" customFormat="1">
      <c r="A1480" s="15"/>
      <c r="B1480" s="290"/>
      <c r="C1480" s="17"/>
      <c r="D1480" s="17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</row>
    <row r="1481" spans="1:15" s="299" customFormat="1">
      <c r="A1481" s="15"/>
      <c r="B1481" s="290"/>
      <c r="C1481" s="17"/>
      <c r="D1481" s="17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</row>
    <row r="1482" spans="1:15" s="299" customFormat="1">
      <c r="A1482" s="15"/>
      <c r="B1482" s="290"/>
      <c r="C1482" s="17"/>
      <c r="D1482" s="17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</row>
    <row r="1483" spans="1:15" s="299" customFormat="1">
      <c r="A1483" s="15"/>
      <c r="B1483" s="290"/>
      <c r="C1483" s="17"/>
      <c r="D1483" s="17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</row>
    <row r="1484" spans="1:15" s="299" customFormat="1">
      <c r="A1484" s="15"/>
      <c r="B1484" s="290"/>
      <c r="C1484" s="17"/>
      <c r="D1484" s="17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</row>
    <row r="1485" spans="1:15" s="299" customFormat="1">
      <c r="A1485" s="15"/>
      <c r="B1485" s="290"/>
      <c r="C1485" s="17"/>
      <c r="D1485" s="17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</row>
    <row r="1486" spans="1:15" s="299" customFormat="1">
      <c r="A1486" s="15"/>
      <c r="B1486" s="290"/>
      <c r="C1486" s="17"/>
      <c r="D1486" s="17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</row>
    <row r="1487" spans="1:15" s="299" customFormat="1">
      <c r="A1487" s="15"/>
      <c r="B1487" s="290"/>
      <c r="C1487" s="17"/>
      <c r="D1487" s="17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</row>
    <row r="1488" spans="1:15" s="299" customFormat="1">
      <c r="A1488" s="15"/>
      <c r="B1488" s="290"/>
      <c r="C1488" s="17"/>
      <c r="D1488" s="17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</row>
    <row r="1489" spans="1:15" s="299" customFormat="1">
      <c r="A1489" s="15"/>
      <c r="B1489" s="290"/>
      <c r="C1489" s="17"/>
      <c r="D1489" s="17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</row>
    <row r="1490" spans="1:15" s="299" customFormat="1">
      <c r="A1490" s="15"/>
      <c r="B1490" s="290"/>
      <c r="C1490" s="17"/>
      <c r="D1490" s="17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</row>
    <row r="1491" spans="1:15" s="299" customFormat="1">
      <c r="A1491" s="15"/>
      <c r="B1491" s="290"/>
      <c r="C1491" s="17"/>
      <c r="D1491" s="17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</row>
    <row r="1492" spans="1:15" s="299" customFormat="1">
      <c r="A1492" s="15"/>
      <c r="B1492" s="290"/>
      <c r="C1492" s="17"/>
      <c r="D1492" s="17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</row>
    <row r="1493" spans="1:15" s="299" customFormat="1">
      <c r="A1493" s="15"/>
      <c r="B1493" s="290"/>
      <c r="C1493" s="17"/>
      <c r="D1493" s="17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</row>
    <row r="1494" spans="1:15" s="299" customFormat="1">
      <c r="A1494" s="15"/>
      <c r="B1494" s="290"/>
      <c r="C1494" s="17"/>
      <c r="D1494" s="17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</row>
    <row r="1495" spans="1:15" s="299" customFormat="1">
      <c r="A1495" s="15"/>
      <c r="B1495" s="290"/>
      <c r="C1495" s="17"/>
      <c r="D1495" s="17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</row>
    <row r="1496" spans="1:15" s="299" customFormat="1">
      <c r="A1496" s="15"/>
      <c r="B1496" s="290"/>
      <c r="C1496" s="17"/>
      <c r="D1496" s="17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</row>
    <row r="1497" spans="1:15" s="299" customFormat="1">
      <c r="A1497" s="15"/>
      <c r="B1497" s="290"/>
      <c r="C1497" s="17"/>
      <c r="D1497" s="17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</row>
    <row r="1498" spans="1:15" s="299" customFormat="1">
      <c r="A1498" s="15"/>
      <c r="B1498" s="290"/>
      <c r="C1498" s="17"/>
      <c r="D1498" s="17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</row>
    <row r="1499" spans="1:15" s="299" customFormat="1">
      <c r="A1499" s="15"/>
      <c r="B1499" s="290"/>
      <c r="C1499" s="17"/>
      <c r="D1499" s="17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</row>
    <row r="1500" spans="1:15" s="299" customFormat="1">
      <c r="A1500" s="15"/>
      <c r="B1500" s="290"/>
      <c r="C1500" s="17"/>
      <c r="D1500" s="17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</row>
    <row r="1501" spans="1:15" s="299" customFormat="1">
      <c r="A1501" s="15"/>
      <c r="B1501" s="290"/>
      <c r="C1501" s="17"/>
      <c r="D1501" s="17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</row>
    <row r="1502" spans="1:15" s="299" customFormat="1">
      <c r="A1502" s="15"/>
      <c r="B1502" s="290"/>
      <c r="C1502" s="17"/>
      <c r="D1502" s="17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</row>
    <row r="1503" spans="1:15" s="299" customFormat="1">
      <c r="A1503" s="15"/>
      <c r="B1503" s="290"/>
      <c r="C1503" s="17"/>
      <c r="D1503" s="17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</row>
    <row r="1504" spans="1:15" s="299" customFormat="1">
      <c r="A1504" s="15"/>
      <c r="B1504" s="290"/>
      <c r="C1504" s="17"/>
      <c r="D1504" s="17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</row>
    <row r="1505" spans="1:15" s="299" customFormat="1">
      <c r="A1505" s="15"/>
      <c r="B1505" s="290"/>
      <c r="C1505" s="17"/>
      <c r="D1505" s="17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</row>
    <row r="1506" spans="1:15" s="299" customFormat="1">
      <c r="A1506" s="15"/>
      <c r="B1506" s="290"/>
      <c r="C1506" s="17"/>
      <c r="D1506" s="17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</row>
    <row r="1507" spans="1:15" s="299" customFormat="1">
      <c r="A1507" s="15"/>
      <c r="B1507" s="290"/>
      <c r="C1507" s="17"/>
      <c r="D1507" s="17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</row>
    <row r="1508" spans="1:15" s="299" customFormat="1">
      <c r="A1508" s="15"/>
      <c r="B1508" s="290"/>
      <c r="C1508" s="17"/>
      <c r="D1508" s="17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</row>
    <row r="1509" spans="1:15" s="299" customFormat="1">
      <c r="A1509" s="15"/>
      <c r="B1509" s="290"/>
      <c r="C1509" s="17"/>
      <c r="D1509" s="17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</row>
    <row r="1510" spans="1:15" s="299" customFormat="1">
      <c r="A1510" s="15"/>
      <c r="B1510" s="290"/>
      <c r="C1510" s="17"/>
      <c r="D1510" s="17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</row>
    <row r="1511" spans="1:15" s="299" customFormat="1">
      <c r="A1511" s="15"/>
      <c r="B1511" s="290"/>
      <c r="C1511" s="17"/>
      <c r="D1511" s="17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</row>
    <row r="1512" spans="1:15" s="299" customFormat="1">
      <c r="A1512" s="15"/>
      <c r="B1512" s="290"/>
      <c r="C1512" s="17"/>
      <c r="D1512" s="17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</row>
    <row r="1513" spans="1:15" s="299" customFormat="1">
      <c r="A1513" s="15"/>
      <c r="B1513" s="290"/>
      <c r="C1513" s="17"/>
      <c r="D1513" s="17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</row>
    <row r="1514" spans="1:15" s="299" customFormat="1">
      <c r="A1514" s="15"/>
      <c r="B1514" s="290"/>
      <c r="C1514" s="17"/>
      <c r="D1514" s="17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</row>
    <row r="1515" spans="1:15" s="299" customFormat="1">
      <c r="A1515" s="15"/>
      <c r="B1515" s="290"/>
      <c r="C1515" s="17"/>
      <c r="D1515" s="17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</row>
    <row r="1516" spans="1:15" s="299" customFormat="1">
      <c r="A1516" s="15"/>
      <c r="B1516" s="290"/>
      <c r="C1516" s="17"/>
      <c r="D1516" s="17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</row>
    <row r="1517" spans="1:15" s="299" customFormat="1">
      <c r="A1517" s="15"/>
      <c r="B1517" s="290"/>
      <c r="C1517" s="17"/>
      <c r="D1517" s="17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</row>
    <row r="1518" spans="1:15" s="299" customFormat="1">
      <c r="A1518" s="15"/>
      <c r="B1518" s="290"/>
      <c r="C1518" s="17"/>
      <c r="D1518" s="17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</row>
    <row r="1519" spans="1:15" s="299" customFormat="1">
      <c r="A1519" s="15"/>
      <c r="B1519" s="290"/>
      <c r="C1519" s="17"/>
      <c r="D1519" s="17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</row>
    <row r="1520" spans="1:15" s="299" customFormat="1">
      <c r="A1520" s="15"/>
      <c r="B1520" s="290"/>
      <c r="C1520" s="17"/>
      <c r="D1520" s="17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</row>
    <row r="1521" spans="1:15" s="299" customFormat="1">
      <c r="A1521" s="15"/>
      <c r="B1521" s="290"/>
      <c r="C1521" s="17"/>
      <c r="D1521" s="17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</row>
    <row r="1522" spans="1:15" s="299" customFormat="1">
      <c r="A1522" s="15"/>
      <c r="B1522" s="290"/>
      <c r="C1522" s="17"/>
      <c r="D1522" s="17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</row>
    <row r="1523" spans="1:15" s="299" customFormat="1">
      <c r="A1523" s="15"/>
      <c r="B1523" s="290"/>
      <c r="C1523" s="17"/>
      <c r="D1523" s="17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</row>
    <row r="1524" spans="1:15" s="299" customFormat="1">
      <c r="A1524" s="15"/>
      <c r="B1524" s="290"/>
      <c r="C1524" s="17"/>
      <c r="D1524" s="17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</row>
    <row r="1525" spans="1:15" s="299" customFormat="1">
      <c r="A1525" s="15"/>
      <c r="B1525" s="290"/>
      <c r="C1525" s="17"/>
      <c r="D1525" s="17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</row>
    <row r="1526" spans="1:15" s="299" customFormat="1">
      <c r="A1526" s="15"/>
      <c r="B1526" s="290"/>
      <c r="C1526" s="17"/>
      <c r="D1526" s="17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</row>
    <row r="1527" spans="1:15" s="299" customFormat="1">
      <c r="A1527" s="15"/>
      <c r="B1527" s="290"/>
      <c r="C1527" s="17"/>
      <c r="D1527" s="17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</row>
    <row r="1528" spans="1:15" s="299" customFormat="1">
      <c r="A1528" s="15"/>
      <c r="B1528" s="290"/>
      <c r="C1528" s="17"/>
      <c r="D1528" s="17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</row>
    <row r="1529" spans="1:15" s="299" customFormat="1">
      <c r="A1529" s="15"/>
      <c r="B1529" s="290"/>
      <c r="C1529" s="17"/>
      <c r="D1529" s="17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</row>
    <row r="1530" spans="1:15" s="299" customFormat="1">
      <c r="A1530" s="15"/>
      <c r="B1530" s="290"/>
      <c r="C1530" s="17"/>
      <c r="D1530" s="17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</row>
    <row r="1531" spans="1:15" s="299" customFormat="1">
      <c r="A1531" s="15"/>
      <c r="B1531" s="290"/>
      <c r="C1531" s="17"/>
      <c r="D1531" s="17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</row>
    <row r="1532" spans="1:15" s="299" customFormat="1">
      <c r="A1532" s="15"/>
      <c r="B1532" s="290"/>
      <c r="C1532" s="17"/>
      <c r="D1532" s="17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</row>
    <row r="1533" spans="1:15" s="299" customFormat="1">
      <c r="A1533" s="15"/>
      <c r="B1533" s="290"/>
      <c r="C1533" s="17"/>
      <c r="D1533" s="17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</row>
    <row r="1534" spans="1:15" s="299" customFormat="1">
      <c r="A1534" s="15"/>
      <c r="B1534" s="290"/>
      <c r="C1534" s="17"/>
      <c r="D1534" s="17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</row>
    <row r="1535" spans="1:15" s="299" customFormat="1">
      <c r="A1535" s="15"/>
      <c r="B1535" s="290"/>
      <c r="C1535" s="17"/>
      <c r="D1535" s="17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</row>
    <row r="1536" spans="1:15" s="299" customFormat="1">
      <c r="A1536" s="15"/>
      <c r="B1536" s="290"/>
      <c r="C1536" s="17"/>
      <c r="D1536" s="17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</row>
    <row r="1537" spans="1:15" s="299" customFormat="1">
      <c r="A1537" s="15"/>
      <c r="B1537" s="290"/>
      <c r="C1537" s="17"/>
      <c r="D1537" s="17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</row>
    <row r="1538" spans="1:15" s="299" customFormat="1">
      <c r="A1538" s="15"/>
      <c r="B1538" s="290"/>
      <c r="C1538" s="17"/>
      <c r="D1538" s="17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</row>
    <row r="1539" spans="1:15" s="299" customFormat="1">
      <c r="A1539" s="15"/>
      <c r="B1539" s="290"/>
      <c r="C1539" s="17"/>
      <c r="D1539" s="17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</row>
    <row r="1540" spans="1:15" s="299" customFormat="1">
      <c r="A1540" s="15"/>
      <c r="B1540" s="290"/>
      <c r="C1540" s="17"/>
      <c r="D1540" s="17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</row>
    <row r="1541" spans="1:15" s="299" customFormat="1">
      <c r="A1541" s="15"/>
      <c r="B1541" s="290"/>
      <c r="C1541" s="17"/>
      <c r="D1541" s="17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</row>
    <row r="1542" spans="1:15" s="299" customFormat="1">
      <c r="A1542" s="15"/>
      <c r="B1542" s="290"/>
      <c r="C1542" s="17"/>
      <c r="D1542" s="17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</row>
    <row r="1543" spans="1:15" s="299" customFormat="1">
      <c r="A1543" s="15"/>
      <c r="B1543" s="290"/>
      <c r="C1543" s="17"/>
      <c r="D1543" s="17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</row>
    <row r="1544" spans="1:15" s="299" customFormat="1">
      <c r="A1544" s="15"/>
      <c r="B1544" s="290"/>
      <c r="C1544" s="17"/>
      <c r="D1544" s="17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</row>
    <row r="1545" spans="1:15" s="299" customFormat="1">
      <c r="A1545" s="15"/>
      <c r="B1545" s="290"/>
      <c r="C1545" s="17"/>
      <c r="D1545" s="17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</row>
    <row r="1546" spans="1:15" s="299" customFormat="1">
      <c r="A1546" s="15"/>
      <c r="B1546" s="290"/>
      <c r="C1546" s="17"/>
      <c r="D1546" s="17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</row>
    <row r="1547" spans="1:15" s="299" customFormat="1">
      <c r="A1547" s="15"/>
      <c r="B1547" s="290"/>
      <c r="C1547" s="17"/>
      <c r="D1547" s="17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</row>
    <row r="1548" spans="1:15" s="299" customFormat="1">
      <c r="A1548" s="15"/>
      <c r="B1548" s="290"/>
      <c r="C1548" s="17"/>
      <c r="D1548" s="17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</row>
    <row r="1549" spans="1:15" s="299" customFormat="1">
      <c r="A1549" s="15"/>
      <c r="B1549" s="290"/>
      <c r="C1549" s="17"/>
      <c r="D1549" s="17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</row>
    <row r="1550" spans="1:15" s="299" customFormat="1">
      <c r="A1550" s="15"/>
      <c r="B1550" s="290"/>
      <c r="C1550" s="17"/>
      <c r="D1550" s="17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</row>
    <row r="1551" spans="1:15" s="299" customFormat="1">
      <c r="A1551" s="15"/>
      <c r="B1551" s="290"/>
      <c r="C1551" s="17"/>
      <c r="D1551" s="17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</row>
    <row r="1552" spans="1:15" s="299" customFormat="1">
      <c r="A1552" s="15"/>
      <c r="B1552" s="290"/>
      <c r="C1552" s="17"/>
      <c r="D1552" s="17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</row>
    <row r="1553" spans="1:15" s="299" customFormat="1">
      <c r="A1553" s="15"/>
      <c r="B1553" s="290"/>
      <c r="C1553" s="17"/>
      <c r="D1553" s="17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</row>
    <row r="1554" spans="1:15" s="299" customFormat="1">
      <c r="A1554" s="15"/>
      <c r="B1554" s="290"/>
      <c r="C1554" s="17"/>
      <c r="D1554" s="17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</row>
    <row r="1555" spans="1:15" s="299" customFormat="1">
      <c r="A1555" s="15"/>
      <c r="B1555" s="290"/>
      <c r="C1555" s="17"/>
      <c r="D1555" s="17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</row>
    <row r="1556" spans="1:15" s="299" customFormat="1">
      <c r="A1556" s="15"/>
      <c r="B1556" s="290"/>
      <c r="C1556" s="17"/>
      <c r="D1556" s="17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</row>
    <row r="1557" spans="1:15" s="299" customFormat="1">
      <c r="A1557" s="15"/>
      <c r="B1557" s="290"/>
      <c r="C1557" s="17"/>
      <c r="D1557" s="17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</row>
    <row r="1558" spans="1:15" s="299" customFormat="1">
      <c r="A1558" s="15"/>
      <c r="B1558" s="290"/>
      <c r="C1558" s="17"/>
      <c r="D1558" s="17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</row>
    <row r="1559" spans="1:15" s="299" customFormat="1">
      <c r="A1559" s="15"/>
      <c r="B1559" s="290"/>
      <c r="C1559" s="17"/>
      <c r="D1559" s="17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</row>
    <row r="1560" spans="1:15" s="299" customFormat="1">
      <c r="A1560" s="15"/>
      <c r="B1560" s="290"/>
      <c r="C1560" s="17"/>
      <c r="D1560" s="17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</row>
    <row r="1561" spans="1:15" s="299" customFormat="1">
      <c r="A1561" s="15"/>
      <c r="B1561" s="290"/>
      <c r="C1561" s="17"/>
      <c r="D1561" s="17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</row>
    <row r="1562" spans="1:15" s="299" customFormat="1">
      <c r="A1562" s="15"/>
      <c r="B1562" s="290"/>
      <c r="C1562" s="17"/>
      <c r="D1562" s="17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</row>
    <row r="1563" spans="1:15" s="299" customFormat="1">
      <c r="A1563" s="15"/>
      <c r="B1563" s="290"/>
      <c r="C1563" s="17"/>
      <c r="D1563" s="17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</row>
    <row r="1564" spans="1:15" s="299" customFormat="1">
      <c r="A1564" s="15"/>
      <c r="B1564" s="290"/>
      <c r="C1564" s="17"/>
      <c r="D1564" s="17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</row>
    <row r="1565" spans="1:15" s="299" customFormat="1">
      <c r="A1565" s="15"/>
      <c r="B1565" s="290"/>
      <c r="C1565" s="17"/>
      <c r="D1565" s="17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</row>
    <row r="1566" spans="1:15" s="299" customFormat="1">
      <c r="A1566" s="15"/>
      <c r="B1566" s="290"/>
      <c r="C1566" s="17"/>
      <c r="D1566" s="17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</row>
    <row r="1567" spans="1:15" s="299" customFormat="1">
      <c r="A1567" s="15"/>
      <c r="B1567" s="290"/>
      <c r="C1567" s="17"/>
      <c r="D1567" s="17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</row>
    <row r="1568" spans="1:15" s="299" customFormat="1">
      <c r="A1568" s="15"/>
      <c r="B1568" s="290"/>
      <c r="C1568" s="17"/>
      <c r="D1568" s="17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</row>
    <row r="1569" spans="1:15" s="299" customFormat="1">
      <c r="A1569" s="15"/>
      <c r="B1569" s="290"/>
      <c r="C1569" s="17"/>
      <c r="D1569" s="17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</row>
    <row r="1570" spans="1:15" s="299" customFormat="1">
      <c r="A1570" s="15"/>
      <c r="B1570" s="290"/>
      <c r="C1570" s="17"/>
      <c r="D1570" s="17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</row>
    <row r="1571" spans="1:15" s="299" customFormat="1">
      <c r="A1571" s="15"/>
      <c r="B1571" s="290"/>
      <c r="C1571" s="17"/>
      <c r="D1571" s="17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</row>
    <row r="1572" spans="1:15" s="299" customFormat="1">
      <c r="A1572" s="15"/>
      <c r="B1572" s="290"/>
      <c r="C1572" s="17"/>
      <c r="D1572" s="17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</row>
    <row r="1573" spans="1:15" s="299" customFormat="1">
      <c r="A1573" s="15"/>
      <c r="B1573" s="290"/>
      <c r="C1573" s="17"/>
      <c r="D1573" s="17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</row>
    <row r="1574" spans="1:15" s="299" customFormat="1">
      <c r="A1574" s="15"/>
      <c r="B1574" s="290"/>
      <c r="C1574" s="17"/>
      <c r="D1574" s="17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</row>
    <row r="1575" spans="1:15" s="299" customFormat="1">
      <c r="A1575" s="15"/>
      <c r="B1575" s="290"/>
      <c r="C1575" s="17"/>
      <c r="D1575" s="17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</row>
    <row r="1576" spans="1:15" s="299" customFormat="1">
      <c r="A1576" s="15"/>
      <c r="B1576" s="290"/>
      <c r="C1576" s="17"/>
      <c r="D1576" s="17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</row>
    <row r="1577" spans="1:15" s="299" customFormat="1">
      <c r="A1577" s="15"/>
      <c r="B1577" s="290"/>
      <c r="C1577" s="17"/>
      <c r="D1577" s="17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</row>
    <row r="1578" spans="1:15" s="299" customFormat="1">
      <c r="A1578" s="15"/>
      <c r="B1578" s="290"/>
      <c r="C1578" s="17"/>
      <c r="D1578" s="17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</row>
    <row r="1579" spans="1:15" s="299" customFormat="1">
      <c r="A1579" s="15"/>
      <c r="B1579" s="290"/>
      <c r="C1579" s="17"/>
      <c r="D1579" s="17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</row>
    <row r="1580" spans="1:15" s="299" customFormat="1">
      <c r="A1580" s="15"/>
      <c r="B1580" s="290"/>
      <c r="C1580" s="17"/>
      <c r="D1580" s="17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</row>
    <row r="1581" spans="1:15" s="299" customFormat="1">
      <c r="A1581" s="15"/>
      <c r="B1581" s="290"/>
      <c r="C1581" s="17"/>
      <c r="D1581" s="17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</row>
    <row r="1582" spans="1:15" s="299" customFormat="1">
      <c r="A1582" s="15"/>
      <c r="B1582" s="290"/>
      <c r="C1582" s="17"/>
      <c r="D1582" s="17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</row>
    <row r="1583" spans="1:15" s="299" customFormat="1">
      <c r="A1583" s="15"/>
      <c r="B1583" s="290"/>
      <c r="C1583" s="17"/>
      <c r="D1583" s="17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</row>
    <row r="1584" spans="1:15" s="299" customFormat="1">
      <c r="A1584" s="15"/>
      <c r="B1584" s="290"/>
      <c r="C1584" s="17"/>
      <c r="D1584" s="17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</row>
    <row r="1585" spans="1:15" s="299" customFormat="1">
      <c r="A1585" s="15"/>
      <c r="B1585" s="290"/>
      <c r="C1585" s="17"/>
      <c r="D1585" s="17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</row>
    <row r="1586" spans="1:15" s="299" customFormat="1">
      <c r="A1586" s="15"/>
      <c r="B1586" s="290"/>
      <c r="C1586" s="17"/>
      <c r="D1586" s="17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</row>
    <row r="1587" spans="1:15" s="299" customFormat="1">
      <c r="A1587" s="15"/>
      <c r="B1587" s="290"/>
      <c r="C1587" s="17"/>
      <c r="D1587" s="17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</row>
    <row r="1588" spans="1:15" s="299" customFormat="1">
      <c r="A1588" s="15"/>
      <c r="B1588" s="290"/>
      <c r="C1588" s="17"/>
      <c r="D1588" s="17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</row>
    <row r="1589" spans="1:15" s="299" customFormat="1">
      <c r="A1589" s="15"/>
      <c r="B1589" s="290"/>
      <c r="C1589" s="17"/>
      <c r="D1589" s="17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</row>
    <row r="1590" spans="1:15" s="299" customFormat="1">
      <c r="A1590" s="15"/>
      <c r="B1590" s="290"/>
      <c r="C1590" s="17"/>
      <c r="D1590" s="17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</row>
    <row r="1591" spans="1:15" s="299" customFormat="1">
      <c r="A1591" s="15"/>
      <c r="B1591" s="290"/>
      <c r="C1591" s="17"/>
      <c r="D1591" s="17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</row>
    <row r="1592" spans="1:15" s="299" customFormat="1">
      <c r="A1592" s="15"/>
      <c r="B1592" s="290"/>
      <c r="C1592" s="17"/>
      <c r="D1592" s="17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</row>
    <row r="1593" spans="1:15" s="299" customFormat="1">
      <c r="A1593" s="15"/>
      <c r="B1593" s="290"/>
      <c r="C1593" s="17"/>
      <c r="D1593" s="17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</row>
    <row r="1594" spans="1:15" s="299" customFormat="1">
      <c r="A1594" s="15"/>
      <c r="B1594" s="290"/>
      <c r="C1594" s="17"/>
      <c r="D1594" s="17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</row>
    <row r="1595" spans="1:15" s="299" customFormat="1">
      <c r="A1595" s="15"/>
      <c r="B1595" s="290"/>
      <c r="C1595" s="17"/>
      <c r="D1595" s="17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</row>
    <row r="1596" spans="1:15" s="299" customFormat="1">
      <c r="A1596" s="15"/>
      <c r="B1596" s="290"/>
      <c r="C1596" s="17"/>
      <c r="D1596" s="17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</row>
    <row r="1597" spans="1:15" s="299" customFormat="1">
      <c r="A1597" s="15"/>
      <c r="B1597" s="290"/>
      <c r="C1597" s="17"/>
      <c r="D1597" s="17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</row>
    <row r="1598" spans="1:15" s="299" customFormat="1">
      <c r="A1598" s="15"/>
      <c r="B1598" s="290"/>
      <c r="C1598" s="17"/>
      <c r="D1598" s="17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</row>
    <row r="1599" spans="1:15" s="299" customFormat="1">
      <c r="A1599" s="15"/>
      <c r="B1599" s="290"/>
      <c r="C1599" s="17"/>
      <c r="D1599" s="17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</row>
    <row r="1600" spans="1:15" s="299" customFormat="1">
      <c r="A1600" s="15"/>
      <c r="B1600" s="290"/>
      <c r="C1600" s="17"/>
      <c r="D1600" s="17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</row>
    <row r="1601" spans="1:15" s="299" customFormat="1">
      <c r="A1601" s="15"/>
      <c r="B1601" s="290"/>
      <c r="C1601" s="17"/>
      <c r="D1601" s="17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</row>
    <row r="1602" spans="1:15" s="299" customFormat="1">
      <c r="A1602" s="15"/>
      <c r="B1602" s="290"/>
      <c r="C1602" s="17"/>
      <c r="D1602" s="17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</row>
    <row r="1603" spans="1:15" s="299" customFormat="1">
      <c r="A1603" s="15"/>
      <c r="B1603" s="290"/>
      <c r="C1603" s="17"/>
      <c r="D1603" s="17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</row>
    <row r="1604" spans="1:15" s="299" customFormat="1">
      <c r="A1604" s="15"/>
      <c r="B1604" s="290"/>
      <c r="C1604" s="17"/>
      <c r="D1604" s="17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</row>
    <row r="1605" spans="1:15" s="299" customFormat="1">
      <c r="A1605" s="15"/>
      <c r="B1605" s="290"/>
      <c r="C1605" s="17"/>
      <c r="D1605" s="17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</row>
    <row r="1606" spans="1:15" s="299" customFormat="1">
      <c r="A1606" s="15"/>
      <c r="B1606" s="290"/>
      <c r="C1606" s="17"/>
      <c r="D1606" s="17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</row>
    <row r="1607" spans="1:15" s="299" customFormat="1">
      <c r="A1607" s="15"/>
      <c r="B1607" s="290"/>
      <c r="C1607" s="17"/>
      <c r="D1607" s="17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</row>
    <row r="1608" spans="1:15" s="299" customFormat="1">
      <c r="A1608" s="15"/>
      <c r="B1608" s="290"/>
      <c r="C1608" s="17"/>
      <c r="D1608" s="17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</row>
    <row r="1609" spans="1:15" s="299" customFormat="1">
      <c r="A1609" s="15"/>
      <c r="B1609" s="290"/>
      <c r="C1609" s="17"/>
      <c r="D1609" s="17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</row>
    <row r="1610" spans="1:15" s="299" customFormat="1">
      <c r="A1610" s="15"/>
      <c r="B1610" s="290"/>
      <c r="C1610" s="17"/>
      <c r="D1610" s="17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</row>
    <row r="1611" spans="1:15" s="299" customFormat="1">
      <c r="A1611" s="15"/>
      <c r="B1611" s="290"/>
      <c r="C1611" s="17"/>
      <c r="D1611" s="17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</row>
    <row r="1612" spans="1:15" s="299" customFormat="1">
      <c r="A1612" s="15"/>
      <c r="B1612" s="290"/>
      <c r="C1612" s="17"/>
      <c r="D1612" s="17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</row>
    <row r="1613" spans="1:15" s="299" customFormat="1">
      <c r="A1613" s="15"/>
      <c r="B1613" s="290"/>
      <c r="C1613" s="17"/>
      <c r="D1613" s="17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</row>
    <row r="1614" spans="1:15" s="299" customFormat="1">
      <c r="A1614" s="15"/>
      <c r="B1614" s="290"/>
      <c r="C1614" s="17"/>
      <c r="D1614" s="17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</row>
    <row r="1615" spans="1:15" s="299" customFormat="1">
      <c r="A1615" s="15"/>
      <c r="B1615" s="290"/>
      <c r="C1615" s="17"/>
      <c r="D1615" s="17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</row>
    <row r="1616" spans="1:15" s="299" customFormat="1">
      <c r="A1616" s="15"/>
      <c r="B1616" s="290"/>
      <c r="C1616" s="17"/>
      <c r="D1616" s="17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</row>
    <row r="1617" spans="1:15" s="299" customFormat="1">
      <c r="A1617" s="15"/>
      <c r="B1617" s="290"/>
      <c r="C1617" s="17"/>
      <c r="D1617" s="17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</row>
    <row r="1618" spans="1:15" s="299" customFormat="1">
      <c r="A1618" s="15"/>
      <c r="B1618" s="290"/>
      <c r="C1618" s="17"/>
      <c r="D1618" s="17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</row>
    <row r="1619" spans="1:15" s="299" customFormat="1">
      <c r="A1619" s="15"/>
      <c r="B1619" s="290"/>
      <c r="C1619" s="17"/>
      <c r="D1619" s="17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</row>
    <row r="1620" spans="1:15" s="299" customFormat="1">
      <c r="A1620" s="15"/>
      <c r="B1620" s="290"/>
      <c r="C1620" s="17"/>
      <c r="D1620" s="17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</row>
    <row r="1621" spans="1:15" s="299" customFormat="1">
      <c r="A1621" s="15"/>
      <c r="B1621" s="290"/>
      <c r="C1621" s="17"/>
      <c r="D1621" s="17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</row>
    <row r="1622" spans="1:15" s="299" customFormat="1">
      <c r="A1622" s="15"/>
      <c r="B1622" s="290"/>
      <c r="C1622" s="17"/>
      <c r="D1622" s="17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</row>
    <row r="1623" spans="1:15" s="299" customFormat="1">
      <c r="A1623" s="15"/>
      <c r="B1623" s="290"/>
      <c r="C1623" s="17"/>
      <c r="D1623" s="17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</row>
    <row r="1624" spans="1:15" s="299" customFormat="1">
      <c r="A1624" s="15"/>
      <c r="B1624" s="290"/>
      <c r="C1624" s="17"/>
      <c r="D1624" s="17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</row>
    <row r="1625" spans="1:15" s="299" customFormat="1">
      <c r="A1625" s="15"/>
      <c r="B1625" s="290"/>
      <c r="C1625" s="17"/>
      <c r="D1625" s="17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</row>
    <row r="1626" spans="1:15" s="299" customFormat="1">
      <c r="A1626" s="15"/>
      <c r="B1626" s="290"/>
      <c r="C1626" s="17"/>
      <c r="D1626" s="17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</row>
    <row r="1627" spans="1:15" s="299" customFormat="1">
      <c r="A1627" s="15"/>
      <c r="B1627" s="290"/>
      <c r="C1627" s="17"/>
      <c r="D1627" s="17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</row>
    <row r="1628" spans="1:15" s="299" customFormat="1">
      <c r="A1628" s="15"/>
      <c r="B1628" s="290"/>
      <c r="C1628" s="17"/>
      <c r="D1628" s="17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</row>
    <row r="1629" spans="1:15" s="299" customFormat="1">
      <c r="A1629" s="15"/>
      <c r="B1629" s="290"/>
      <c r="C1629" s="17"/>
      <c r="D1629" s="17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</row>
    <row r="1630" spans="1:15" s="299" customFormat="1">
      <c r="A1630" s="15"/>
      <c r="B1630" s="290"/>
      <c r="C1630" s="17"/>
      <c r="D1630" s="17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</row>
    <row r="1631" spans="1:15" s="299" customFormat="1">
      <c r="A1631" s="15"/>
      <c r="B1631" s="290"/>
      <c r="C1631" s="17"/>
      <c r="D1631" s="17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</row>
    <row r="1632" spans="1:15" s="299" customFormat="1">
      <c r="A1632" s="15"/>
      <c r="B1632" s="290"/>
      <c r="C1632" s="17"/>
      <c r="D1632" s="17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</row>
    <row r="1633" spans="1:15" s="299" customFormat="1">
      <c r="A1633" s="15"/>
      <c r="B1633" s="290"/>
      <c r="C1633" s="17"/>
      <c r="D1633" s="17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</row>
    <row r="1634" spans="1:15" s="299" customFormat="1">
      <c r="A1634" s="15"/>
      <c r="B1634" s="290"/>
      <c r="C1634" s="17"/>
      <c r="D1634" s="17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</row>
    <row r="1635" spans="1:15" s="299" customFormat="1">
      <c r="A1635" s="15"/>
      <c r="B1635" s="290"/>
      <c r="C1635" s="17"/>
      <c r="D1635" s="17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</row>
    <row r="1636" spans="1:15" s="299" customFormat="1">
      <c r="A1636" s="15"/>
      <c r="B1636" s="290"/>
      <c r="C1636" s="17"/>
      <c r="D1636" s="17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</row>
    <row r="1637" spans="1:15" s="299" customFormat="1">
      <c r="A1637" s="15"/>
      <c r="B1637" s="290"/>
      <c r="C1637" s="17"/>
      <c r="D1637" s="17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</row>
    <row r="1638" spans="1:15" s="299" customFormat="1">
      <c r="A1638" s="15"/>
      <c r="B1638" s="290"/>
      <c r="C1638" s="17"/>
      <c r="D1638" s="17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</row>
    <row r="1639" spans="1:15" s="299" customFormat="1">
      <c r="A1639" s="15"/>
      <c r="B1639" s="290"/>
      <c r="C1639" s="17"/>
      <c r="D1639" s="17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</row>
    <row r="1640" spans="1:15" s="299" customFormat="1">
      <c r="A1640" s="15"/>
      <c r="B1640" s="290"/>
      <c r="C1640" s="17"/>
      <c r="D1640" s="17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</row>
    <row r="1641" spans="1:15" s="299" customFormat="1">
      <c r="A1641" s="15"/>
      <c r="B1641" s="290"/>
      <c r="C1641" s="17"/>
      <c r="D1641" s="17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</row>
    <row r="1642" spans="1:15" s="299" customFormat="1">
      <c r="A1642" s="15"/>
      <c r="B1642" s="290"/>
      <c r="C1642" s="17"/>
      <c r="D1642" s="17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</row>
    <row r="1643" spans="1:15" s="299" customFormat="1">
      <c r="A1643" s="15"/>
      <c r="B1643" s="290"/>
      <c r="C1643" s="17"/>
      <c r="D1643" s="17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</row>
    <row r="1644" spans="1:15" s="299" customFormat="1">
      <c r="A1644" s="15"/>
      <c r="B1644" s="290"/>
      <c r="C1644" s="17"/>
      <c r="D1644" s="17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</row>
    <row r="1645" spans="1:15" s="299" customFormat="1">
      <c r="A1645" s="15"/>
      <c r="B1645" s="290"/>
      <c r="C1645" s="17"/>
      <c r="D1645" s="17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</row>
    <row r="1646" spans="1:15" s="299" customFormat="1">
      <c r="A1646" s="15"/>
      <c r="B1646" s="290"/>
      <c r="C1646" s="17"/>
      <c r="D1646" s="17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</row>
    <row r="1647" spans="1:15" s="299" customFormat="1">
      <c r="A1647" s="15"/>
      <c r="B1647" s="290"/>
      <c r="C1647" s="17"/>
      <c r="D1647" s="17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</row>
    <row r="1648" spans="1:15" s="299" customFormat="1">
      <c r="A1648" s="15"/>
      <c r="B1648" s="290"/>
      <c r="C1648" s="17"/>
      <c r="D1648" s="17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</row>
    <row r="1649" spans="1:15" s="299" customFormat="1">
      <c r="A1649" s="15"/>
      <c r="B1649" s="290"/>
      <c r="C1649" s="17"/>
      <c r="D1649" s="17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</row>
    <row r="1650" spans="1:15" s="299" customFormat="1">
      <c r="A1650" s="15"/>
      <c r="B1650" s="290"/>
      <c r="C1650" s="17"/>
      <c r="D1650" s="17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</row>
    <row r="1651" spans="1:15" s="299" customFormat="1">
      <c r="A1651" s="15"/>
      <c r="B1651" s="290"/>
      <c r="C1651" s="17"/>
      <c r="D1651" s="17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</row>
    <row r="1652" spans="1:15" s="299" customFormat="1">
      <c r="A1652" s="15"/>
      <c r="B1652" s="290"/>
      <c r="C1652" s="17"/>
      <c r="D1652" s="17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</row>
    <row r="1653" spans="1:15" s="299" customFormat="1">
      <c r="A1653" s="15"/>
      <c r="B1653" s="290"/>
      <c r="C1653" s="17"/>
      <c r="D1653" s="17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</row>
    <row r="1654" spans="1:15" s="299" customFormat="1">
      <c r="A1654" s="15"/>
      <c r="B1654" s="290"/>
      <c r="C1654" s="17"/>
      <c r="D1654" s="17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</row>
    <row r="1655" spans="1:15" s="299" customFormat="1">
      <c r="A1655" s="15"/>
      <c r="B1655" s="290"/>
      <c r="C1655" s="17"/>
      <c r="D1655" s="17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</row>
    <row r="1656" spans="1:15" s="299" customFormat="1">
      <c r="A1656" s="15"/>
      <c r="B1656" s="290"/>
      <c r="C1656" s="17"/>
      <c r="D1656" s="17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</row>
    <row r="1657" spans="1:15" s="299" customFormat="1">
      <c r="A1657" s="15"/>
      <c r="B1657" s="290"/>
      <c r="C1657" s="17"/>
      <c r="D1657" s="17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</row>
    <row r="1658" spans="1:15" s="299" customFormat="1">
      <c r="A1658" s="15"/>
      <c r="B1658" s="290"/>
      <c r="C1658" s="17"/>
      <c r="D1658" s="17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</row>
    <row r="1659" spans="1:15" s="299" customFormat="1">
      <c r="A1659" s="15"/>
      <c r="B1659" s="290"/>
      <c r="C1659" s="17"/>
      <c r="D1659" s="17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</row>
    <row r="1660" spans="1:15" s="299" customFormat="1">
      <c r="A1660" s="15"/>
      <c r="B1660" s="290"/>
      <c r="C1660" s="17"/>
      <c r="D1660" s="17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</row>
    <row r="1661" spans="1:15" s="299" customFormat="1">
      <c r="A1661" s="15"/>
      <c r="B1661" s="290"/>
      <c r="C1661" s="17"/>
      <c r="D1661" s="17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</row>
    <row r="1662" spans="1:15" s="299" customFormat="1">
      <c r="A1662" s="15"/>
      <c r="B1662" s="290"/>
      <c r="C1662" s="17"/>
      <c r="D1662" s="17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</row>
    <row r="1663" spans="1:15" s="299" customFormat="1">
      <c r="A1663" s="15"/>
      <c r="B1663" s="290"/>
      <c r="C1663" s="17"/>
      <c r="D1663" s="17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</row>
    <row r="1664" spans="1:15" s="299" customFormat="1">
      <c r="A1664" s="15"/>
      <c r="B1664" s="290"/>
      <c r="C1664" s="17"/>
      <c r="D1664" s="17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</row>
    <row r="1665" spans="1:15" s="299" customFormat="1">
      <c r="A1665" s="15"/>
      <c r="B1665" s="290"/>
      <c r="C1665" s="17"/>
      <c r="D1665" s="17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</row>
    <row r="1666" spans="1:15" s="299" customFormat="1">
      <c r="A1666" s="15"/>
      <c r="B1666" s="290"/>
      <c r="C1666" s="17"/>
      <c r="D1666" s="17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</row>
    <row r="1667" spans="1:15" s="299" customFormat="1">
      <c r="A1667" s="15"/>
      <c r="B1667" s="290"/>
      <c r="C1667" s="17"/>
      <c r="D1667" s="17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</row>
    <row r="1668" spans="1:15" s="299" customFormat="1">
      <c r="A1668" s="15"/>
      <c r="B1668" s="290"/>
      <c r="C1668" s="17"/>
      <c r="D1668" s="17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</row>
    <row r="1669" spans="1:15" s="299" customFormat="1">
      <c r="A1669" s="15"/>
      <c r="B1669" s="290"/>
      <c r="C1669" s="17"/>
      <c r="D1669" s="17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</row>
    <row r="1670" spans="1:15" s="299" customFormat="1">
      <c r="A1670" s="15"/>
      <c r="B1670" s="290"/>
      <c r="C1670" s="17"/>
      <c r="D1670" s="17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</row>
    <row r="1671" spans="1:15" s="299" customFormat="1">
      <c r="A1671" s="15"/>
      <c r="B1671" s="290"/>
      <c r="C1671" s="17"/>
      <c r="D1671" s="17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</row>
    <row r="1672" spans="1:15" s="299" customFormat="1">
      <c r="A1672" s="15"/>
      <c r="B1672" s="290"/>
      <c r="C1672" s="17"/>
      <c r="D1672" s="17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</row>
    <row r="1673" spans="1:15" s="299" customFormat="1">
      <c r="A1673" s="15"/>
      <c r="B1673" s="290"/>
      <c r="C1673" s="17"/>
      <c r="D1673" s="17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</row>
    <row r="1674" spans="1:15" s="299" customFormat="1">
      <c r="A1674" s="15"/>
      <c r="B1674" s="290"/>
      <c r="C1674" s="17"/>
      <c r="D1674" s="17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</row>
    <row r="1675" spans="1:15" s="299" customFormat="1">
      <c r="A1675" s="15"/>
      <c r="B1675" s="290"/>
      <c r="C1675" s="17"/>
      <c r="D1675" s="17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</row>
    <row r="1676" spans="1:15" s="299" customFormat="1">
      <c r="A1676" s="15"/>
      <c r="B1676" s="290"/>
      <c r="C1676" s="17"/>
      <c r="D1676" s="17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</row>
    <row r="1677" spans="1:15" s="299" customFormat="1">
      <c r="A1677" s="15"/>
      <c r="B1677" s="290"/>
      <c r="C1677" s="17"/>
      <c r="D1677" s="17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</row>
    <row r="1678" spans="1:15" s="299" customFormat="1">
      <c r="A1678" s="15"/>
      <c r="B1678" s="290"/>
      <c r="C1678" s="17"/>
      <c r="D1678" s="17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</row>
    <row r="1679" spans="1:15" s="299" customFormat="1">
      <c r="A1679" s="15"/>
      <c r="B1679" s="290"/>
      <c r="C1679" s="17"/>
      <c r="D1679" s="17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</row>
    <row r="1680" spans="1:15" s="299" customFormat="1">
      <c r="A1680" s="15"/>
      <c r="B1680" s="290"/>
      <c r="C1680" s="17"/>
      <c r="D1680" s="17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</row>
    <row r="1681" spans="1:15" s="299" customFormat="1">
      <c r="A1681" s="15"/>
      <c r="B1681" s="290"/>
      <c r="C1681" s="17"/>
      <c r="D1681" s="17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</row>
    <row r="1682" spans="1:15" s="299" customFormat="1">
      <c r="A1682" s="15"/>
      <c r="B1682" s="290"/>
      <c r="C1682" s="17"/>
      <c r="D1682" s="17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</row>
    <row r="1683" spans="1:15" s="299" customFormat="1">
      <c r="A1683" s="15"/>
      <c r="B1683" s="290"/>
      <c r="C1683" s="17"/>
      <c r="D1683" s="17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</row>
    <row r="1684" spans="1:15" s="299" customFormat="1">
      <c r="A1684" s="15"/>
      <c r="B1684" s="290"/>
      <c r="C1684" s="17"/>
      <c r="D1684" s="17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</row>
    <row r="1685" spans="1:15" s="299" customFormat="1">
      <c r="A1685" s="15"/>
      <c r="B1685" s="290"/>
      <c r="C1685" s="17"/>
      <c r="D1685" s="17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</row>
    <row r="1686" spans="1:15" s="299" customFormat="1">
      <c r="A1686" s="15"/>
      <c r="B1686" s="290"/>
      <c r="C1686" s="17"/>
      <c r="D1686" s="17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</row>
    <row r="1687" spans="1:15" s="299" customFormat="1">
      <c r="A1687" s="15"/>
      <c r="B1687" s="290"/>
      <c r="C1687" s="17"/>
      <c r="D1687" s="17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</row>
    <row r="1688" spans="1:15" s="299" customFormat="1">
      <c r="A1688" s="15"/>
      <c r="B1688" s="290"/>
      <c r="C1688" s="17"/>
      <c r="D1688" s="17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</row>
    <row r="1689" spans="1:15" s="299" customFormat="1">
      <c r="A1689" s="15"/>
      <c r="B1689" s="290"/>
      <c r="C1689" s="17"/>
      <c r="D1689" s="17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</row>
    <row r="1690" spans="1:15" s="299" customFormat="1">
      <c r="A1690" s="15"/>
      <c r="B1690" s="290"/>
      <c r="C1690" s="17"/>
      <c r="D1690" s="17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</row>
    <row r="1691" spans="1:15" s="299" customFormat="1">
      <c r="A1691" s="15"/>
      <c r="B1691" s="290"/>
      <c r="C1691" s="17"/>
      <c r="D1691" s="17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</row>
    <row r="1692" spans="1:15" s="299" customFormat="1">
      <c r="A1692" s="15"/>
      <c r="B1692" s="290"/>
      <c r="C1692" s="17"/>
      <c r="D1692" s="17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</row>
    <row r="1693" spans="1:15" s="299" customFormat="1">
      <c r="A1693" s="15"/>
      <c r="B1693" s="290"/>
      <c r="C1693" s="17"/>
      <c r="D1693" s="17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</row>
    <row r="1694" spans="1:15" s="299" customFormat="1">
      <c r="A1694" s="15"/>
      <c r="B1694" s="290"/>
      <c r="C1694" s="17"/>
      <c r="D1694" s="17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</row>
    <row r="1695" spans="1:15" s="299" customFormat="1">
      <c r="A1695" s="15"/>
      <c r="B1695" s="290"/>
      <c r="C1695" s="17"/>
      <c r="D1695" s="17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s="299" customFormat="1">
      <c r="A1696" s="15"/>
      <c r="B1696" s="290"/>
      <c r="C1696" s="17"/>
      <c r="D1696" s="17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</row>
    <row r="1697" spans="1:15" s="299" customFormat="1">
      <c r="A1697" s="15"/>
      <c r="B1697" s="290"/>
      <c r="C1697" s="17"/>
      <c r="D1697" s="17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</row>
    <row r="1698" spans="1:15" s="299" customFormat="1">
      <c r="A1698" s="15"/>
      <c r="B1698" s="290"/>
      <c r="C1698" s="17"/>
      <c r="D1698" s="17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</row>
    <row r="1699" spans="1:15" s="299" customFormat="1">
      <c r="A1699" s="15"/>
      <c r="B1699" s="290"/>
      <c r="C1699" s="17"/>
      <c r="D1699" s="17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</row>
    <row r="1700" spans="1:15" s="299" customFormat="1">
      <c r="A1700" s="15"/>
      <c r="B1700" s="290"/>
      <c r="C1700" s="17"/>
      <c r="D1700" s="17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</row>
    <row r="1701" spans="1:15" s="299" customFormat="1">
      <c r="A1701" s="15"/>
      <c r="B1701" s="290"/>
      <c r="C1701" s="17"/>
      <c r="D1701" s="17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</row>
    <row r="1702" spans="1:15" s="299" customFormat="1">
      <c r="A1702" s="15"/>
      <c r="B1702" s="290"/>
      <c r="C1702" s="17"/>
      <c r="D1702" s="17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</row>
    <row r="1703" spans="1:15" s="299" customFormat="1">
      <c r="A1703" s="15"/>
      <c r="B1703" s="290"/>
      <c r="C1703" s="17"/>
      <c r="D1703" s="17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</row>
    <row r="1704" spans="1:15" s="299" customFormat="1">
      <c r="A1704" s="15"/>
      <c r="B1704" s="290"/>
      <c r="C1704" s="17"/>
      <c r="D1704" s="17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</row>
    <row r="1705" spans="1:15" s="299" customFormat="1">
      <c r="A1705" s="15"/>
      <c r="B1705" s="290"/>
      <c r="C1705" s="17"/>
      <c r="D1705" s="17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</row>
    <row r="1706" spans="1:15" s="299" customFormat="1">
      <c r="A1706" s="15"/>
      <c r="B1706" s="290"/>
      <c r="C1706" s="17"/>
      <c r="D1706" s="17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</row>
    <row r="1707" spans="1:15" s="299" customFormat="1">
      <c r="A1707" s="15"/>
      <c r="B1707" s="290"/>
      <c r="C1707" s="17"/>
      <c r="D1707" s="17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</row>
    <row r="1708" spans="1:15" s="299" customFormat="1">
      <c r="A1708" s="15"/>
      <c r="B1708" s="290"/>
      <c r="C1708" s="17"/>
      <c r="D1708" s="17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</row>
    <row r="1709" spans="1:15" s="299" customFormat="1">
      <c r="A1709" s="15"/>
      <c r="B1709" s="290"/>
      <c r="C1709" s="17"/>
      <c r="D1709" s="17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</row>
    <row r="1710" spans="1:15" s="299" customFormat="1">
      <c r="A1710" s="15"/>
      <c r="B1710" s="290"/>
      <c r="C1710" s="17"/>
      <c r="D1710" s="17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</row>
    <row r="1711" spans="1:15" s="299" customFormat="1">
      <c r="A1711" s="15"/>
      <c r="B1711" s="290"/>
      <c r="C1711" s="17"/>
      <c r="D1711" s="17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</row>
    <row r="1712" spans="1:15" s="299" customFormat="1">
      <c r="A1712" s="15"/>
      <c r="B1712" s="290"/>
      <c r="C1712" s="17"/>
      <c r="D1712" s="17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</row>
    <row r="1713" spans="1:15" s="299" customFormat="1">
      <c r="A1713" s="15"/>
      <c r="B1713" s="290"/>
      <c r="C1713" s="17"/>
      <c r="D1713" s="17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</row>
    <row r="1714" spans="1:15" s="299" customFormat="1">
      <c r="A1714" s="15"/>
      <c r="B1714" s="290"/>
      <c r="C1714" s="17"/>
      <c r="D1714" s="17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</row>
    <row r="1715" spans="1:15" s="299" customFormat="1">
      <c r="A1715" s="15"/>
      <c r="B1715" s="290"/>
      <c r="C1715" s="17"/>
      <c r="D1715" s="17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</row>
    <row r="1716" spans="1:15" s="299" customFormat="1">
      <c r="A1716" s="15"/>
      <c r="B1716" s="290"/>
      <c r="C1716" s="17"/>
      <c r="D1716" s="17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</row>
    <row r="1717" spans="1:15" s="299" customFormat="1">
      <c r="A1717" s="15"/>
      <c r="B1717" s="290"/>
      <c r="C1717" s="17"/>
      <c r="D1717" s="17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</row>
    <row r="1718" spans="1:15" s="299" customFormat="1">
      <c r="A1718" s="15"/>
      <c r="B1718" s="290"/>
      <c r="C1718" s="17"/>
      <c r="D1718" s="17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</row>
    <row r="1719" spans="1:15" s="299" customFormat="1">
      <c r="A1719" s="15"/>
      <c r="B1719" s="290"/>
      <c r="C1719" s="17"/>
      <c r="D1719" s="17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</row>
    <row r="1720" spans="1:15" s="299" customFormat="1">
      <c r="A1720" s="15"/>
      <c r="B1720" s="290"/>
      <c r="C1720" s="17"/>
      <c r="D1720" s="17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</row>
    <row r="1721" spans="1:15" s="299" customFormat="1">
      <c r="A1721" s="15"/>
      <c r="B1721" s="290"/>
      <c r="C1721" s="17"/>
      <c r="D1721" s="17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</row>
    <row r="1722" spans="1:15" s="299" customFormat="1">
      <c r="A1722" s="15"/>
      <c r="B1722" s="290"/>
      <c r="C1722" s="17"/>
      <c r="D1722" s="17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</row>
    <row r="1723" spans="1:15" s="299" customFormat="1">
      <c r="A1723" s="15"/>
      <c r="B1723" s="290"/>
      <c r="C1723" s="17"/>
      <c r="D1723" s="17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</row>
    <row r="1724" spans="1:15" s="299" customFormat="1">
      <c r="A1724" s="15"/>
      <c r="B1724" s="290"/>
      <c r="C1724" s="17"/>
      <c r="D1724" s="17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</row>
    <row r="1725" spans="1:15" s="299" customFormat="1">
      <c r="A1725" s="15"/>
      <c r="B1725" s="290"/>
      <c r="C1725" s="17"/>
      <c r="D1725" s="17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</row>
    <row r="1726" spans="1:15" s="299" customFormat="1">
      <c r="A1726" s="15"/>
      <c r="B1726" s="290"/>
      <c r="C1726" s="17"/>
      <c r="D1726" s="17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</row>
    <row r="1727" spans="1:15" s="299" customFormat="1">
      <c r="A1727" s="15"/>
      <c r="B1727" s="290"/>
      <c r="C1727" s="17"/>
      <c r="D1727" s="17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</row>
    <row r="1728" spans="1:15" s="299" customFormat="1">
      <c r="A1728" s="15"/>
      <c r="B1728" s="290"/>
      <c r="C1728" s="17"/>
      <c r="D1728" s="17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</row>
    <row r="1729" spans="1:15" s="299" customFormat="1">
      <c r="A1729" s="15"/>
      <c r="B1729" s="290"/>
      <c r="C1729" s="17"/>
      <c r="D1729" s="17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</row>
    <row r="1730" spans="1:15" s="299" customFormat="1">
      <c r="A1730" s="15"/>
      <c r="B1730" s="290"/>
      <c r="C1730" s="17"/>
      <c r="D1730" s="17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</row>
    <row r="1731" spans="1:15" s="299" customFormat="1">
      <c r="A1731" s="15"/>
      <c r="B1731" s="290"/>
      <c r="C1731" s="17"/>
      <c r="D1731" s="17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</row>
    <row r="1732" spans="1:15" s="299" customFormat="1">
      <c r="A1732" s="15"/>
      <c r="B1732" s="290"/>
      <c r="C1732" s="17"/>
      <c r="D1732" s="17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</row>
    <row r="1733" spans="1:15" s="299" customFormat="1">
      <c r="A1733" s="15"/>
      <c r="B1733" s="290"/>
      <c r="C1733" s="17"/>
      <c r="D1733" s="17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</row>
    <row r="1734" spans="1:15" s="299" customFormat="1">
      <c r="A1734" s="15"/>
      <c r="B1734" s="290"/>
      <c r="C1734" s="17"/>
      <c r="D1734" s="17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</row>
    <row r="1735" spans="1:15" s="299" customFormat="1">
      <c r="A1735" s="15"/>
      <c r="B1735" s="290"/>
      <c r="C1735" s="17"/>
      <c r="D1735" s="17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</row>
    <row r="1736" spans="1:15" s="299" customFormat="1">
      <c r="A1736" s="15"/>
      <c r="B1736" s="290"/>
      <c r="C1736" s="17"/>
      <c r="D1736" s="17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</row>
    <row r="1737" spans="1:15" s="299" customFormat="1">
      <c r="A1737" s="15"/>
      <c r="B1737" s="290"/>
      <c r="C1737" s="17"/>
      <c r="D1737" s="17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</row>
    <row r="1738" spans="1:15" s="299" customFormat="1">
      <c r="A1738" s="15"/>
      <c r="B1738" s="290"/>
      <c r="C1738" s="17"/>
      <c r="D1738" s="17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</row>
    <row r="1739" spans="1:15" s="299" customFormat="1">
      <c r="A1739" s="15"/>
      <c r="B1739" s="290"/>
      <c r="C1739" s="17"/>
      <c r="D1739" s="17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</row>
    <row r="1740" spans="1:15" s="299" customFormat="1">
      <c r="A1740" s="15"/>
      <c r="B1740" s="290"/>
      <c r="C1740" s="17"/>
      <c r="D1740" s="17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</row>
    <row r="1741" spans="1:15" s="299" customFormat="1">
      <c r="A1741" s="15"/>
      <c r="B1741" s="290"/>
      <c r="C1741" s="17"/>
      <c r="D1741" s="17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</row>
    <row r="1742" spans="1:15" s="299" customFormat="1">
      <c r="A1742" s="15"/>
      <c r="B1742" s="290"/>
      <c r="C1742" s="17"/>
      <c r="D1742" s="17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</row>
    <row r="1743" spans="1:15" s="299" customFormat="1">
      <c r="A1743" s="15"/>
      <c r="B1743" s="290"/>
      <c r="C1743" s="17"/>
      <c r="D1743" s="17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</row>
    <row r="1744" spans="1:15" s="299" customFormat="1">
      <c r="A1744" s="15"/>
      <c r="B1744" s="290"/>
      <c r="C1744" s="17"/>
      <c r="D1744" s="17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</row>
    <row r="1745" spans="1:15" s="299" customFormat="1">
      <c r="A1745" s="15"/>
      <c r="B1745" s="290"/>
      <c r="C1745" s="17"/>
      <c r="D1745" s="17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</row>
    <row r="1746" spans="1:15" s="299" customFormat="1">
      <c r="A1746" s="15"/>
      <c r="B1746" s="290"/>
      <c r="C1746" s="17"/>
      <c r="D1746" s="17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</row>
    <row r="1747" spans="1:15" s="299" customFormat="1">
      <c r="A1747" s="15"/>
      <c r="B1747" s="290"/>
      <c r="C1747" s="17"/>
      <c r="D1747" s="17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</row>
    <row r="1748" spans="1:15" s="299" customFormat="1">
      <c r="A1748" s="15"/>
      <c r="B1748" s="290"/>
      <c r="C1748" s="17"/>
      <c r="D1748" s="17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</row>
    <row r="1749" spans="1:15" s="299" customFormat="1">
      <c r="A1749" s="15"/>
      <c r="B1749" s="290"/>
      <c r="C1749" s="17"/>
      <c r="D1749" s="17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</row>
    <row r="1750" spans="1:15" s="299" customFormat="1">
      <c r="A1750" s="15"/>
      <c r="B1750" s="290"/>
      <c r="C1750" s="17"/>
      <c r="D1750" s="17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</row>
    <row r="1751" spans="1:15" s="299" customFormat="1">
      <c r="A1751" s="15"/>
      <c r="B1751" s="290"/>
      <c r="C1751" s="17"/>
      <c r="D1751" s="17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</row>
    <row r="1752" spans="1:15" s="299" customFormat="1">
      <c r="A1752" s="15"/>
      <c r="B1752" s="290"/>
      <c r="C1752" s="17"/>
      <c r="D1752" s="17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</row>
    <row r="1753" spans="1:15" s="299" customFormat="1">
      <c r="A1753" s="15"/>
      <c r="B1753" s="290"/>
      <c r="C1753" s="17"/>
      <c r="D1753" s="17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</row>
    <row r="1754" spans="1:15" s="299" customFormat="1">
      <c r="A1754" s="15"/>
      <c r="B1754" s="290"/>
      <c r="C1754" s="17"/>
      <c r="D1754" s="17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</row>
    <row r="1755" spans="1:15" s="299" customFormat="1">
      <c r="A1755" s="15"/>
      <c r="B1755" s="290"/>
      <c r="C1755" s="17"/>
      <c r="D1755" s="17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</row>
    <row r="1756" spans="1:15" s="299" customFormat="1">
      <c r="A1756" s="15"/>
      <c r="B1756" s="290"/>
      <c r="C1756" s="17"/>
      <c r="D1756" s="17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</row>
    <row r="1757" spans="1:15" s="299" customFormat="1">
      <c r="A1757" s="15"/>
      <c r="B1757" s="290"/>
      <c r="C1757" s="17"/>
      <c r="D1757" s="17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</row>
    <row r="1758" spans="1:15" s="299" customFormat="1">
      <c r="A1758" s="15"/>
      <c r="B1758" s="290"/>
      <c r="C1758" s="17"/>
      <c r="D1758" s="17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</row>
    <row r="1759" spans="1:15" s="299" customFormat="1">
      <c r="A1759" s="15"/>
      <c r="B1759" s="290"/>
      <c r="C1759" s="17"/>
      <c r="D1759" s="17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</row>
    <row r="1760" spans="1:15" s="299" customFormat="1">
      <c r="A1760" s="15"/>
      <c r="B1760" s="290"/>
      <c r="C1760" s="17"/>
      <c r="D1760" s="17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</row>
    <row r="1761" spans="1:15" s="299" customFormat="1">
      <c r="A1761" s="15"/>
      <c r="B1761" s="290"/>
      <c r="C1761" s="17"/>
      <c r="D1761" s="17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</row>
    <row r="1762" spans="1:15" s="299" customFormat="1">
      <c r="A1762" s="15"/>
      <c r="B1762" s="290"/>
      <c r="C1762" s="17"/>
      <c r="D1762" s="17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</row>
    <row r="1763" spans="1:15" s="299" customFormat="1">
      <c r="A1763" s="15"/>
      <c r="B1763" s="290"/>
      <c r="C1763" s="17"/>
      <c r="D1763" s="17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</row>
    <row r="1764" spans="1:15" s="299" customFormat="1">
      <c r="A1764" s="15"/>
      <c r="B1764" s="290"/>
      <c r="C1764" s="17"/>
      <c r="D1764" s="17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</row>
    <row r="1765" spans="1:15" s="299" customFormat="1">
      <c r="A1765" s="15"/>
      <c r="B1765" s="290"/>
      <c r="C1765" s="17"/>
      <c r="D1765" s="17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</row>
    <row r="1766" spans="1:15" s="299" customFormat="1">
      <c r="A1766" s="15"/>
      <c r="B1766" s="290"/>
      <c r="C1766" s="17"/>
      <c r="D1766" s="17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</row>
    <row r="1767" spans="1:15" s="299" customFormat="1">
      <c r="A1767" s="15"/>
      <c r="B1767" s="290"/>
      <c r="C1767" s="17"/>
      <c r="D1767" s="17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</row>
    <row r="1768" spans="1:15" s="299" customFormat="1">
      <c r="A1768" s="15"/>
      <c r="B1768" s="290"/>
      <c r="C1768" s="17"/>
      <c r="D1768" s="17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</row>
    <row r="1769" spans="1:15" s="299" customFormat="1">
      <c r="A1769" s="15"/>
      <c r="B1769" s="290"/>
      <c r="C1769" s="17"/>
      <c r="D1769" s="17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</row>
    <row r="1770" spans="1:15" s="299" customFormat="1">
      <c r="A1770" s="15"/>
      <c r="B1770" s="290"/>
      <c r="C1770" s="17"/>
      <c r="D1770" s="17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</row>
    <row r="1771" spans="1:15" s="299" customFormat="1">
      <c r="A1771" s="15"/>
      <c r="B1771" s="290"/>
      <c r="C1771" s="17"/>
      <c r="D1771" s="17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</row>
    <row r="1772" spans="1:15" s="299" customFormat="1">
      <c r="A1772" s="15"/>
      <c r="B1772" s="290"/>
      <c r="C1772" s="17"/>
      <c r="D1772" s="17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</row>
    <row r="1773" spans="1:15" s="299" customFormat="1">
      <c r="A1773" s="15"/>
      <c r="B1773" s="290"/>
      <c r="C1773" s="17"/>
      <c r="D1773" s="17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</row>
    <row r="1774" spans="1:15" s="299" customFormat="1">
      <c r="A1774" s="15"/>
      <c r="B1774" s="290"/>
      <c r="C1774" s="17"/>
      <c r="D1774" s="17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</row>
    <row r="1775" spans="1:15" s="299" customFormat="1">
      <c r="A1775" s="15"/>
      <c r="B1775" s="290"/>
      <c r="C1775" s="17"/>
      <c r="D1775" s="17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</row>
    <row r="1776" spans="1:15" s="299" customFormat="1">
      <c r="A1776" s="15"/>
      <c r="B1776" s="290"/>
      <c r="C1776" s="17"/>
      <c r="D1776" s="17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</row>
    <row r="1777" spans="1:15" s="299" customFormat="1">
      <c r="A1777" s="15"/>
      <c r="B1777" s="290"/>
      <c r="C1777" s="17"/>
      <c r="D1777" s="17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</row>
    <row r="1778" spans="1:15" s="299" customFormat="1">
      <c r="A1778" s="15"/>
      <c r="B1778" s="290"/>
      <c r="C1778" s="17"/>
      <c r="D1778" s="17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</row>
    <row r="1779" spans="1:15" s="299" customFormat="1">
      <c r="A1779" s="15"/>
      <c r="B1779" s="290"/>
      <c r="C1779" s="17"/>
      <c r="D1779" s="17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</row>
    <row r="1780" spans="1:15" s="299" customFormat="1">
      <c r="A1780" s="15"/>
      <c r="B1780" s="290"/>
      <c r="C1780" s="17"/>
      <c r="D1780" s="17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</row>
    <row r="1781" spans="1:15" s="299" customFormat="1">
      <c r="A1781" s="15"/>
      <c r="B1781" s="290"/>
      <c r="C1781" s="17"/>
      <c r="D1781" s="17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</row>
    <row r="1782" spans="1:15" s="299" customFormat="1">
      <c r="A1782" s="15"/>
      <c r="B1782" s="290"/>
      <c r="C1782" s="17"/>
      <c r="D1782" s="17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</row>
    <row r="1783" spans="1:15" s="299" customFormat="1">
      <c r="A1783" s="15"/>
      <c r="B1783" s="290"/>
      <c r="C1783" s="17"/>
      <c r="D1783" s="17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</row>
    <row r="1784" spans="1:15" s="299" customFormat="1">
      <c r="A1784" s="15"/>
      <c r="B1784" s="290"/>
      <c r="C1784" s="17"/>
      <c r="D1784" s="17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</row>
    <row r="1785" spans="1:15" s="299" customFormat="1">
      <c r="A1785" s="15"/>
      <c r="B1785" s="290"/>
      <c r="C1785" s="17"/>
      <c r="D1785" s="17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</row>
    <row r="1786" spans="1:15" s="299" customFormat="1">
      <c r="A1786" s="15"/>
      <c r="B1786" s="290"/>
      <c r="C1786" s="17"/>
      <c r="D1786" s="17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</row>
    <row r="1787" spans="1:15" s="299" customFormat="1">
      <c r="A1787" s="15"/>
      <c r="B1787" s="290"/>
      <c r="C1787" s="17"/>
      <c r="D1787" s="17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</row>
    <row r="1788" spans="1:15" s="299" customFormat="1">
      <c r="A1788" s="15"/>
      <c r="B1788" s="290"/>
      <c r="C1788" s="17"/>
      <c r="D1788" s="17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</row>
    <row r="1789" spans="1:15" s="299" customFormat="1">
      <c r="A1789" s="15"/>
      <c r="B1789" s="290"/>
      <c r="C1789" s="17"/>
      <c r="D1789" s="17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</row>
    <row r="1790" spans="1:15" s="299" customFormat="1">
      <c r="A1790" s="15"/>
      <c r="B1790" s="290"/>
      <c r="C1790" s="17"/>
      <c r="D1790" s="17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</row>
    <row r="1791" spans="1:15" s="299" customFormat="1">
      <c r="A1791" s="15"/>
      <c r="B1791" s="290"/>
      <c r="C1791" s="17"/>
      <c r="D1791" s="17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</row>
    <row r="1792" spans="1:15" s="299" customFormat="1">
      <c r="A1792" s="15"/>
      <c r="B1792" s="290"/>
      <c r="C1792" s="17"/>
      <c r="D1792" s="17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</row>
    <row r="1793" spans="1:15" s="299" customFormat="1">
      <c r="A1793" s="15"/>
      <c r="B1793" s="290"/>
      <c r="C1793" s="17"/>
      <c r="D1793" s="17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</row>
    <row r="1794" spans="1:15" s="299" customFormat="1">
      <c r="A1794" s="15"/>
      <c r="B1794" s="290"/>
      <c r="C1794" s="17"/>
      <c r="D1794" s="17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</row>
    <row r="1795" spans="1:15" s="299" customFormat="1">
      <c r="A1795" s="15"/>
      <c r="B1795" s="290"/>
      <c r="C1795" s="17"/>
      <c r="D1795" s="17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</row>
    <row r="1796" spans="1:15" s="299" customFormat="1">
      <c r="A1796" s="15"/>
      <c r="B1796" s="290"/>
      <c r="C1796" s="17"/>
      <c r="D1796" s="17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</row>
    <row r="1797" spans="1:15" s="299" customFormat="1">
      <c r="A1797" s="15"/>
      <c r="B1797" s="290"/>
      <c r="C1797" s="17"/>
      <c r="D1797" s="17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</row>
    <row r="1798" spans="1:15" s="299" customFormat="1">
      <c r="A1798" s="15"/>
      <c r="B1798" s="290"/>
      <c r="C1798" s="17"/>
      <c r="D1798" s="17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</row>
    <row r="1799" spans="1:15" s="299" customFormat="1">
      <c r="A1799" s="15"/>
      <c r="B1799" s="290"/>
      <c r="C1799" s="17"/>
      <c r="D1799" s="17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</row>
    <row r="1800" spans="1:15" s="299" customFormat="1">
      <c r="A1800" s="15"/>
      <c r="B1800" s="290"/>
      <c r="C1800" s="17"/>
      <c r="D1800" s="17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</row>
    <row r="1801" spans="1:15" s="299" customFormat="1">
      <c r="A1801" s="15"/>
      <c r="B1801" s="290"/>
      <c r="C1801" s="17"/>
      <c r="D1801" s="17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</row>
    <row r="1802" spans="1:15" s="299" customFormat="1">
      <c r="A1802" s="15"/>
      <c r="B1802" s="290"/>
      <c r="C1802" s="17"/>
      <c r="D1802" s="17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</row>
    <row r="1803" spans="1:15" s="299" customFormat="1">
      <c r="A1803" s="15"/>
      <c r="B1803" s="290"/>
      <c r="C1803" s="17"/>
      <c r="D1803" s="17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</row>
    <row r="1804" spans="1:15" s="299" customFormat="1">
      <c r="A1804" s="15"/>
      <c r="B1804" s="290"/>
      <c r="C1804" s="17"/>
      <c r="D1804" s="17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</row>
    <row r="1805" spans="1:15" s="299" customFormat="1">
      <c r="A1805" s="15"/>
      <c r="B1805" s="290"/>
      <c r="C1805" s="17"/>
      <c r="D1805" s="17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</row>
    <row r="1806" spans="1:15" s="299" customFormat="1">
      <c r="A1806" s="15"/>
      <c r="B1806" s="290"/>
      <c r="C1806" s="17"/>
      <c r="D1806" s="17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</row>
    <row r="1807" spans="1:15" s="299" customFormat="1">
      <c r="A1807" s="15"/>
      <c r="B1807" s="290"/>
      <c r="C1807" s="17"/>
      <c r="D1807" s="17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</row>
    <row r="1808" spans="1:15" s="299" customFormat="1">
      <c r="A1808" s="15"/>
      <c r="B1808" s="290"/>
      <c r="C1808" s="17"/>
      <c r="D1808" s="17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</row>
    <row r="1809" spans="1:15" s="299" customFormat="1">
      <c r="A1809" s="15"/>
      <c r="B1809" s="290"/>
      <c r="C1809" s="17"/>
      <c r="D1809" s="17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</row>
    <row r="1810" spans="1:15" s="299" customFormat="1">
      <c r="A1810" s="15"/>
      <c r="B1810" s="290"/>
      <c r="C1810" s="17"/>
      <c r="D1810" s="17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</row>
    <row r="1811" spans="1:15" s="299" customFormat="1">
      <c r="A1811" s="15"/>
      <c r="B1811" s="290"/>
      <c r="C1811" s="17"/>
      <c r="D1811" s="17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</row>
    <row r="1812" spans="1:15" s="299" customFormat="1">
      <c r="A1812" s="15"/>
      <c r="B1812" s="290"/>
      <c r="C1812" s="17"/>
      <c r="D1812" s="17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</row>
    <row r="1813" spans="1:15" s="299" customFormat="1">
      <c r="A1813" s="15"/>
      <c r="B1813" s="290"/>
      <c r="C1813" s="17"/>
      <c r="D1813" s="17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</row>
    <row r="1814" spans="1:15" s="299" customFormat="1">
      <c r="A1814" s="15"/>
      <c r="B1814" s="290"/>
      <c r="C1814" s="17"/>
      <c r="D1814" s="17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</row>
    <row r="1815" spans="1:15" s="299" customFormat="1">
      <c r="A1815" s="15"/>
      <c r="B1815" s="290"/>
      <c r="C1815" s="17"/>
      <c r="D1815" s="17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</row>
    <row r="1816" spans="1:15" s="299" customFormat="1">
      <c r="A1816" s="15"/>
      <c r="B1816" s="290"/>
      <c r="C1816" s="17"/>
      <c r="D1816" s="17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</row>
    <row r="1817" spans="1:15" s="299" customFormat="1">
      <c r="A1817" s="15"/>
      <c r="B1817" s="290"/>
      <c r="C1817" s="17"/>
      <c r="D1817" s="17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</row>
    <row r="1818" spans="1:15" s="299" customFormat="1">
      <c r="A1818" s="15"/>
      <c r="B1818" s="290"/>
      <c r="C1818" s="17"/>
      <c r="D1818" s="17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</row>
    <row r="1819" spans="1:15" s="299" customFormat="1">
      <c r="A1819" s="15"/>
      <c r="B1819" s="290"/>
      <c r="C1819" s="17"/>
      <c r="D1819" s="17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</row>
    <row r="1820" spans="1:15" s="299" customFormat="1">
      <c r="A1820" s="15"/>
      <c r="B1820" s="290"/>
      <c r="C1820" s="17"/>
      <c r="D1820" s="17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</row>
    <row r="1821" spans="1:15" s="299" customFormat="1">
      <c r="A1821" s="15"/>
      <c r="B1821" s="290"/>
      <c r="C1821" s="17"/>
      <c r="D1821" s="17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</row>
    <row r="1822" spans="1:15" s="299" customFormat="1">
      <c r="A1822" s="15"/>
      <c r="B1822" s="290"/>
      <c r="C1822" s="17"/>
      <c r="D1822" s="17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</row>
    <row r="1823" spans="1:15" s="299" customFormat="1">
      <c r="A1823" s="15"/>
      <c r="B1823" s="290"/>
      <c r="C1823" s="17"/>
      <c r="D1823" s="17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</row>
    <row r="1824" spans="1:15" s="299" customFormat="1">
      <c r="A1824" s="15"/>
      <c r="B1824" s="290"/>
      <c r="C1824" s="17"/>
      <c r="D1824" s="17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</row>
    <row r="1825" spans="1:15" s="299" customFormat="1">
      <c r="A1825" s="15"/>
      <c r="B1825" s="290"/>
      <c r="C1825" s="17"/>
      <c r="D1825" s="17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</row>
    <row r="1826" spans="1:15" s="299" customFormat="1">
      <c r="A1826" s="15"/>
      <c r="B1826" s="290"/>
      <c r="C1826" s="17"/>
      <c r="D1826" s="17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</row>
    <row r="1827" spans="1:15" s="299" customFormat="1">
      <c r="A1827" s="15"/>
      <c r="B1827" s="290"/>
      <c r="C1827" s="17"/>
      <c r="D1827" s="17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</row>
    <row r="1828" spans="1:15" s="299" customFormat="1">
      <c r="A1828" s="15"/>
      <c r="B1828" s="290"/>
      <c r="C1828" s="17"/>
      <c r="D1828" s="17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</row>
    <row r="1829" spans="1:15" s="299" customFormat="1">
      <c r="A1829" s="15"/>
      <c r="B1829" s="290"/>
      <c r="C1829" s="17"/>
      <c r="D1829" s="17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</row>
    <row r="1830" spans="1:15" s="299" customFormat="1">
      <c r="A1830" s="15"/>
      <c r="B1830" s="290"/>
      <c r="C1830" s="17"/>
      <c r="D1830" s="17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</row>
    <row r="1831" spans="1:15" s="299" customFormat="1">
      <c r="A1831" s="15"/>
      <c r="B1831" s="290"/>
      <c r="C1831" s="17"/>
      <c r="D1831" s="17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</row>
    <row r="1832" spans="1:15" s="299" customFormat="1">
      <c r="A1832" s="15"/>
      <c r="B1832" s="290"/>
      <c r="C1832" s="17"/>
      <c r="D1832" s="17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</row>
    <row r="1833" spans="1:15" s="299" customFormat="1">
      <c r="A1833" s="15"/>
      <c r="B1833" s="290"/>
      <c r="C1833" s="17"/>
      <c r="D1833" s="17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</row>
    <row r="1834" spans="1:15" s="299" customFormat="1">
      <c r="A1834" s="15"/>
      <c r="B1834" s="290"/>
      <c r="C1834" s="17"/>
      <c r="D1834" s="17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</row>
    <row r="1835" spans="1:15" s="299" customFormat="1">
      <c r="A1835" s="15"/>
      <c r="B1835" s="290"/>
      <c r="C1835" s="17"/>
      <c r="D1835" s="17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</row>
    <row r="1836" spans="1:15" s="299" customFormat="1">
      <c r="A1836" s="15"/>
      <c r="B1836" s="290"/>
      <c r="C1836" s="17"/>
      <c r="D1836" s="17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</row>
    <row r="1837" spans="1:15" s="299" customFormat="1">
      <c r="A1837" s="15"/>
      <c r="B1837" s="290"/>
      <c r="C1837" s="17"/>
      <c r="D1837" s="17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</row>
    <row r="1838" spans="1:15" s="299" customFormat="1">
      <c r="A1838" s="15"/>
      <c r="B1838" s="290"/>
      <c r="C1838" s="17"/>
      <c r="D1838" s="17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</row>
    <row r="1839" spans="1:15" s="299" customFormat="1">
      <c r="A1839" s="15"/>
      <c r="B1839" s="290"/>
      <c r="C1839" s="17"/>
      <c r="D1839" s="17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</row>
    <row r="1840" spans="1:15" s="299" customFormat="1">
      <c r="A1840" s="15"/>
      <c r="B1840" s="290"/>
      <c r="C1840" s="17"/>
      <c r="D1840" s="17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</row>
    <row r="1841" spans="1:15" s="299" customFormat="1">
      <c r="A1841" s="15"/>
      <c r="B1841" s="290"/>
      <c r="C1841" s="17"/>
      <c r="D1841" s="17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</row>
    <row r="1842" spans="1:15" s="299" customFormat="1">
      <c r="A1842" s="15"/>
      <c r="B1842" s="290"/>
      <c r="C1842" s="17"/>
      <c r="D1842" s="17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</row>
    <row r="1843" spans="1:15" s="299" customFormat="1">
      <c r="A1843" s="15"/>
      <c r="B1843" s="290"/>
      <c r="C1843" s="17"/>
      <c r="D1843" s="17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</row>
    <row r="1844" spans="1:15" s="299" customFormat="1">
      <c r="A1844" s="15"/>
      <c r="B1844" s="290"/>
      <c r="C1844" s="17"/>
      <c r="D1844" s="17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</row>
    <row r="1845" spans="1:15" s="299" customFormat="1">
      <c r="A1845" s="15"/>
      <c r="B1845" s="290"/>
      <c r="C1845" s="17"/>
      <c r="D1845" s="17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</row>
    <row r="1846" spans="1:15" s="299" customFormat="1">
      <c r="A1846" s="15"/>
      <c r="B1846" s="290"/>
      <c r="C1846" s="17"/>
      <c r="D1846" s="17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</row>
    <row r="1847" spans="1:15" s="299" customFormat="1">
      <c r="A1847" s="15"/>
      <c r="B1847" s="290"/>
      <c r="C1847" s="17"/>
      <c r="D1847" s="17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</row>
    <row r="1848" spans="1:15" s="299" customFormat="1">
      <c r="A1848" s="15"/>
      <c r="B1848" s="290"/>
      <c r="C1848" s="17"/>
      <c r="D1848" s="17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</row>
    <row r="1849" spans="1:15" s="299" customFormat="1">
      <c r="A1849" s="15"/>
      <c r="B1849" s="290"/>
      <c r="C1849" s="17"/>
      <c r="D1849" s="17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</row>
    <row r="1850" spans="1:15" s="299" customFormat="1">
      <c r="A1850" s="15"/>
      <c r="B1850" s="290"/>
      <c r="C1850" s="17"/>
      <c r="D1850" s="17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</row>
    <row r="1851" spans="1:15" s="299" customFormat="1">
      <c r="A1851" s="15"/>
      <c r="B1851" s="290"/>
      <c r="C1851" s="17"/>
      <c r="D1851" s="17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</row>
    <row r="1852" spans="1:15" s="299" customFormat="1">
      <c r="A1852" s="15"/>
      <c r="B1852" s="290"/>
      <c r="C1852" s="17"/>
      <c r="D1852" s="17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</row>
    <row r="1853" spans="1:15" s="299" customFormat="1">
      <c r="A1853" s="15"/>
      <c r="B1853" s="290"/>
      <c r="C1853" s="17"/>
      <c r="D1853" s="17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</row>
    <row r="1854" spans="1:15" s="299" customFormat="1">
      <c r="A1854" s="15"/>
      <c r="B1854" s="290"/>
      <c r="C1854" s="17"/>
      <c r="D1854" s="17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</row>
    <row r="1855" spans="1:15" s="299" customFormat="1">
      <c r="A1855" s="15"/>
      <c r="B1855" s="290"/>
      <c r="C1855" s="17"/>
      <c r="D1855" s="17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</row>
    <row r="1856" spans="1:15" s="299" customFormat="1">
      <c r="A1856" s="15"/>
      <c r="B1856" s="290"/>
      <c r="C1856" s="17"/>
      <c r="D1856" s="17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</row>
    <row r="1857" spans="1:15" s="299" customFormat="1">
      <c r="A1857" s="15"/>
      <c r="B1857" s="290"/>
      <c r="C1857" s="17"/>
      <c r="D1857" s="17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</row>
    <row r="1858" spans="1:15" s="299" customFormat="1">
      <c r="A1858" s="15"/>
      <c r="B1858" s="290"/>
      <c r="C1858" s="17"/>
      <c r="D1858" s="17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</row>
    <row r="1859" spans="1:15" s="299" customFormat="1">
      <c r="A1859" s="15"/>
      <c r="B1859" s="290"/>
      <c r="C1859" s="17"/>
      <c r="D1859" s="17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</row>
    <row r="1860" spans="1:15" s="299" customFormat="1">
      <c r="A1860" s="15"/>
      <c r="B1860" s="290"/>
      <c r="C1860" s="17"/>
      <c r="D1860" s="17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</row>
    <row r="1861" spans="1:15" s="299" customFormat="1">
      <c r="A1861" s="15"/>
      <c r="B1861" s="290"/>
      <c r="C1861" s="17"/>
      <c r="D1861" s="17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</row>
    <row r="1862" spans="1:15" s="299" customFormat="1">
      <c r="A1862" s="15"/>
      <c r="B1862" s="290"/>
      <c r="C1862" s="17"/>
      <c r="D1862" s="17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</row>
    <row r="1863" spans="1:15" s="299" customFormat="1">
      <c r="A1863" s="15"/>
      <c r="B1863" s="290"/>
      <c r="C1863" s="17"/>
      <c r="D1863" s="17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</row>
    <row r="1864" spans="1:15" s="299" customFormat="1">
      <c r="A1864" s="15"/>
      <c r="B1864" s="290"/>
      <c r="C1864" s="17"/>
      <c r="D1864" s="17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</row>
    <row r="1865" spans="1:15" s="299" customFormat="1">
      <c r="A1865" s="15"/>
      <c r="B1865" s="290"/>
      <c r="C1865" s="17"/>
      <c r="D1865" s="17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</row>
    <row r="1866" spans="1:15" s="299" customFormat="1">
      <c r="A1866" s="15"/>
      <c r="B1866" s="290"/>
      <c r="C1866" s="17"/>
      <c r="D1866" s="17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</row>
    <row r="1867" spans="1:15" s="299" customFormat="1">
      <c r="A1867" s="15"/>
      <c r="B1867" s="290"/>
      <c r="C1867" s="17"/>
      <c r="D1867" s="17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</row>
    <row r="1868" spans="1:15" s="299" customFormat="1">
      <c r="A1868" s="15"/>
      <c r="B1868" s="290"/>
      <c r="C1868" s="17"/>
      <c r="D1868" s="17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</row>
    <row r="1869" spans="1:15" s="299" customFormat="1">
      <c r="A1869" s="15"/>
      <c r="B1869" s="290"/>
      <c r="C1869" s="17"/>
      <c r="D1869" s="17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</row>
    <row r="1870" spans="1:15" s="299" customFormat="1">
      <c r="A1870" s="15"/>
      <c r="B1870" s="290"/>
      <c r="C1870" s="17"/>
      <c r="D1870" s="17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</row>
    <row r="1871" spans="1:15" s="299" customFormat="1">
      <c r="A1871" s="15"/>
      <c r="B1871" s="290"/>
      <c r="C1871" s="17"/>
      <c r="D1871" s="17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</row>
    <row r="1872" spans="1:15" s="299" customFormat="1">
      <c r="A1872" s="15"/>
      <c r="B1872" s="290"/>
      <c r="C1872" s="17"/>
      <c r="D1872" s="17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</row>
    <row r="1873" spans="1:15" s="299" customFormat="1">
      <c r="A1873" s="15"/>
      <c r="B1873" s="290"/>
      <c r="C1873" s="17"/>
      <c r="D1873" s="17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</row>
    <row r="1874" spans="1:15" s="299" customFormat="1">
      <c r="A1874" s="15"/>
      <c r="B1874" s="290"/>
      <c r="C1874" s="17"/>
      <c r="D1874" s="17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</row>
    <row r="1875" spans="1:15" s="299" customFormat="1">
      <c r="A1875" s="15"/>
      <c r="B1875" s="290"/>
      <c r="C1875" s="17"/>
      <c r="D1875" s="17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</row>
    <row r="1876" spans="1:15" s="299" customFormat="1">
      <c r="A1876" s="15"/>
      <c r="B1876" s="290"/>
      <c r="C1876" s="17"/>
      <c r="D1876" s="17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</row>
    <row r="1877" spans="1:15" s="299" customFormat="1">
      <c r="A1877" s="15"/>
      <c r="B1877" s="290"/>
      <c r="C1877" s="17"/>
      <c r="D1877" s="17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</row>
    <row r="1878" spans="1:15" s="299" customFormat="1">
      <c r="A1878" s="15"/>
      <c r="B1878" s="290"/>
      <c r="C1878" s="17"/>
      <c r="D1878" s="17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</row>
    <row r="1879" spans="1:15" s="299" customFormat="1">
      <c r="A1879" s="15"/>
      <c r="B1879" s="290"/>
      <c r="C1879" s="17"/>
      <c r="D1879" s="17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</row>
    <row r="1880" spans="1:15" s="299" customFormat="1">
      <c r="A1880" s="15"/>
      <c r="B1880" s="290"/>
      <c r="C1880" s="17"/>
      <c r="D1880" s="17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</row>
    <row r="1881" spans="1:15" s="299" customFormat="1">
      <c r="A1881" s="15"/>
      <c r="B1881" s="290"/>
      <c r="C1881" s="17"/>
      <c r="D1881" s="17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</row>
    <row r="1882" spans="1:15" s="299" customFormat="1">
      <c r="A1882" s="15"/>
      <c r="B1882" s="290"/>
      <c r="C1882" s="17"/>
      <c r="D1882" s="17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</row>
    <row r="1883" spans="1:15" s="299" customFormat="1">
      <c r="A1883" s="15"/>
      <c r="B1883" s="290"/>
      <c r="C1883" s="17"/>
      <c r="D1883" s="17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</row>
    <row r="1884" spans="1:15" s="299" customFormat="1">
      <c r="A1884" s="15"/>
      <c r="B1884" s="290"/>
      <c r="C1884" s="17"/>
      <c r="D1884" s="17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</row>
    <row r="1885" spans="1:15" s="299" customFormat="1">
      <c r="A1885" s="15"/>
      <c r="B1885" s="290"/>
      <c r="C1885" s="17"/>
      <c r="D1885" s="17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</row>
    <row r="1886" spans="1:15" s="299" customFormat="1">
      <c r="A1886" s="15"/>
      <c r="B1886" s="290"/>
      <c r="C1886" s="17"/>
      <c r="D1886" s="17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</row>
    <row r="1887" spans="1:15" s="299" customFormat="1">
      <c r="A1887" s="15"/>
      <c r="B1887" s="290"/>
      <c r="C1887" s="17"/>
      <c r="D1887" s="17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</row>
    <row r="1888" spans="1:15" s="299" customFormat="1">
      <c r="A1888" s="15"/>
      <c r="B1888" s="290"/>
      <c r="C1888" s="17"/>
      <c r="D1888" s="17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</row>
    <row r="1889" spans="1:15" s="299" customFormat="1">
      <c r="A1889" s="15"/>
      <c r="B1889" s="290"/>
      <c r="C1889" s="17"/>
      <c r="D1889" s="17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</row>
    <row r="1890" spans="1:15" s="299" customFormat="1">
      <c r="A1890" s="15"/>
      <c r="B1890" s="290"/>
      <c r="C1890" s="17"/>
      <c r="D1890" s="17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</row>
    <row r="1891" spans="1:15" s="299" customFormat="1">
      <c r="A1891" s="15"/>
      <c r="B1891" s="290"/>
      <c r="C1891" s="17"/>
      <c r="D1891" s="17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</row>
    <row r="1892" spans="1:15" s="299" customFormat="1">
      <c r="A1892" s="15"/>
      <c r="B1892" s="290"/>
      <c r="C1892" s="17"/>
      <c r="D1892" s="17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</row>
    <row r="1893" spans="1:15" s="299" customFormat="1">
      <c r="A1893" s="15"/>
      <c r="B1893" s="290"/>
      <c r="C1893" s="17"/>
      <c r="D1893" s="17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</row>
    <row r="1894" spans="1:15" s="299" customFormat="1">
      <c r="A1894" s="15"/>
      <c r="B1894" s="290"/>
      <c r="C1894" s="17"/>
      <c r="D1894" s="17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</row>
    <row r="1895" spans="1:15" s="299" customFormat="1">
      <c r="A1895" s="15"/>
      <c r="B1895" s="290"/>
      <c r="C1895" s="17"/>
      <c r="D1895" s="17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</row>
    <row r="1896" spans="1:15" s="299" customFormat="1">
      <c r="A1896" s="15"/>
      <c r="B1896" s="290"/>
      <c r="C1896" s="17"/>
      <c r="D1896" s="17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</row>
    <row r="1897" spans="1:15" s="299" customFormat="1">
      <c r="A1897" s="15"/>
      <c r="B1897" s="290"/>
      <c r="C1897" s="17"/>
      <c r="D1897" s="17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</row>
    <row r="1898" spans="1:15" s="299" customFormat="1">
      <c r="A1898" s="15"/>
      <c r="B1898" s="290"/>
      <c r="C1898" s="17"/>
      <c r="D1898" s="17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</row>
    <row r="1899" spans="1:15" s="299" customFormat="1">
      <c r="A1899" s="15"/>
      <c r="B1899" s="290"/>
      <c r="C1899" s="17"/>
      <c r="D1899" s="17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</row>
    <row r="1900" spans="1:15" s="299" customFormat="1">
      <c r="A1900" s="15"/>
      <c r="B1900" s="290"/>
      <c r="C1900" s="17"/>
      <c r="D1900" s="17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</row>
    <row r="1901" spans="1:15" s="299" customFormat="1">
      <c r="A1901" s="15"/>
      <c r="B1901" s="290"/>
      <c r="C1901" s="17"/>
      <c r="D1901" s="17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</row>
    <row r="1902" spans="1:15" s="299" customFormat="1">
      <c r="A1902" s="15"/>
      <c r="B1902" s="290"/>
      <c r="C1902" s="17"/>
      <c r="D1902" s="17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</row>
    <row r="1903" spans="1:15" s="299" customFormat="1">
      <c r="A1903" s="15"/>
      <c r="B1903" s="290"/>
      <c r="C1903" s="17"/>
      <c r="D1903" s="17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</row>
    <row r="1904" spans="1:15" s="299" customFormat="1">
      <c r="A1904" s="15"/>
      <c r="B1904" s="290"/>
      <c r="C1904" s="17"/>
      <c r="D1904" s="17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</row>
    <row r="1905" spans="1:15" s="299" customFormat="1">
      <c r="A1905" s="15"/>
      <c r="B1905" s="290"/>
      <c r="C1905" s="17"/>
      <c r="D1905" s="17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</row>
    <row r="1906" spans="1:15" s="299" customFormat="1">
      <c r="A1906" s="15"/>
      <c r="B1906" s="290"/>
      <c r="C1906" s="17"/>
      <c r="D1906" s="17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</row>
    <row r="1907" spans="1:15" s="299" customFormat="1">
      <c r="A1907" s="15"/>
      <c r="B1907" s="290"/>
      <c r="C1907" s="17"/>
      <c r="D1907" s="17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</row>
    <row r="1908" spans="1:15" s="299" customFormat="1">
      <c r="A1908" s="15"/>
      <c r="B1908" s="290"/>
      <c r="C1908" s="17"/>
      <c r="D1908" s="17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</row>
    <row r="1909" spans="1:15" s="299" customFormat="1">
      <c r="A1909" s="15"/>
      <c r="B1909" s="290"/>
      <c r="C1909" s="17"/>
      <c r="D1909" s="17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</row>
    <row r="1910" spans="1:15" s="299" customFormat="1">
      <c r="A1910" s="15"/>
      <c r="B1910" s="290"/>
      <c r="C1910" s="17"/>
      <c r="D1910" s="17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</row>
    <row r="1911" spans="1:15" s="299" customFormat="1">
      <c r="A1911" s="15"/>
      <c r="B1911" s="290"/>
      <c r="C1911" s="17"/>
      <c r="D1911" s="17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</row>
    <row r="1912" spans="1:15" s="299" customFormat="1">
      <c r="A1912" s="15"/>
      <c r="B1912" s="290"/>
      <c r="C1912" s="17"/>
      <c r="D1912" s="17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</row>
    <row r="1913" spans="1:15" s="299" customFormat="1">
      <c r="A1913" s="15"/>
      <c r="B1913" s="290"/>
      <c r="C1913" s="17"/>
      <c r="D1913" s="17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</row>
    <row r="1914" spans="1:15" s="299" customFormat="1">
      <c r="A1914" s="15"/>
      <c r="B1914" s="290"/>
      <c r="C1914" s="17"/>
      <c r="D1914" s="17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</row>
    <row r="1915" spans="1:15" s="299" customFormat="1">
      <c r="A1915" s="15"/>
      <c r="B1915" s="290"/>
      <c r="C1915" s="17"/>
      <c r="D1915" s="17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</row>
    <row r="1916" spans="1:15" s="299" customFormat="1">
      <c r="A1916" s="15"/>
      <c r="B1916" s="290"/>
      <c r="C1916" s="17"/>
      <c r="D1916" s="17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</row>
    <row r="1917" spans="1:15" s="299" customFormat="1">
      <c r="A1917" s="15"/>
      <c r="B1917" s="290"/>
      <c r="C1917" s="17"/>
      <c r="D1917" s="17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</row>
    <row r="1918" spans="1:15" s="299" customFormat="1">
      <c r="A1918" s="15"/>
      <c r="B1918" s="290"/>
      <c r="C1918" s="17"/>
      <c r="D1918" s="17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</row>
    <row r="1919" spans="1:15" s="299" customFormat="1">
      <c r="A1919" s="15"/>
      <c r="B1919" s="290"/>
      <c r="C1919" s="17"/>
      <c r="D1919" s="17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</row>
    <row r="1920" spans="1:15" s="299" customFormat="1">
      <c r="A1920" s="15"/>
      <c r="B1920" s="290"/>
      <c r="C1920" s="17"/>
      <c r="D1920" s="17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</row>
    <row r="1921" spans="1:15" s="299" customFormat="1">
      <c r="A1921" s="15"/>
      <c r="B1921" s="290"/>
      <c r="C1921" s="17"/>
      <c r="D1921" s="17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</row>
    <row r="1922" spans="1:15" s="299" customFormat="1">
      <c r="A1922" s="15"/>
      <c r="B1922" s="290"/>
      <c r="C1922" s="17"/>
      <c r="D1922" s="17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</row>
    <row r="1923" spans="1:15" s="299" customFormat="1">
      <c r="A1923" s="15"/>
      <c r="B1923" s="290"/>
      <c r="C1923" s="17"/>
      <c r="D1923" s="17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</row>
    <row r="1924" spans="1:15" s="299" customFormat="1">
      <c r="A1924" s="15"/>
      <c r="B1924" s="290"/>
      <c r="C1924" s="17"/>
      <c r="D1924" s="17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</row>
    <row r="1925" spans="1:15" s="299" customFormat="1">
      <c r="A1925" s="15"/>
      <c r="B1925" s="290"/>
      <c r="C1925" s="17"/>
      <c r="D1925" s="17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</row>
    <row r="1926" spans="1:15" s="299" customFormat="1">
      <c r="A1926" s="15"/>
      <c r="B1926" s="290"/>
      <c r="C1926" s="17"/>
      <c r="D1926" s="17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</row>
    <row r="1927" spans="1:15" s="299" customFormat="1">
      <c r="A1927" s="15"/>
      <c r="B1927" s="290"/>
      <c r="C1927" s="17"/>
      <c r="D1927" s="17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</row>
    <row r="1928" spans="1:15" s="299" customFormat="1">
      <c r="A1928" s="15"/>
      <c r="B1928" s="290"/>
      <c r="C1928" s="17"/>
      <c r="D1928" s="17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</row>
    <row r="1929" spans="1:15" s="299" customFormat="1">
      <c r="A1929" s="15"/>
      <c r="B1929" s="290"/>
      <c r="C1929" s="17"/>
      <c r="D1929" s="17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</row>
    <row r="1930" spans="1:15" s="299" customFormat="1">
      <c r="A1930" s="15"/>
      <c r="B1930" s="290"/>
      <c r="C1930" s="17"/>
      <c r="D1930" s="17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</row>
    <row r="1931" spans="1:15" s="299" customFormat="1">
      <c r="A1931" s="15"/>
      <c r="B1931" s="290"/>
      <c r="C1931" s="17"/>
      <c r="D1931" s="17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</row>
    <row r="1932" spans="1:15" s="299" customFormat="1">
      <c r="A1932" s="15"/>
      <c r="B1932" s="290"/>
      <c r="C1932" s="17"/>
      <c r="D1932" s="17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</row>
    <row r="1933" spans="1:15" s="299" customFormat="1">
      <c r="A1933" s="15"/>
      <c r="B1933" s="290"/>
      <c r="C1933" s="17"/>
      <c r="D1933" s="17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</row>
    <row r="1934" spans="1:15" s="299" customFormat="1">
      <c r="A1934" s="15"/>
      <c r="B1934" s="290"/>
      <c r="C1934" s="17"/>
      <c r="D1934" s="17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</row>
    <row r="1935" spans="1:15" s="299" customFormat="1">
      <c r="A1935" s="15"/>
      <c r="B1935" s="290"/>
      <c r="C1935" s="17"/>
      <c r="D1935" s="17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</row>
    <row r="1936" spans="1:15" s="299" customFormat="1">
      <c r="A1936" s="15"/>
      <c r="B1936" s="290"/>
      <c r="C1936" s="17"/>
      <c r="D1936" s="17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</row>
    <row r="1937" spans="1:15" s="299" customFormat="1">
      <c r="A1937" s="15"/>
      <c r="B1937" s="290"/>
      <c r="C1937" s="17"/>
      <c r="D1937" s="17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</row>
    <row r="1938" spans="1:15" s="299" customFormat="1">
      <c r="A1938" s="15"/>
      <c r="B1938" s="290"/>
      <c r="C1938" s="17"/>
      <c r="D1938" s="17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</row>
    <row r="1939" spans="1:15" s="299" customFormat="1">
      <c r="A1939" s="15"/>
      <c r="B1939" s="290"/>
      <c r="C1939" s="17"/>
      <c r="D1939" s="17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</row>
    <row r="1940" spans="1:15" s="299" customFormat="1">
      <c r="A1940" s="15"/>
      <c r="B1940" s="290"/>
      <c r="C1940" s="17"/>
      <c r="D1940" s="17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</row>
    <row r="1941" spans="1:15" s="299" customFormat="1">
      <c r="A1941" s="15"/>
      <c r="B1941" s="290"/>
      <c r="C1941" s="17"/>
      <c r="D1941" s="17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</row>
    <row r="1942" spans="1:15" s="299" customFormat="1">
      <c r="A1942" s="15"/>
      <c r="B1942" s="290"/>
      <c r="C1942" s="17"/>
      <c r="D1942" s="17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</row>
    <row r="1943" spans="1:15" s="299" customFormat="1">
      <c r="A1943" s="15"/>
      <c r="B1943" s="290"/>
      <c r="C1943" s="17"/>
      <c r="D1943" s="17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</row>
    <row r="1944" spans="1:15" s="299" customFormat="1">
      <c r="A1944" s="15"/>
      <c r="B1944" s="290"/>
      <c r="C1944" s="17"/>
      <c r="D1944" s="17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</row>
    <row r="1945" spans="1:15" s="299" customFormat="1">
      <c r="A1945" s="15"/>
      <c r="B1945" s="290"/>
      <c r="C1945" s="17"/>
      <c r="D1945" s="17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</row>
    <row r="1946" spans="1:15" s="299" customFormat="1">
      <c r="A1946" s="15"/>
      <c r="B1946" s="290"/>
      <c r="C1946" s="17"/>
      <c r="D1946" s="17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</row>
    <row r="1947" spans="1:15" s="299" customFormat="1">
      <c r="A1947" s="15"/>
      <c r="B1947" s="290"/>
      <c r="C1947" s="17"/>
      <c r="D1947" s="17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</row>
    <row r="1948" spans="1:15" s="299" customFormat="1">
      <c r="A1948" s="15"/>
      <c r="B1948" s="290"/>
      <c r="C1948" s="17"/>
      <c r="D1948" s="17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</row>
    <row r="1949" spans="1:15" s="299" customFormat="1">
      <c r="A1949" s="15"/>
      <c r="B1949" s="290"/>
      <c r="C1949" s="17"/>
      <c r="D1949" s="17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</row>
    <row r="1950" spans="1:15" s="299" customFormat="1">
      <c r="A1950" s="15"/>
      <c r="B1950" s="290"/>
      <c r="C1950" s="17"/>
      <c r="D1950" s="17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</row>
    <row r="1951" spans="1:15" s="299" customFormat="1">
      <c r="A1951" s="15"/>
      <c r="B1951" s="290"/>
      <c r="C1951" s="17"/>
      <c r="D1951" s="17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</row>
    <row r="1952" spans="1:15" s="299" customFormat="1">
      <c r="A1952" s="15"/>
      <c r="B1952" s="290"/>
      <c r="C1952" s="17"/>
      <c r="D1952" s="17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</row>
    <row r="1953" spans="1:15" s="299" customFormat="1">
      <c r="A1953" s="15"/>
      <c r="B1953" s="290"/>
      <c r="C1953" s="17"/>
      <c r="D1953" s="17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</row>
    <row r="1954" spans="1:15" s="299" customFormat="1">
      <c r="A1954" s="15"/>
      <c r="B1954" s="290"/>
      <c r="C1954" s="17"/>
      <c r="D1954" s="17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</row>
    <row r="1955" spans="1:15" s="299" customFormat="1">
      <c r="A1955" s="15"/>
      <c r="B1955" s="290"/>
      <c r="C1955" s="17"/>
      <c r="D1955" s="17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</row>
    <row r="1956" spans="1:15" s="299" customFormat="1">
      <c r="A1956" s="15"/>
      <c r="B1956" s="290"/>
      <c r="C1956" s="17"/>
      <c r="D1956" s="17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</row>
    <row r="1957" spans="1:15" s="299" customFormat="1">
      <c r="A1957" s="15"/>
      <c r="B1957" s="290"/>
      <c r="C1957" s="17"/>
      <c r="D1957" s="17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</row>
    <row r="1958" spans="1:15" s="299" customFormat="1">
      <c r="A1958" s="15"/>
      <c r="B1958" s="290"/>
      <c r="C1958" s="17"/>
      <c r="D1958" s="17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</row>
    <row r="1959" spans="1:15" s="299" customFormat="1">
      <c r="A1959" s="15"/>
      <c r="B1959" s="290"/>
      <c r="C1959" s="17"/>
      <c r="D1959" s="17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</row>
    <row r="1960" spans="1:15" s="299" customFormat="1">
      <c r="A1960" s="15"/>
      <c r="B1960" s="290"/>
      <c r="C1960" s="17"/>
      <c r="D1960" s="17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</row>
    <row r="1961" spans="1:15" s="299" customFormat="1">
      <c r="A1961" s="15"/>
      <c r="B1961" s="290"/>
      <c r="C1961" s="17"/>
      <c r="D1961" s="17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</row>
    <row r="1962" spans="1:15" s="299" customFormat="1">
      <c r="A1962" s="15"/>
      <c r="B1962" s="290"/>
      <c r="C1962" s="17"/>
      <c r="D1962" s="17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</row>
    <row r="1963" spans="1:15" s="299" customFormat="1">
      <c r="A1963" s="15"/>
      <c r="B1963" s="290"/>
      <c r="C1963" s="17"/>
      <c r="D1963" s="17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</row>
    <row r="1964" spans="1:15" s="299" customFormat="1">
      <c r="A1964" s="15"/>
      <c r="B1964" s="290"/>
      <c r="C1964" s="17"/>
      <c r="D1964" s="17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</row>
    <row r="1965" spans="1:15" s="299" customFormat="1">
      <c r="A1965" s="15"/>
      <c r="B1965" s="290"/>
      <c r="C1965" s="17"/>
      <c r="D1965" s="17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</row>
    <row r="1966" spans="1:15" s="299" customFormat="1">
      <c r="A1966" s="15"/>
      <c r="B1966" s="290"/>
      <c r="C1966" s="17"/>
      <c r="D1966" s="17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</row>
    <row r="1967" spans="1:15" s="299" customFormat="1">
      <c r="A1967" s="15"/>
      <c r="B1967" s="290"/>
      <c r="C1967" s="17"/>
      <c r="D1967" s="17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</row>
    <row r="1968" spans="1:15" s="299" customFormat="1">
      <c r="A1968" s="15"/>
      <c r="B1968" s="290"/>
      <c r="C1968" s="17"/>
      <c r="D1968" s="17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</row>
    <row r="1969" spans="1:15" s="299" customFormat="1">
      <c r="A1969" s="15"/>
      <c r="B1969" s="290"/>
      <c r="C1969" s="17"/>
      <c r="D1969" s="17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</row>
    <row r="1970" spans="1:15" s="299" customFormat="1">
      <c r="A1970" s="15"/>
      <c r="B1970" s="290"/>
      <c r="C1970" s="17"/>
      <c r="D1970" s="17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</row>
    <row r="1971" spans="1:15" s="299" customFormat="1">
      <c r="A1971" s="15"/>
      <c r="B1971" s="290"/>
      <c r="C1971" s="17"/>
      <c r="D1971" s="17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</row>
    <row r="1972" spans="1:15" s="299" customFormat="1">
      <c r="A1972" s="15"/>
      <c r="B1972" s="290"/>
      <c r="C1972" s="17"/>
      <c r="D1972" s="17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</row>
    <row r="1973" spans="1:15" s="299" customFormat="1">
      <c r="A1973" s="15"/>
      <c r="B1973" s="290"/>
      <c r="C1973" s="17"/>
      <c r="D1973" s="17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</row>
    <row r="1974" spans="1:15" s="299" customFormat="1">
      <c r="A1974" s="15"/>
      <c r="B1974" s="290"/>
      <c r="C1974" s="17"/>
      <c r="D1974" s="17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</row>
    <row r="1975" spans="1:15" s="299" customFormat="1">
      <c r="A1975" s="15"/>
      <c r="B1975" s="290"/>
      <c r="C1975" s="17"/>
      <c r="D1975" s="17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</row>
    <row r="1976" spans="1:15" s="299" customFormat="1">
      <c r="A1976" s="15"/>
      <c r="B1976" s="290"/>
      <c r="C1976" s="17"/>
      <c r="D1976" s="17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</row>
    <row r="1977" spans="1:15" s="299" customFormat="1">
      <c r="A1977" s="15"/>
      <c r="B1977" s="290"/>
      <c r="C1977" s="17"/>
      <c r="D1977" s="17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</row>
    <row r="1978" spans="1:15" s="299" customFormat="1">
      <c r="A1978" s="15"/>
      <c r="B1978" s="290"/>
      <c r="C1978" s="17"/>
      <c r="D1978" s="17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</row>
    <row r="1979" spans="1:15" s="299" customFormat="1">
      <c r="A1979" s="15"/>
      <c r="B1979" s="290"/>
      <c r="C1979" s="17"/>
      <c r="D1979" s="17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</row>
    <row r="1980" spans="1:15" s="299" customFormat="1">
      <c r="A1980" s="15"/>
      <c r="B1980" s="290"/>
      <c r="C1980" s="17"/>
      <c r="D1980" s="17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</row>
    <row r="1981" spans="1:15" s="299" customFormat="1">
      <c r="A1981" s="15"/>
      <c r="B1981" s="290"/>
      <c r="C1981" s="17"/>
      <c r="D1981" s="17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</row>
    <row r="1982" spans="1:15" s="299" customFormat="1">
      <c r="A1982" s="15"/>
      <c r="B1982" s="290"/>
      <c r="C1982" s="17"/>
      <c r="D1982" s="17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</row>
    <row r="1983" spans="1:15" s="299" customFormat="1">
      <c r="A1983" s="15"/>
      <c r="B1983" s="290"/>
      <c r="C1983" s="17"/>
      <c r="D1983" s="17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</row>
    <row r="1984" spans="1:15" s="299" customFormat="1">
      <c r="A1984" s="15"/>
      <c r="B1984" s="290"/>
      <c r="C1984" s="17"/>
      <c r="D1984" s="17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</row>
    <row r="1985" spans="1:15" s="299" customFormat="1">
      <c r="A1985" s="15"/>
      <c r="B1985" s="290"/>
      <c r="C1985" s="17"/>
      <c r="D1985" s="17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</row>
    <row r="1986" spans="1:15" s="299" customFormat="1">
      <c r="A1986" s="15"/>
      <c r="B1986" s="290"/>
      <c r="C1986" s="17"/>
      <c r="D1986" s="17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</row>
    <row r="1987" spans="1:15" s="299" customFormat="1">
      <c r="A1987" s="15"/>
      <c r="B1987" s="290"/>
      <c r="C1987" s="17"/>
      <c r="D1987" s="17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</row>
    <row r="1988" spans="1:15" s="299" customFormat="1">
      <c r="A1988" s="15"/>
      <c r="B1988" s="290"/>
      <c r="C1988" s="17"/>
      <c r="D1988" s="17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</row>
    <row r="1989" spans="1:15" s="299" customFormat="1">
      <c r="A1989" s="15"/>
      <c r="B1989" s="290"/>
      <c r="C1989" s="17"/>
      <c r="D1989" s="17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</row>
    <row r="1990" spans="1:15" s="299" customFormat="1">
      <c r="A1990" s="15"/>
      <c r="B1990" s="290"/>
      <c r="C1990" s="17"/>
      <c r="D1990" s="17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</row>
    <row r="1991" spans="1:15" s="299" customFormat="1">
      <c r="A1991" s="15"/>
      <c r="B1991" s="290"/>
      <c r="C1991" s="17"/>
      <c r="D1991" s="17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</row>
    <row r="1992" spans="1:15" s="299" customFormat="1">
      <c r="A1992" s="15"/>
      <c r="B1992" s="290"/>
      <c r="C1992" s="17"/>
      <c r="D1992" s="17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</row>
    <row r="1993" spans="1:15" s="299" customFormat="1">
      <c r="A1993" s="15"/>
      <c r="B1993" s="290"/>
      <c r="C1993" s="17"/>
      <c r="D1993" s="17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</row>
    <row r="1994" spans="1:15" s="299" customFormat="1">
      <c r="A1994" s="15"/>
      <c r="B1994" s="290"/>
      <c r="C1994" s="17"/>
      <c r="D1994" s="17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</row>
    <row r="1995" spans="1:15" s="299" customFormat="1">
      <c r="A1995" s="15"/>
      <c r="B1995" s="290"/>
      <c r="C1995" s="17"/>
      <c r="D1995" s="17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</row>
    <row r="1996" spans="1:15" s="299" customFormat="1">
      <c r="A1996" s="15"/>
      <c r="B1996" s="290"/>
      <c r="C1996" s="17"/>
      <c r="D1996" s="17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</row>
    <row r="1997" spans="1:15" s="299" customFormat="1">
      <c r="A1997" s="15"/>
      <c r="B1997" s="290"/>
      <c r="C1997" s="17"/>
      <c r="D1997" s="17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</row>
    <row r="1998" spans="1:15" s="299" customFormat="1">
      <c r="A1998" s="15"/>
      <c r="B1998" s="290"/>
      <c r="C1998" s="17"/>
      <c r="D1998" s="17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</row>
    <row r="1999" spans="1:15" s="299" customFormat="1">
      <c r="A1999" s="15"/>
      <c r="B1999" s="290"/>
      <c r="C1999" s="17"/>
      <c r="D1999" s="17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</row>
    <row r="2000" spans="1:15" s="299" customFormat="1">
      <c r="A2000" s="15"/>
      <c r="B2000" s="290"/>
      <c r="C2000" s="17"/>
      <c r="D2000" s="17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</row>
    <row r="2001" spans="1:15" s="299" customFormat="1">
      <c r="A2001" s="15"/>
      <c r="B2001" s="290"/>
      <c r="C2001" s="17"/>
      <c r="D2001" s="17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</row>
    <row r="2002" spans="1:15" s="299" customFormat="1">
      <c r="A2002" s="15"/>
      <c r="B2002" s="290"/>
      <c r="C2002" s="17"/>
      <c r="D2002" s="17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</row>
    <row r="2003" spans="1:15" s="299" customFormat="1">
      <c r="A2003" s="15"/>
      <c r="B2003" s="290"/>
      <c r="C2003" s="17"/>
      <c r="D2003" s="17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</row>
    <row r="2004" spans="1:15" s="299" customFormat="1">
      <c r="A2004" s="15"/>
      <c r="B2004" s="290"/>
      <c r="C2004" s="17"/>
      <c r="D2004" s="17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</row>
    <row r="2005" spans="1:15" s="299" customFormat="1">
      <c r="A2005" s="15"/>
      <c r="B2005" s="290"/>
      <c r="C2005" s="17"/>
      <c r="D2005" s="17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</row>
    <row r="2006" spans="1:15" s="299" customFormat="1">
      <c r="A2006" s="15"/>
      <c r="B2006" s="290"/>
      <c r="C2006" s="17"/>
      <c r="D2006" s="17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</row>
    <row r="2007" spans="1:15" s="299" customFormat="1">
      <c r="A2007" s="15"/>
      <c r="B2007" s="290"/>
      <c r="C2007" s="17"/>
      <c r="D2007" s="17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</row>
    <row r="2008" spans="1:15" s="299" customFormat="1">
      <c r="A2008" s="15"/>
      <c r="B2008" s="290"/>
      <c r="C2008" s="17"/>
      <c r="D2008" s="17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</row>
    <row r="2009" spans="1:15" s="299" customFormat="1">
      <c r="A2009" s="15"/>
      <c r="B2009" s="290"/>
      <c r="C2009" s="17"/>
      <c r="D2009" s="17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</row>
    <row r="2010" spans="1:15" s="299" customFormat="1">
      <c r="A2010" s="15"/>
      <c r="B2010" s="290"/>
      <c r="C2010" s="17"/>
      <c r="D2010" s="17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</row>
    <row r="2011" spans="1:15" s="299" customFormat="1">
      <c r="A2011" s="15"/>
      <c r="B2011" s="290"/>
      <c r="C2011" s="17"/>
      <c r="D2011" s="17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</row>
    <row r="2012" spans="1:15" s="299" customFormat="1">
      <c r="A2012" s="15"/>
      <c r="B2012" s="290"/>
      <c r="C2012" s="17"/>
      <c r="D2012" s="17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</row>
    <row r="2013" spans="1:15" s="299" customFormat="1">
      <c r="A2013" s="15"/>
      <c r="B2013" s="290"/>
      <c r="C2013" s="17"/>
      <c r="D2013" s="17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</row>
    <row r="2014" spans="1:15" s="299" customFormat="1">
      <c r="A2014" s="15"/>
      <c r="B2014" s="290"/>
      <c r="C2014" s="17"/>
      <c r="D2014" s="17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</row>
    <row r="2015" spans="1:15" s="299" customFormat="1">
      <c r="A2015" s="15"/>
      <c r="B2015" s="290"/>
      <c r="C2015" s="17"/>
      <c r="D2015" s="17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</row>
    <row r="2016" spans="1:15" s="299" customFormat="1">
      <c r="A2016" s="15"/>
      <c r="B2016" s="290"/>
      <c r="C2016" s="17"/>
      <c r="D2016" s="17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</row>
    <row r="2017" spans="1:15" s="299" customFormat="1">
      <c r="A2017" s="15"/>
      <c r="B2017" s="290"/>
      <c r="C2017" s="17"/>
      <c r="D2017" s="17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</row>
    <row r="2018" spans="1:15" s="299" customFormat="1">
      <c r="A2018" s="15"/>
      <c r="B2018" s="290"/>
      <c r="C2018" s="17"/>
      <c r="D2018" s="17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</row>
    <row r="2019" spans="1:15" s="299" customFormat="1">
      <c r="A2019" s="15"/>
      <c r="B2019" s="290"/>
      <c r="C2019" s="17"/>
      <c r="D2019" s="17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</row>
    <row r="2020" spans="1:15" s="299" customFormat="1">
      <c r="A2020" s="15"/>
      <c r="B2020" s="290"/>
      <c r="C2020" s="17"/>
      <c r="D2020" s="17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</row>
    <row r="2021" spans="1:15" s="299" customFormat="1">
      <c r="A2021" s="15"/>
      <c r="B2021" s="290"/>
      <c r="C2021" s="17"/>
      <c r="D2021" s="17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</row>
    <row r="2022" spans="1:15" s="299" customFormat="1">
      <c r="A2022" s="15"/>
      <c r="B2022" s="290"/>
      <c r="C2022" s="17"/>
      <c r="D2022" s="17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</row>
    <row r="2023" spans="1:15" s="299" customFormat="1">
      <c r="A2023" s="15"/>
      <c r="B2023" s="290"/>
      <c r="C2023" s="17"/>
      <c r="D2023" s="17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</row>
    <row r="2024" spans="1:15" s="299" customFormat="1">
      <c r="A2024" s="15"/>
      <c r="B2024" s="290"/>
      <c r="C2024" s="17"/>
      <c r="D2024" s="17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</row>
    <row r="2025" spans="1:15" s="299" customFormat="1">
      <c r="A2025" s="15"/>
      <c r="B2025" s="290"/>
      <c r="C2025" s="17"/>
      <c r="D2025" s="17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</row>
    <row r="2026" spans="1:15" s="299" customFormat="1">
      <c r="A2026" s="15"/>
      <c r="B2026" s="290"/>
      <c r="C2026" s="17"/>
      <c r="D2026" s="17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</row>
    <row r="2027" spans="1:15" s="299" customFormat="1">
      <c r="A2027" s="15"/>
      <c r="B2027" s="290"/>
      <c r="C2027" s="17"/>
      <c r="D2027" s="17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</row>
    <row r="2028" spans="1:15" s="299" customFormat="1">
      <c r="A2028" s="15"/>
      <c r="B2028" s="290"/>
      <c r="C2028" s="17"/>
      <c r="D2028" s="17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</row>
    <row r="2029" spans="1:15" s="299" customFormat="1">
      <c r="A2029" s="15"/>
      <c r="B2029" s="290"/>
      <c r="C2029" s="17"/>
      <c r="D2029" s="17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</row>
    <row r="2030" spans="1:15" s="299" customFormat="1">
      <c r="A2030" s="15"/>
      <c r="B2030" s="290"/>
      <c r="C2030" s="17"/>
      <c r="D2030" s="17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</row>
    <row r="2031" spans="1:15" s="299" customFormat="1">
      <c r="A2031" s="15"/>
      <c r="B2031" s="290"/>
      <c r="C2031" s="17"/>
      <c r="D2031" s="17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</row>
    <row r="2032" spans="1:15" s="299" customFormat="1">
      <c r="A2032" s="15"/>
      <c r="B2032" s="290"/>
      <c r="C2032" s="17"/>
      <c r="D2032" s="17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</row>
    <row r="2033" spans="1:15" s="299" customFormat="1">
      <c r="A2033" s="15"/>
      <c r="B2033" s="290"/>
      <c r="C2033" s="17"/>
      <c r="D2033" s="17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</row>
    <row r="2034" spans="1:15" s="299" customFormat="1">
      <c r="A2034" s="15"/>
      <c r="B2034" s="290"/>
      <c r="C2034" s="17"/>
      <c r="D2034" s="17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</row>
    <row r="2035" spans="1:15" s="299" customFormat="1">
      <c r="A2035" s="15"/>
      <c r="B2035" s="290"/>
      <c r="C2035" s="17"/>
      <c r="D2035" s="17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</row>
    <row r="2036" spans="1:15" s="299" customFormat="1">
      <c r="A2036" s="15"/>
      <c r="B2036" s="290"/>
      <c r="C2036" s="17"/>
      <c r="D2036" s="17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</row>
    <row r="2037" spans="1:15" s="299" customFormat="1">
      <c r="A2037" s="15"/>
      <c r="B2037" s="290"/>
      <c r="C2037" s="17"/>
      <c r="D2037" s="17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</row>
    <row r="2038" spans="1:15" s="299" customFormat="1">
      <c r="A2038" s="15"/>
      <c r="B2038" s="290"/>
      <c r="C2038" s="17"/>
      <c r="D2038" s="17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</row>
    <row r="2039" spans="1:15" s="299" customFormat="1">
      <c r="A2039" s="15"/>
      <c r="B2039" s="290"/>
      <c r="C2039" s="17"/>
      <c r="D2039" s="17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</row>
    <row r="2040" spans="1:15" s="299" customFormat="1">
      <c r="A2040" s="15"/>
      <c r="B2040" s="290"/>
      <c r="C2040" s="17"/>
      <c r="D2040" s="17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</row>
    <row r="2041" spans="1:15" s="299" customFormat="1">
      <c r="A2041" s="15"/>
      <c r="B2041" s="290"/>
      <c r="C2041" s="17"/>
      <c r="D2041" s="17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</row>
    <row r="2042" spans="1:15" s="299" customFormat="1">
      <c r="A2042" s="15"/>
      <c r="B2042" s="290"/>
      <c r="C2042" s="17"/>
      <c r="D2042" s="17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</row>
    <row r="2043" spans="1:15" s="299" customFormat="1">
      <c r="A2043" s="15"/>
      <c r="B2043" s="290"/>
      <c r="C2043" s="17"/>
      <c r="D2043" s="17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</row>
    <row r="2044" spans="1:15" s="299" customFormat="1">
      <c r="A2044" s="15"/>
      <c r="B2044" s="290"/>
      <c r="C2044" s="17"/>
      <c r="D2044" s="17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</row>
    <row r="2045" spans="1:15" s="299" customFormat="1">
      <c r="A2045" s="15"/>
      <c r="B2045" s="290"/>
      <c r="C2045" s="17"/>
      <c r="D2045" s="17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</row>
    <row r="2046" spans="1:15" s="299" customFormat="1">
      <c r="A2046" s="15"/>
      <c r="B2046" s="290"/>
      <c r="C2046" s="17"/>
      <c r="D2046" s="17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</row>
    <row r="2047" spans="1:15" s="299" customFormat="1">
      <c r="A2047" s="15"/>
      <c r="B2047" s="290"/>
      <c r="C2047" s="17"/>
      <c r="D2047" s="17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</row>
    <row r="2048" spans="1:15" s="299" customFormat="1">
      <c r="A2048" s="15"/>
      <c r="B2048" s="290"/>
      <c r="C2048" s="17"/>
      <c r="D2048" s="17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</row>
    <row r="2049" spans="1:15" s="299" customFormat="1">
      <c r="A2049" s="15"/>
      <c r="B2049" s="290"/>
      <c r="C2049" s="17"/>
      <c r="D2049" s="17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</row>
    <row r="2050" spans="1:15" s="299" customFormat="1">
      <c r="A2050" s="15"/>
      <c r="B2050" s="290"/>
      <c r="C2050" s="17"/>
      <c r="D2050" s="17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</row>
    <row r="2051" spans="1:15" s="299" customFormat="1">
      <c r="A2051" s="15"/>
      <c r="B2051" s="290"/>
      <c r="C2051" s="17"/>
      <c r="D2051" s="17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</row>
    <row r="2052" spans="1:15" s="299" customFormat="1">
      <c r="A2052" s="15"/>
      <c r="B2052" s="290"/>
      <c r="C2052" s="17"/>
      <c r="D2052" s="17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</row>
    <row r="2053" spans="1:15" s="299" customFormat="1">
      <c r="A2053" s="15"/>
      <c r="B2053" s="290"/>
      <c r="C2053" s="17"/>
      <c r="D2053" s="17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</row>
    <row r="2054" spans="1:15" s="299" customFormat="1">
      <c r="A2054" s="15"/>
      <c r="B2054" s="290"/>
      <c r="C2054" s="17"/>
      <c r="D2054" s="17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</row>
    <row r="2055" spans="1:15" s="299" customFormat="1">
      <c r="A2055" s="15"/>
      <c r="B2055" s="290"/>
      <c r="C2055" s="17"/>
      <c r="D2055" s="17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</row>
    <row r="2056" spans="1:15" s="299" customFormat="1">
      <c r="A2056" s="15"/>
      <c r="B2056" s="290"/>
      <c r="C2056" s="17"/>
      <c r="D2056" s="17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</row>
    <row r="2057" spans="1:15" s="299" customFormat="1">
      <c r="A2057" s="15"/>
      <c r="B2057" s="290"/>
      <c r="C2057" s="17"/>
      <c r="D2057" s="17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</row>
    <row r="2058" spans="1:15" s="299" customFormat="1">
      <c r="A2058" s="15"/>
      <c r="B2058" s="290"/>
      <c r="C2058" s="17"/>
      <c r="D2058" s="17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</row>
    <row r="2059" spans="1:15" s="299" customFormat="1">
      <c r="A2059" s="15"/>
      <c r="B2059" s="290"/>
      <c r="C2059" s="17"/>
      <c r="D2059" s="17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</row>
    <row r="2060" spans="1:15" s="299" customFormat="1">
      <c r="A2060" s="15"/>
      <c r="B2060" s="290"/>
      <c r="C2060" s="17"/>
      <c r="D2060" s="17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</row>
    <row r="2061" spans="1:15" s="299" customFormat="1">
      <c r="A2061" s="15"/>
      <c r="B2061" s="290"/>
      <c r="C2061" s="17"/>
      <c r="D2061" s="17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</row>
    <row r="2062" spans="1:15" s="299" customFormat="1">
      <c r="A2062" s="15"/>
      <c r="B2062" s="290"/>
      <c r="C2062" s="17"/>
      <c r="D2062" s="17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</row>
    <row r="2063" spans="1:15" s="299" customFormat="1">
      <c r="A2063" s="15"/>
      <c r="B2063" s="290"/>
      <c r="C2063" s="17"/>
      <c r="D2063" s="17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</row>
    <row r="2064" spans="1:15" s="299" customFormat="1">
      <c r="A2064" s="15"/>
      <c r="B2064" s="290"/>
      <c r="C2064" s="17"/>
      <c r="D2064" s="17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</row>
    <row r="2065" spans="1:15" s="299" customFormat="1">
      <c r="A2065" s="15"/>
      <c r="B2065" s="290"/>
      <c r="C2065" s="17"/>
      <c r="D2065" s="17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</row>
    <row r="2066" spans="1:15" s="299" customFormat="1">
      <c r="A2066" s="15"/>
      <c r="B2066" s="290"/>
      <c r="C2066" s="17"/>
      <c r="D2066" s="17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</row>
    <row r="2067" spans="1:15" s="299" customFormat="1">
      <c r="A2067" s="15"/>
      <c r="B2067" s="290"/>
      <c r="C2067" s="17"/>
      <c r="D2067" s="17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</row>
    <row r="2068" spans="1:15" s="299" customFormat="1">
      <c r="A2068" s="15"/>
      <c r="B2068" s="290"/>
      <c r="C2068" s="17"/>
      <c r="D2068" s="17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</row>
    <row r="2069" spans="1:15" s="299" customFormat="1">
      <c r="A2069" s="15"/>
      <c r="B2069" s="290"/>
      <c r="C2069" s="17"/>
      <c r="D2069" s="17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</row>
    <row r="2070" spans="1:15" s="299" customFormat="1">
      <c r="A2070" s="15"/>
      <c r="B2070" s="290"/>
      <c r="C2070" s="17"/>
      <c r="D2070" s="17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</row>
    <row r="2071" spans="1:15" s="299" customFormat="1">
      <c r="A2071" s="15"/>
      <c r="B2071" s="290"/>
      <c r="C2071" s="17"/>
      <c r="D2071" s="17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</row>
    <row r="2072" spans="1:15" s="299" customFormat="1">
      <c r="A2072" s="15"/>
      <c r="B2072" s="290"/>
      <c r="C2072" s="17"/>
      <c r="D2072" s="17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</row>
    <row r="2073" spans="1:15" s="299" customFormat="1">
      <c r="A2073" s="15"/>
      <c r="B2073" s="290"/>
      <c r="C2073" s="17"/>
      <c r="D2073" s="17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</row>
    <row r="2074" spans="1:15" s="299" customFormat="1">
      <c r="A2074" s="15"/>
      <c r="B2074" s="290"/>
      <c r="C2074" s="17"/>
      <c r="D2074" s="17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</row>
    <row r="2075" spans="1:15" s="299" customFormat="1">
      <c r="A2075" s="15"/>
      <c r="B2075" s="290"/>
      <c r="C2075" s="17"/>
      <c r="D2075" s="17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</row>
    <row r="2076" spans="1:15" s="299" customFormat="1">
      <c r="A2076" s="15"/>
      <c r="B2076" s="290"/>
      <c r="C2076" s="17"/>
      <c r="D2076" s="17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</row>
    <row r="2077" spans="1:15" s="299" customFormat="1">
      <c r="A2077" s="15"/>
      <c r="B2077" s="290"/>
      <c r="C2077" s="17"/>
      <c r="D2077" s="17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</row>
    <row r="2078" spans="1:15" s="299" customFormat="1">
      <c r="A2078" s="15"/>
      <c r="B2078" s="290"/>
      <c r="C2078" s="17"/>
      <c r="D2078" s="17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</row>
    <row r="2079" spans="1:15" s="299" customFormat="1">
      <c r="A2079" s="15"/>
      <c r="B2079" s="290"/>
      <c r="C2079" s="17"/>
      <c r="D2079" s="17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</row>
    <row r="2080" spans="1:15" s="299" customFormat="1">
      <c r="A2080" s="15"/>
      <c r="B2080" s="290"/>
      <c r="C2080" s="17"/>
      <c r="D2080" s="17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</row>
    <row r="2081" spans="1:15" s="299" customFormat="1">
      <c r="A2081" s="15"/>
      <c r="B2081" s="290"/>
      <c r="C2081" s="17"/>
      <c r="D2081" s="17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</row>
    <row r="2082" spans="1:15" s="299" customFormat="1">
      <c r="A2082" s="15"/>
      <c r="B2082" s="290"/>
      <c r="C2082" s="17"/>
      <c r="D2082" s="17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</row>
    <row r="2083" spans="1:15" s="299" customFormat="1">
      <c r="A2083" s="15"/>
      <c r="B2083" s="290"/>
      <c r="C2083" s="17"/>
      <c r="D2083" s="17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</row>
    <row r="2084" spans="1:15" s="299" customFormat="1">
      <c r="A2084" s="15"/>
      <c r="B2084" s="290"/>
      <c r="C2084" s="17"/>
      <c r="D2084" s="17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</row>
    <row r="2085" spans="1:15" s="299" customFormat="1">
      <c r="A2085" s="15"/>
      <c r="B2085" s="290"/>
      <c r="C2085" s="17"/>
      <c r="D2085" s="17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</row>
    <row r="2086" spans="1:15" s="299" customFormat="1">
      <c r="A2086" s="15"/>
      <c r="B2086" s="290"/>
      <c r="C2086" s="17"/>
      <c r="D2086" s="17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</row>
    <row r="2087" spans="1:15" s="299" customFormat="1">
      <c r="A2087" s="15"/>
      <c r="B2087" s="290"/>
      <c r="C2087" s="17"/>
      <c r="D2087" s="17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</row>
    <row r="2088" spans="1:15" s="299" customFormat="1">
      <c r="A2088" s="15"/>
      <c r="B2088" s="290"/>
      <c r="C2088" s="17"/>
      <c r="D2088" s="17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</row>
    <row r="2089" spans="1:15" s="299" customFormat="1">
      <c r="A2089" s="15"/>
      <c r="B2089" s="290"/>
      <c r="C2089" s="17"/>
      <c r="D2089" s="17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</row>
    <row r="2090" spans="1:15" s="299" customFormat="1">
      <c r="A2090" s="15"/>
      <c r="B2090" s="290"/>
      <c r="C2090" s="17"/>
      <c r="D2090" s="17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</row>
    <row r="2091" spans="1:15" s="299" customFormat="1">
      <c r="A2091" s="15"/>
      <c r="B2091" s="290"/>
      <c r="C2091" s="17"/>
      <c r="D2091" s="17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</row>
    <row r="2092" spans="1:15" s="299" customFormat="1">
      <c r="A2092" s="15"/>
      <c r="B2092" s="290"/>
      <c r="C2092" s="17"/>
      <c r="D2092" s="17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</row>
    <row r="2093" spans="1:15" s="299" customFormat="1">
      <c r="A2093" s="15"/>
      <c r="B2093" s="290"/>
      <c r="C2093" s="17"/>
      <c r="D2093" s="17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</row>
    <row r="2094" spans="1:15" s="299" customFormat="1">
      <c r="A2094" s="15"/>
      <c r="B2094" s="290"/>
      <c r="C2094" s="17"/>
      <c r="D2094" s="17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</row>
    <row r="2095" spans="1:15" s="299" customFormat="1">
      <c r="A2095" s="15"/>
      <c r="B2095" s="290"/>
      <c r="C2095" s="17"/>
      <c r="D2095" s="17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</row>
    <row r="2096" spans="1:15" s="299" customFormat="1">
      <c r="A2096" s="15"/>
      <c r="B2096" s="290"/>
      <c r="C2096" s="17"/>
      <c r="D2096" s="17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</row>
    <row r="2097" spans="1:15" s="299" customFormat="1">
      <c r="A2097" s="15"/>
      <c r="B2097" s="290"/>
      <c r="C2097" s="17"/>
      <c r="D2097" s="17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</row>
    <row r="2098" spans="1:15" s="299" customFormat="1">
      <c r="A2098" s="15"/>
      <c r="B2098" s="290"/>
      <c r="C2098" s="17"/>
      <c r="D2098" s="17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</row>
    <row r="2099" spans="1:15" s="299" customFormat="1">
      <c r="A2099" s="15"/>
      <c r="B2099" s="290"/>
      <c r="C2099" s="17"/>
      <c r="D2099" s="17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</row>
    <row r="2100" spans="1:15" s="299" customFormat="1">
      <c r="A2100" s="15"/>
      <c r="B2100" s="290"/>
      <c r="C2100" s="17"/>
      <c r="D2100" s="17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</row>
    <row r="2101" spans="1:15" s="299" customFormat="1">
      <c r="A2101" s="15"/>
      <c r="B2101" s="290"/>
      <c r="C2101" s="17"/>
      <c r="D2101" s="17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</row>
    <row r="2102" spans="1:15" s="299" customFormat="1">
      <c r="A2102" s="15"/>
      <c r="B2102" s="290"/>
      <c r="C2102" s="17"/>
      <c r="D2102" s="17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</row>
    <row r="2103" spans="1:15" s="299" customFormat="1">
      <c r="A2103" s="15"/>
      <c r="B2103" s="290"/>
      <c r="C2103" s="17"/>
      <c r="D2103" s="17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</row>
    <row r="2104" spans="1:15" s="299" customFormat="1">
      <c r="A2104" s="15"/>
      <c r="B2104" s="290"/>
      <c r="C2104" s="17"/>
      <c r="D2104" s="17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</row>
    <row r="2105" spans="1:15" s="299" customFormat="1">
      <c r="A2105" s="15"/>
      <c r="B2105" s="290"/>
      <c r="C2105" s="17"/>
      <c r="D2105" s="17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</row>
    <row r="2106" spans="1:15" s="299" customFormat="1">
      <c r="A2106" s="15"/>
      <c r="B2106" s="290"/>
      <c r="C2106" s="17"/>
      <c r="D2106" s="17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</row>
    <row r="2107" spans="1:15" s="299" customFormat="1">
      <c r="A2107" s="15"/>
      <c r="B2107" s="290"/>
      <c r="C2107" s="17"/>
      <c r="D2107" s="17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</row>
    <row r="2108" spans="1:15" s="299" customFormat="1">
      <c r="A2108" s="15"/>
      <c r="B2108" s="290"/>
      <c r="C2108" s="17"/>
      <c r="D2108" s="17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</row>
    <row r="2109" spans="1:15" s="299" customFormat="1">
      <c r="A2109" s="15"/>
      <c r="B2109" s="290"/>
      <c r="C2109" s="17"/>
      <c r="D2109" s="17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</row>
    <row r="2110" spans="1:15" s="299" customFormat="1">
      <c r="A2110" s="15"/>
      <c r="B2110" s="290"/>
      <c r="C2110" s="17"/>
      <c r="D2110" s="17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</row>
    <row r="2111" spans="1:15" s="299" customFormat="1">
      <c r="A2111" s="15"/>
      <c r="B2111" s="290"/>
      <c r="C2111" s="17"/>
      <c r="D2111" s="17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</row>
    <row r="2112" spans="1:15" s="299" customFormat="1">
      <c r="A2112" s="15"/>
      <c r="B2112" s="290"/>
      <c r="C2112" s="17"/>
      <c r="D2112" s="17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</row>
    <row r="2113" spans="1:15" s="299" customFormat="1">
      <c r="A2113" s="15"/>
      <c r="B2113" s="290"/>
      <c r="C2113" s="17"/>
      <c r="D2113" s="17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</row>
    <row r="2114" spans="1:15" s="299" customFormat="1">
      <c r="A2114" s="15"/>
      <c r="B2114" s="290"/>
      <c r="C2114" s="17"/>
      <c r="D2114" s="17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</row>
    <row r="2115" spans="1:15" s="299" customFormat="1">
      <c r="A2115" s="15"/>
      <c r="B2115" s="290"/>
      <c r="C2115" s="17"/>
      <c r="D2115" s="17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</row>
    <row r="2116" spans="1:15" s="299" customFormat="1">
      <c r="A2116" s="15"/>
      <c r="B2116" s="290"/>
      <c r="C2116" s="17"/>
      <c r="D2116" s="17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</row>
    <row r="2117" spans="1:15" s="299" customFormat="1">
      <c r="A2117" s="15"/>
      <c r="B2117" s="290"/>
      <c r="C2117" s="17"/>
      <c r="D2117" s="17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</row>
    <row r="2118" spans="1:15" s="299" customFormat="1">
      <c r="A2118" s="15"/>
      <c r="B2118" s="290"/>
      <c r="C2118" s="17"/>
      <c r="D2118" s="17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</row>
    <row r="2119" spans="1:15" s="299" customFormat="1">
      <c r="A2119" s="15"/>
      <c r="B2119" s="290"/>
      <c r="C2119" s="17"/>
      <c r="D2119" s="17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</row>
    <row r="2120" spans="1:15" s="299" customFormat="1">
      <c r="A2120" s="15"/>
      <c r="B2120" s="290"/>
      <c r="C2120" s="17"/>
      <c r="D2120" s="17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</row>
    <row r="2121" spans="1:15" s="299" customFormat="1">
      <c r="A2121" s="15"/>
      <c r="B2121" s="290"/>
      <c r="C2121" s="17"/>
      <c r="D2121" s="17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</row>
    <row r="2122" spans="1:15" s="299" customFormat="1">
      <c r="A2122" s="15"/>
      <c r="B2122" s="290"/>
      <c r="C2122" s="17"/>
      <c r="D2122" s="17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</row>
    <row r="2123" spans="1:15" s="299" customFormat="1">
      <c r="A2123" s="15"/>
      <c r="B2123" s="290"/>
      <c r="C2123" s="17"/>
      <c r="D2123" s="17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</row>
    <row r="2124" spans="1:15" s="299" customFormat="1">
      <c r="A2124" s="15"/>
      <c r="B2124" s="290"/>
      <c r="C2124" s="17"/>
      <c r="D2124" s="17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</row>
    <row r="2125" spans="1:15" s="299" customFormat="1">
      <c r="A2125" s="15"/>
      <c r="B2125" s="290"/>
      <c r="C2125" s="17"/>
      <c r="D2125" s="17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</row>
    <row r="2126" spans="1:15" s="299" customFormat="1">
      <c r="A2126" s="15"/>
      <c r="B2126" s="290"/>
      <c r="C2126" s="17"/>
      <c r="D2126" s="17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</row>
    <row r="2127" spans="1:15" s="299" customFormat="1">
      <c r="A2127" s="15"/>
      <c r="B2127" s="290"/>
      <c r="C2127" s="17"/>
      <c r="D2127" s="17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</row>
    <row r="2128" spans="1:15" s="299" customFormat="1">
      <c r="A2128" s="15"/>
      <c r="B2128" s="290"/>
      <c r="C2128" s="17"/>
      <c r="D2128" s="17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</row>
    <row r="2129" spans="1:15" s="299" customFormat="1">
      <c r="A2129" s="15"/>
      <c r="B2129" s="290"/>
      <c r="C2129" s="17"/>
      <c r="D2129" s="17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</row>
    <row r="2130" spans="1:15" s="299" customFormat="1">
      <c r="A2130" s="15"/>
      <c r="B2130" s="290"/>
      <c r="C2130" s="17"/>
      <c r="D2130" s="17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</row>
    <row r="2131" spans="1:15" s="299" customFormat="1">
      <c r="A2131" s="15"/>
      <c r="B2131" s="290"/>
      <c r="C2131" s="17"/>
      <c r="D2131" s="17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</row>
    <row r="2132" spans="1:15" s="299" customFormat="1">
      <c r="A2132" s="15"/>
      <c r="B2132" s="290"/>
      <c r="C2132" s="17"/>
      <c r="D2132" s="17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</row>
    <row r="2133" spans="1:15" s="299" customFormat="1">
      <c r="A2133" s="15"/>
      <c r="B2133" s="290"/>
      <c r="C2133" s="17"/>
      <c r="D2133" s="17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</row>
    <row r="2134" spans="1:15" s="299" customFormat="1">
      <c r="A2134" s="15"/>
      <c r="B2134" s="290"/>
      <c r="C2134" s="17"/>
      <c r="D2134" s="17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</row>
    <row r="2135" spans="1:15" s="299" customFormat="1">
      <c r="A2135" s="15"/>
      <c r="B2135" s="290"/>
      <c r="C2135" s="17"/>
      <c r="D2135" s="17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</row>
    <row r="2136" spans="1:15" s="299" customFormat="1">
      <c r="A2136" s="15"/>
      <c r="B2136" s="290"/>
      <c r="C2136" s="17"/>
      <c r="D2136" s="17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</row>
    <row r="2137" spans="1:15" s="299" customFormat="1">
      <c r="A2137" s="15"/>
      <c r="B2137" s="290"/>
      <c r="C2137" s="17"/>
      <c r="D2137" s="17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</row>
    <row r="2138" spans="1:15" s="299" customFormat="1">
      <c r="A2138" s="15"/>
      <c r="B2138" s="290"/>
      <c r="C2138" s="17"/>
      <c r="D2138" s="17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</row>
    <row r="2139" spans="1:15" s="299" customFormat="1">
      <c r="A2139" s="15"/>
      <c r="B2139" s="290"/>
      <c r="C2139" s="17"/>
      <c r="D2139" s="17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</row>
    <row r="2140" spans="1:15" s="299" customFormat="1">
      <c r="A2140" s="15"/>
      <c r="B2140" s="290"/>
      <c r="C2140" s="17"/>
      <c r="D2140" s="17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</row>
    <row r="2141" spans="1:15" s="299" customFormat="1">
      <c r="A2141" s="15"/>
      <c r="B2141" s="290"/>
      <c r="C2141" s="17"/>
      <c r="D2141" s="17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</row>
    <row r="2142" spans="1:15" s="299" customFormat="1">
      <c r="A2142" s="15"/>
      <c r="B2142" s="290"/>
      <c r="C2142" s="17"/>
      <c r="D2142" s="17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</row>
    <row r="2143" spans="1:15" s="299" customFormat="1">
      <c r="A2143" s="15"/>
      <c r="B2143" s="290"/>
      <c r="C2143" s="17"/>
      <c r="D2143" s="17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</row>
    <row r="2144" spans="1:15" s="299" customFormat="1">
      <c r="A2144" s="15"/>
      <c r="B2144" s="290"/>
      <c r="C2144" s="17"/>
      <c r="D2144" s="17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</row>
    <row r="2145" spans="1:15" s="299" customFormat="1">
      <c r="A2145" s="15"/>
      <c r="B2145" s="290"/>
      <c r="C2145" s="17"/>
      <c r="D2145" s="17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</row>
    <row r="2146" spans="1:15" s="299" customFormat="1">
      <c r="A2146" s="15"/>
      <c r="B2146" s="290"/>
      <c r="C2146" s="17"/>
      <c r="D2146" s="17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</row>
    <row r="2147" spans="1:15" s="299" customFormat="1">
      <c r="A2147" s="15"/>
      <c r="B2147" s="290"/>
      <c r="C2147" s="17"/>
      <c r="D2147" s="17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</row>
    <row r="2148" spans="1:15" s="299" customFormat="1">
      <c r="A2148" s="15"/>
      <c r="B2148" s="290"/>
      <c r="C2148" s="17"/>
      <c r="D2148" s="17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</row>
    <row r="2149" spans="1:15" s="299" customFormat="1">
      <c r="A2149" s="15"/>
      <c r="B2149" s="290"/>
      <c r="C2149" s="17"/>
      <c r="D2149" s="17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</row>
    <row r="2150" spans="1:15" s="299" customFormat="1">
      <c r="A2150" s="15"/>
      <c r="B2150" s="290"/>
      <c r="C2150" s="17"/>
      <c r="D2150" s="17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</row>
    <row r="2151" spans="1:15" s="299" customFormat="1">
      <c r="A2151" s="15"/>
      <c r="B2151" s="290"/>
      <c r="C2151" s="17"/>
      <c r="D2151" s="17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</row>
    <row r="2152" spans="1:15" s="299" customFormat="1">
      <c r="A2152" s="15"/>
      <c r="B2152" s="290"/>
      <c r="C2152" s="17"/>
      <c r="D2152" s="17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</row>
    <row r="2153" spans="1:15" s="299" customFormat="1">
      <c r="A2153" s="15"/>
      <c r="B2153" s="290"/>
      <c r="C2153" s="17"/>
      <c r="D2153" s="17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</row>
    <row r="2154" spans="1:15" s="299" customFormat="1">
      <c r="A2154" s="15"/>
      <c r="B2154" s="290"/>
      <c r="C2154" s="17"/>
      <c r="D2154" s="17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</row>
    <row r="2155" spans="1:15" s="299" customFormat="1">
      <c r="A2155" s="15"/>
      <c r="B2155" s="290"/>
      <c r="C2155" s="17"/>
      <c r="D2155" s="17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</row>
    <row r="2156" spans="1:15" s="299" customFormat="1">
      <c r="A2156" s="15"/>
      <c r="B2156" s="290"/>
      <c r="C2156" s="17"/>
      <c r="D2156" s="17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</row>
    <row r="2157" spans="1:15" s="299" customFormat="1">
      <c r="A2157" s="15"/>
      <c r="B2157" s="290"/>
      <c r="C2157" s="17"/>
      <c r="D2157" s="17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</row>
    <row r="2158" spans="1:15" s="299" customFormat="1">
      <c r="A2158" s="15"/>
      <c r="B2158" s="290"/>
      <c r="C2158" s="17"/>
      <c r="D2158" s="17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</row>
    <row r="2159" spans="1:15" s="299" customFormat="1">
      <c r="A2159" s="15"/>
      <c r="B2159" s="290"/>
      <c r="C2159" s="17"/>
      <c r="D2159" s="17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</row>
    <row r="2160" spans="1:15" s="299" customFormat="1">
      <c r="A2160" s="15"/>
      <c r="B2160" s="290"/>
      <c r="C2160" s="17"/>
      <c r="D2160" s="17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</row>
    <row r="2161" spans="1:15" s="299" customFormat="1">
      <c r="A2161" s="15"/>
      <c r="B2161" s="290"/>
      <c r="C2161" s="17"/>
      <c r="D2161" s="17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</row>
    <row r="2162" spans="1:15" s="299" customFormat="1">
      <c r="A2162" s="15"/>
      <c r="B2162" s="290"/>
      <c r="C2162" s="17"/>
      <c r="D2162" s="17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</row>
    <row r="2163" spans="1:15" s="299" customFormat="1">
      <c r="A2163" s="15"/>
      <c r="B2163" s="290"/>
      <c r="C2163" s="17"/>
      <c r="D2163" s="17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</row>
    <row r="2164" spans="1:15" s="299" customFormat="1">
      <c r="A2164" s="15"/>
      <c r="B2164" s="290"/>
      <c r="C2164" s="17"/>
      <c r="D2164" s="17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</row>
    <row r="2165" spans="1:15" s="299" customFormat="1">
      <c r="A2165" s="15"/>
      <c r="B2165" s="290"/>
      <c r="C2165" s="17"/>
      <c r="D2165" s="17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</row>
    <row r="2166" spans="1:15" s="299" customFormat="1">
      <c r="A2166" s="15"/>
      <c r="B2166" s="290"/>
      <c r="C2166" s="17"/>
      <c r="D2166" s="17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</row>
    <row r="2167" spans="1:15" s="299" customFormat="1">
      <c r="A2167" s="15"/>
      <c r="B2167" s="290"/>
      <c r="C2167" s="17"/>
      <c r="D2167" s="17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</row>
    <row r="2168" spans="1:15" s="299" customFormat="1">
      <c r="A2168" s="15"/>
      <c r="B2168" s="290"/>
      <c r="C2168" s="17"/>
      <c r="D2168" s="17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</row>
    <row r="2169" spans="1:15" s="299" customFormat="1">
      <c r="A2169" s="15"/>
      <c r="B2169" s="290"/>
      <c r="C2169" s="17"/>
      <c r="D2169" s="17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</row>
    <row r="2170" spans="1:15" s="299" customFormat="1">
      <c r="A2170" s="15"/>
      <c r="B2170" s="290"/>
      <c r="C2170" s="17"/>
      <c r="D2170" s="17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</row>
    <row r="2171" spans="1:15" s="299" customFormat="1">
      <c r="A2171" s="15"/>
      <c r="B2171" s="290"/>
      <c r="C2171" s="17"/>
      <c r="D2171" s="17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</row>
    <row r="2172" spans="1:15" s="299" customFormat="1">
      <c r="A2172" s="15"/>
      <c r="B2172" s="290"/>
      <c r="C2172" s="17"/>
      <c r="D2172" s="17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</row>
    <row r="2173" spans="1:15" s="299" customFormat="1">
      <c r="A2173" s="15"/>
      <c r="B2173" s="290"/>
      <c r="C2173" s="17"/>
      <c r="D2173" s="17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</row>
    <row r="2174" spans="1:15" s="299" customFormat="1">
      <c r="A2174" s="15"/>
      <c r="B2174" s="290"/>
      <c r="C2174" s="17"/>
      <c r="D2174" s="17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</row>
    <row r="2175" spans="1:15" s="299" customFormat="1">
      <c r="A2175" s="15"/>
      <c r="B2175" s="290"/>
      <c r="C2175" s="17"/>
      <c r="D2175" s="17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</row>
    <row r="2176" spans="1:15" s="299" customFormat="1">
      <c r="A2176" s="15"/>
      <c r="B2176" s="290"/>
      <c r="C2176" s="17"/>
      <c r="D2176" s="17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</row>
    <row r="2177" spans="1:15" s="299" customFormat="1">
      <c r="A2177" s="15"/>
      <c r="B2177" s="290"/>
      <c r="C2177" s="17"/>
      <c r="D2177" s="17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</row>
    <row r="2178" spans="1:15" s="299" customFormat="1">
      <c r="A2178" s="15"/>
      <c r="B2178" s="290"/>
      <c r="C2178" s="17"/>
      <c r="D2178" s="17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</row>
    <row r="2179" spans="1:15" s="299" customFormat="1">
      <c r="A2179" s="15"/>
      <c r="B2179" s="290"/>
      <c r="C2179" s="17"/>
      <c r="D2179" s="17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</row>
    <row r="2180" spans="1:15" s="299" customFormat="1">
      <c r="A2180" s="15"/>
      <c r="B2180" s="290"/>
      <c r="C2180" s="17"/>
      <c r="D2180" s="17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</row>
    <row r="2181" spans="1:15" s="299" customFormat="1">
      <c r="A2181" s="15"/>
      <c r="B2181" s="290"/>
      <c r="C2181" s="17"/>
      <c r="D2181" s="17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</row>
    <row r="2182" spans="1:15" s="299" customFormat="1">
      <c r="A2182" s="15"/>
      <c r="B2182" s="290"/>
      <c r="C2182" s="17"/>
      <c r="D2182" s="17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</row>
    <row r="2183" spans="1:15" s="299" customFormat="1">
      <c r="A2183" s="15"/>
      <c r="B2183" s="290"/>
      <c r="C2183" s="17"/>
      <c r="D2183" s="17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</row>
    <row r="2184" spans="1:15" s="299" customFormat="1">
      <c r="A2184" s="15"/>
      <c r="B2184" s="290"/>
      <c r="C2184" s="17"/>
      <c r="D2184" s="17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</row>
    <row r="2185" spans="1:15" s="299" customFormat="1">
      <c r="A2185" s="15"/>
      <c r="B2185" s="290"/>
      <c r="C2185" s="17"/>
      <c r="D2185" s="17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</row>
    <row r="2186" spans="1:15" s="299" customFormat="1">
      <c r="A2186" s="15"/>
      <c r="B2186" s="290"/>
      <c r="C2186" s="17"/>
      <c r="D2186" s="17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</row>
    <row r="2187" spans="1:15" s="299" customFormat="1">
      <c r="A2187" s="15"/>
      <c r="B2187" s="290"/>
      <c r="C2187" s="17"/>
      <c r="D2187" s="17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</row>
    <row r="2188" spans="1:15" s="299" customFormat="1">
      <c r="A2188" s="15"/>
      <c r="B2188" s="290"/>
      <c r="C2188" s="17"/>
      <c r="D2188" s="17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</row>
    <row r="2189" spans="1:15" s="299" customFormat="1">
      <c r="A2189" s="15"/>
      <c r="B2189" s="290"/>
      <c r="C2189" s="17"/>
      <c r="D2189" s="17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</row>
    <row r="2190" spans="1:15" s="299" customFormat="1">
      <c r="A2190" s="15"/>
      <c r="B2190" s="290"/>
      <c r="C2190" s="17"/>
      <c r="D2190" s="17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</row>
    <row r="2191" spans="1:15" s="299" customFormat="1">
      <c r="A2191" s="15"/>
      <c r="B2191" s="290"/>
      <c r="C2191" s="17"/>
      <c r="D2191" s="17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</row>
    <row r="2192" spans="1:15" s="299" customFormat="1">
      <c r="A2192" s="15"/>
      <c r="B2192" s="290"/>
      <c r="C2192" s="17"/>
      <c r="D2192" s="17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</row>
    <row r="2193" spans="1:15" s="299" customFormat="1">
      <c r="A2193" s="15"/>
      <c r="B2193" s="290"/>
      <c r="C2193" s="17"/>
      <c r="D2193" s="17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</row>
    <row r="2194" spans="1:15" s="299" customFormat="1">
      <c r="A2194" s="15"/>
      <c r="B2194" s="290"/>
      <c r="C2194" s="17"/>
      <c r="D2194" s="17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</row>
    <row r="2195" spans="1:15" s="299" customFormat="1">
      <c r="A2195" s="15"/>
      <c r="B2195" s="290"/>
      <c r="C2195" s="17"/>
      <c r="D2195" s="17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</row>
    <row r="2196" spans="1:15" s="299" customFormat="1">
      <c r="A2196" s="15"/>
      <c r="B2196" s="290"/>
      <c r="C2196" s="17"/>
      <c r="D2196" s="17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</row>
    <row r="2197" spans="1:15" s="299" customFormat="1">
      <c r="A2197" s="15"/>
      <c r="B2197" s="290"/>
      <c r="C2197" s="17"/>
      <c r="D2197" s="17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</row>
    <row r="2198" spans="1:15" s="299" customFormat="1">
      <c r="A2198" s="15"/>
      <c r="B2198" s="290"/>
      <c r="C2198" s="17"/>
      <c r="D2198" s="17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</row>
    <row r="2199" spans="1:15" s="299" customFormat="1">
      <c r="A2199" s="15"/>
      <c r="B2199" s="290"/>
      <c r="C2199" s="17"/>
      <c r="D2199" s="17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</row>
    <row r="2200" spans="1:15" s="299" customFormat="1">
      <c r="A2200" s="15"/>
      <c r="B2200" s="290"/>
      <c r="C2200" s="17"/>
      <c r="D2200" s="17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</row>
    <row r="2201" spans="1:15" s="299" customFormat="1">
      <c r="A2201" s="15"/>
      <c r="B2201" s="290"/>
      <c r="C2201" s="17"/>
      <c r="D2201" s="17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</row>
    <row r="2202" spans="1:15" s="299" customFormat="1">
      <c r="A2202" s="15"/>
      <c r="B2202" s="290"/>
      <c r="C2202" s="17"/>
      <c r="D2202" s="17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</row>
    <row r="2203" spans="1:15" s="299" customFormat="1">
      <c r="A2203" s="15"/>
      <c r="B2203" s="290"/>
      <c r="C2203" s="17"/>
      <c r="D2203" s="17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</row>
    <row r="2204" spans="1:15" s="299" customFormat="1">
      <c r="A2204" s="15"/>
      <c r="B2204" s="290"/>
      <c r="C2204" s="17"/>
      <c r="D2204" s="17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</row>
    <row r="2205" spans="1:15" s="299" customFormat="1">
      <c r="A2205" s="15"/>
      <c r="B2205" s="290"/>
      <c r="C2205" s="17"/>
      <c r="D2205" s="17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</row>
    <row r="2206" spans="1:15" s="299" customFormat="1">
      <c r="A2206" s="15"/>
      <c r="B2206" s="290"/>
      <c r="C2206" s="17"/>
      <c r="D2206" s="17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</row>
    <row r="2207" spans="1:15" s="299" customFormat="1">
      <c r="A2207" s="15"/>
      <c r="B2207" s="290"/>
      <c r="C2207" s="17"/>
      <c r="D2207" s="17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</row>
    <row r="2208" spans="1:15" s="299" customFormat="1">
      <c r="A2208" s="15"/>
      <c r="B2208" s="290"/>
      <c r="C2208" s="17"/>
      <c r="D2208" s="17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</row>
    <row r="2209" spans="1:15" s="299" customFormat="1">
      <c r="A2209" s="15"/>
      <c r="B2209" s="290"/>
      <c r="C2209" s="17"/>
      <c r="D2209" s="17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</row>
    <row r="2210" spans="1:15" s="299" customFormat="1">
      <c r="A2210" s="15"/>
      <c r="B2210" s="290"/>
      <c r="C2210" s="17"/>
      <c r="D2210" s="17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</row>
    <row r="2211" spans="1:15" s="299" customFormat="1">
      <c r="A2211" s="15"/>
      <c r="B2211" s="290"/>
      <c r="C2211" s="17"/>
      <c r="D2211" s="17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</row>
    <row r="2212" spans="1:15" s="299" customFormat="1">
      <c r="A2212" s="15"/>
      <c r="B2212" s="290"/>
      <c r="C2212" s="17"/>
      <c r="D2212" s="17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</row>
    <row r="2213" spans="1:15" s="299" customFormat="1">
      <c r="A2213" s="15"/>
      <c r="B2213" s="290"/>
      <c r="C2213" s="17"/>
      <c r="D2213" s="17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</row>
    <row r="2214" spans="1:15" s="299" customFormat="1">
      <c r="A2214" s="15"/>
      <c r="B2214" s="290"/>
      <c r="C2214" s="17"/>
      <c r="D2214" s="17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</row>
    <row r="2215" spans="1:15" s="299" customFormat="1">
      <c r="A2215" s="15"/>
      <c r="B2215" s="290"/>
      <c r="C2215" s="17"/>
      <c r="D2215" s="17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</row>
    <row r="2216" spans="1:15" s="299" customFormat="1">
      <c r="A2216" s="15"/>
      <c r="B2216" s="290"/>
      <c r="C2216" s="17"/>
      <c r="D2216" s="17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</row>
    <row r="2217" spans="1:15" s="299" customFormat="1">
      <c r="A2217" s="15"/>
      <c r="B2217" s="290"/>
      <c r="C2217" s="17"/>
      <c r="D2217" s="17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</row>
    <row r="2218" spans="1:15" s="299" customFormat="1">
      <c r="A2218" s="15"/>
      <c r="B2218" s="290"/>
      <c r="C2218" s="17"/>
      <c r="D2218" s="17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</row>
    <row r="2219" spans="1:15" s="299" customFormat="1">
      <c r="A2219" s="15"/>
      <c r="B2219" s="290"/>
      <c r="C2219" s="17"/>
      <c r="D2219" s="17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</row>
    <row r="2220" spans="1:15" s="299" customFormat="1">
      <c r="A2220" s="15"/>
      <c r="B2220" s="290"/>
      <c r="C2220" s="17"/>
      <c r="D2220" s="17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</row>
    <row r="2221" spans="1:15" s="299" customFormat="1">
      <c r="A2221" s="15"/>
      <c r="B2221" s="290"/>
      <c r="C2221" s="17"/>
      <c r="D2221" s="17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</row>
    <row r="2222" spans="1:15" s="299" customFormat="1">
      <c r="A2222" s="15"/>
      <c r="B2222" s="290"/>
      <c r="C2222" s="17"/>
      <c r="D2222" s="17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</row>
    <row r="2223" spans="1:15" s="299" customFormat="1">
      <c r="A2223" s="15"/>
      <c r="B2223" s="290"/>
      <c r="C2223" s="17"/>
      <c r="D2223" s="17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</row>
    <row r="2224" spans="1:15" s="299" customFormat="1">
      <c r="A2224" s="15"/>
      <c r="B2224" s="290"/>
      <c r="C2224" s="17"/>
      <c r="D2224" s="17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</row>
    <row r="2225" spans="1:15" s="299" customFormat="1">
      <c r="A2225" s="15"/>
      <c r="B2225" s="290"/>
      <c r="C2225" s="17"/>
      <c r="D2225" s="17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</row>
    <row r="2226" spans="1:15" s="299" customFormat="1">
      <c r="A2226" s="15"/>
      <c r="B2226" s="290"/>
      <c r="C2226" s="17"/>
      <c r="D2226" s="17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</row>
    <row r="2227" spans="1:15" s="299" customFormat="1">
      <c r="A2227" s="15"/>
      <c r="B2227" s="290"/>
      <c r="C2227" s="17"/>
      <c r="D2227" s="17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</row>
    <row r="2228" spans="1:15" s="299" customFormat="1">
      <c r="A2228" s="15"/>
      <c r="B2228" s="290"/>
      <c r="C2228" s="17"/>
      <c r="D2228" s="17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</row>
    <row r="2229" spans="1:15" s="299" customFormat="1">
      <c r="A2229" s="15"/>
      <c r="B2229" s="290"/>
      <c r="C2229" s="17"/>
      <c r="D2229" s="17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</row>
    <row r="2230" spans="1:15" s="299" customFormat="1">
      <c r="A2230" s="15"/>
      <c r="B2230" s="290"/>
      <c r="C2230" s="17"/>
      <c r="D2230" s="17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</row>
    <row r="2231" spans="1:15" s="299" customFormat="1">
      <c r="A2231" s="15"/>
      <c r="B2231" s="290"/>
      <c r="C2231" s="17"/>
      <c r="D2231" s="17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</row>
    <row r="2232" spans="1:15" s="299" customFormat="1">
      <c r="A2232" s="15"/>
      <c r="B2232" s="290"/>
      <c r="C2232" s="17"/>
      <c r="D2232" s="17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</row>
    <row r="2233" spans="1:15" s="299" customFormat="1">
      <c r="A2233" s="15"/>
      <c r="B2233" s="290"/>
      <c r="C2233" s="17"/>
      <c r="D2233" s="17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</row>
    <row r="2234" spans="1:15" s="299" customFormat="1">
      <c r="A2234" s="15"/>
      <c r="B2234" s="290"/>
      <c r="C2234" s="17"/>
      <c r="D2234" s="17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</row>
    <row r="2235" spans="1:15" s="299" customFormat="1">
      <c r="A2235" s="15"/>
      <c r="B2235" s="290"/>
      <c r="C2235" s="17"/>
      <c r="D2235" s="17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</row>
    <row r="2236" spans="1:15" s="299" customFormat="1">
      <c r="A2236" s="15"/>
      <c r="B2236" s="290"/>
      <c r="C2236" s="17"/>
      <c r="D2236" s="17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</row>
    <row r="2237" spans="1:15" s="299" customFormat="1">
      <c r="A2237" s="15"/>
      <c r="B2237" s="290"/>
      <c r="C2237" s="17"/>
      <c r="D2237" s="17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</row>
    <row r="2238" spans="1:15" s="299" customFormat="1">
      <c r="A2238" s="15"/>
      <c r="B2238" s="290"/>
      <c r="C2238" s="17"/>
      <c r="D2238" s="17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</row>
    <row r="2239" spans="1:15" s="299" customFormat="1">
      <c r="A2239" s="15"/>
      <c r="B2239" s="290"/>
      <c r="C2239" s="17"/>
      <c r="D2239" s="17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</row>
    <row r="2240" spans="1:15" s="299" customFormat="1">
      <c r="A2240" s="15"/>
      <c r="B2240" s="290"/>
      <c r="C2240" s="17"/>
      <c r="D2240" s="17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</row>
    <row r="2241" spans="1:15" s="299" customFormat="1">
      <c r="A2241" s="15"/>
      <c r="B2241" s="290"/>
      <c r="C2241" s="17"/>
      <c r="D2241" s="17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</row>
    <row r="2242" spans="1:15" s="299" customFormat="1">
      <c r="A2242" s="15"/>
      <c r="B2242" s="290"/>
      <c r="C2242" s="17"/>
      <c r="D2242" s="17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</row>
    <row r="2243" spans="1:15" s="299" customFormat="1">
      <c r="A2243" s="15"/>
      <c r="B2243" s="290"/>
      <c r="C2243" s="17"/>
      <c r="D2243" s="17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</row>
    <row r="2244" spans="1:15" s="299" customFormat="1">
      <c r="A2244" s="15"/>
      <c r="B2244" s="290"/>
      <c r="C2244" s="17"/>
      <c r="D2244" s="17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</row>
    <row r="2245" spans="1:15" s="299" customFormat="1">
      <c r="A2245" s="15"/>
      <c r="B2245" s="290"/>
      <c r="C2245" s="17"/>
      <c r="D2245" s="17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</row>
    <row r="2246" spans="1:15" s="299" customFormat="1">
      <c r="A2246" s="15"/>
      <c r="B2246" s="290"/>
      <c r="C2246" s="17"/>
      <c r="D2246" s="17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</row>
    <row r="2247" spans="1:15" s="299" customFormat="1">
      <c r="A2247" s="15"/>
      <c r="B2247" s="290"/>
      <c r="C2247" s="17"/>
      <c r="D2247" s="17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</row>
    <row r="2248" spans="1:15" s="299" customFormat="1">
      <c r="A2248" s="15"/>
      <c r="B2248" s="290"/>
      <c r="C2248" s="17"/>
      <c r="D2248" s="17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</row>
    <row r="2249" spans="1:15" s="299" customFormat="1">
      <c r="A2249" s="15"/>
      <c r="B2249" s="290"/>
      <c r="C2249" s="17"/>
      <c r="D2249" s="17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</row>
    <row r="2250" spans="1:15" s="299" customFormat="1">
      <c r="A2250" s="15"/>
      <c r="B2250" s="290"/>
      <c r="C2250" s="17"/>
      <c r="D2250" s="17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</row>
    <row r="2251" spans="1:15" s="299" customFormat="1">
      <c r="A2251" s="15"/>
      <c r="B2251" s="290"/>
      <c r="C2251" s="17"/>
      <c r="D2251" s="17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</row>
    <row r="2252" spans="1:15" s="299" customFormat="1">
      <c r="A2252" s="15"/>
      <c r="B2252" s="290"/>
      <c r="C2252" s="17"/>
      <c r="D2252" s="17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</row>
    <row r="2253" spans="1:15" s="299" customFormat="1">
      <c r="A2253" s="15"/>
      <c r="B2253" s="290"/>
      <c r="C2253" s="17"/>
      <c r="D2253" s="17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</row>
    <row r="2254" spans="1:15" s="299" customFormat="1">
      <c r="A2254" s="15"/>
      <c r="B2254" s="290"/>
      <c r="C2254" s="17"/>
      <c r="D2254" s="17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</row>
    <row r="2255" spans="1:15" s="299" customFormat="1">
      <c r="A2255" s="15"/>
      <c r="B2255" s="290"/>
      <c r="C2255" s="17"/>
      <c r="D2255" s="17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</row>
    <row r="2256" spans="1:15" s="299" customFormat="1">
      <c r="A2256" s="15"/>
      <c r="B2256" s="290"/>
      <c r="C2256" s="17"/>
      <c r="D2256" s="17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</row>
    <row r="2257" spans="1:15" s="299" customFormat="1">
      <c r="A2257" s="15"/>
      <c r="B2257" s="290"/>
      <c r="C2257" s="17"/>
      <c r="D2257" s="17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</row>
    <row r="2258" spans="1:15" s="299" customFormat="1">
      <c r="A2258" s="15"/>
      <c r="B2258" s="290"/>
      <c r="C2258" s="17"/>
      <c r="D2258" s="17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</row>
    <row r="2259" spans="1:15" s="299" customFormat="1">
      <c r="A2259" s="15"/>
      <c r="B2259" s="290"/>
      <c r="C2259" s="17"/>
      <c r="D2259" s="17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</row>
    <row r="2260" spans="1:15" s="299" customFormat="1">
      <c r="A2260" s="15"/>
      <c r="B2260" s="290"/>
      <c r="C2260" s="17"/>
      <c r="D2260" s="17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</row>
    <row r="2261" spans="1:15" s="299" customFormat="1">
      <c r="A2261" s="15"/>
      <c r="B2261" s="290"/>
      <c r="C2261" s="17"/>
      <c r="D2261" s="17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</row>
    <row r="2262" spans="1:15" s="299" customFormat="1">
      <c r="A2262" s="15"/>
      <c r="B2262" s="290"/>
      <c r="C2262" s="17"/>
      <c r="D2262" s="17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</row>
    <row r="2263" spans="1:15" s="299" customFormat="1">
      <c r="A2263" s="15"/>
      <c r="B2263" s="290"/>
      <c r="C2263" s="17"/>
      <c r="D2263" s="17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</row>
    <row r="2264" spans="1:15" s="299" customFormat="1">
      <c r="A2264" s="15"/>
      <c r="B2264" s="290"/>
      <c r="C2264" s="17"/>
      <c r="D2264" s="17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</row>
    <row r="2265" spans="1:15" s="299" customFormat="1">
      <c r="A2265" s="15"/>
      <c r="B2265" s="290"/>
      <c r="C2265" s="17"/>
      <c r="D2265" s="17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</row>
    <row r="2266" spans="1:15" s="299" customFormat="1">
      <c r="A2266" s="15"/>
      <c r="B2266" s="290"/>
      <c r="C2266" s="17"/>
      <c r="D2266" s="17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</row>
    <row r="2267" spans="1:15" s="299" customFormat="1">
      <c r="A2267" s="15"/>
      <c r="B2267" s="290"/>
      <c r="C2267" s="17"/>
      <c r="D2267" s="17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</row>
    <row r="2268" spans="1:15" s="299" customFormat="1">
      <c r="A2268" s="15"/>
      <c r="B2268" s="290"/>
      <c r="C2268" s="17"/>
      <c r="D2268" s="17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</row>
    <row r="2269" spans="1:15" s="299" customFormat="1">
      <c r="A2269" s="15"/>
      <c r="B2269" s="290"/>
      <c r="C2269" s="17"/>
      <c r="D2269" s="17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</row>
    <row r="2270" spans="1:15" s="299" customFormat="1">
      <c r="A2270" s="15"/>
      <c r="B2270" s="290"/>
      <c r="C2270" s="17"/>
      <c r="D2270" s="17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</row>
    <row r="2271" spans="1:15" s="299" customFormat="1">
      <c r="A2271" s="15"/>
      <c r="B2271" s="290"/>
      <c r="C2271" s="17"/>
      <c r="D2271" s="17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</row>
    <row r="2272" spans="1:15" s="299" customFormat="1">
      <c r="A2272" s="15"/>
      <c r="B2272" s="290"/>
      <c r="C2272" s="17"/>
      <c r="D2272" s="17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</row>
    <row r="2273" spans="1:15" s="299" customFormat="1">
      <c r="A2273" s="15"/>
      <c r="B2273" s="290"/>
      <c r="C2273" s="17"/>
      <c r="D2273" s="17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</row>
    <row r="2274" spans="1:15" s="299" customFormat="1">
      <c r="A2274" s="15"/>
      <c r="B2274" s="290"/>
      <c r="C2274" s="17"/>
      <c r="D2274" s="17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</row>
    <row r="2275" spans="1:15" s="299" customFormat="1">
      <c r="A2275" s="15"/>
      <c r="B2275" s="290"/>
      <c r="C2275" s="17"/>
      <c r="D2275" s="17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</row>
    <row r="2276" spans="1:15" s="299" customFormat="1">
      <c r="A2276" s="15"/>
      <c r="B2276" s="290"/>
      <c r="C2276" s="17"/>
      <c r="D2276" s="17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</row>
    <row r="2277" spans="1:15" s="299" customFormat="1">
      <c r="A2277" s="15"/>
      <c r="B2277" s="290"/>
      <c r="C2277" s="17"/>
      <c r="D2277" s="17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</row>
    <row r="2278" spans="1:15" s="299" customFormat="1">
      <c r="A2278" s="15"/>
      <c r="B2278" s="290"/>
      <c r="C2278" s="17"/>
      <c r="D2278" s="17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</row>
    <row r="2279" spans="1:15" s="299" customFormat="1">
      <c r="A2279" s="15"/>
      <c r="B2279" s="290"/>
      <c r="C2279" s="17"/>
      <c r="D2279" s="17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</row>
    <row r="2280" spans="1:15" s="299" customFormat="1">
      <c r="A2280" s="15"/>
      <c r="B2280" s="290"/>
      <c r="C2280" s="17"/>
      <c r="D2280" s="17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</row>
    <row r="2281" spans="1:15" s="299" customFormat="1">
      <c r="A2281" s="15"/>
      <c r="B2281" s="290"/>
      <c r="C2281" s="17"/>
      <c r="D2281" s="17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</row>
    <row r="2282" spans="1:15" s="299" customFormat="1">
      <c r="A2282" s="15"/>
      <c r="B2282" s="290"/>
      <c r="C2282" s="17"/>
      <c r="D2282" s="17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</row>
    <row r="2283" spans="1:15" s="299" customFormat="1">
      <c r="A2283" s="15"/>
      <c r="B2283" s="290"/>
      <c r="C2283" s="17"/>
      <c r="D2283" s="17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</row>
    <row r="2284" spans="1:15" s="299" customFormat="1">
      <c r="A2284" s="15"/>
      <c r="B2284" s="290"/>
      <c r="C2284" s="17"/>
      <c r="D2284" s="17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</row>
    <row r="2285" spans="1:15" s="299" customFormat="1">
      <c r="A2285" s="15"/>
      <c r="B2285" s="290"/>
      <c r="C2285" s="17"/>
      <c r="D2285" s="17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</row>
    <row r="2286" spans="1:15" s="299" customFormat="1">
      <c r="A2286" s="15"/>
      <c r="B2286" s="290"/>
      <c r="C2286" s="17"/>
      <c r="D2286" s="17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</row>
    <row r="2287" spans="1:15" s="299" customFormat="1">
      <c r="A2287" s="15"/>
      <c r="B2287" s="290"/>
      <c r="C2287" s="17"/>
      <c r="D2287" s="17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</row>
    <row r="2288" spans="1:15" s="299" customFormat="1">
      <c r="A2288" s="15"/>
      <c r="B2288" s="290"/>
      <c r="C2288" s="17"/>
      <c r="D2288" s="17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</row>
    <row r="2289" spans="1:15" s="299" customFormat="1">
      <c r="A2289" s="15"/>
      <c r="B2289" s="290"/>
      <c r="C2289" s="17"/>
      <c r="D2289" s="17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</row>
    <row r="2290" spans="1:15" s="299" customFormat="1">
      <c r="A2290" s="15"/>
      <c r="B2290" s="290"/>
      <c r="C2290" s="17"/>
      <c r="D2290" s="17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</row>
    <row r="2291" spans="1:15" s="299" customFormat="1">
      <c r="A2291" s="15"/>
      <c r="B2291" s="290"/>
      <c r="C2291" s="17"/>
      <c r="D2291" s="17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</row>
    <row r="2292" spans="1:15" s="299" customFormat="1">
      <c r="A2292" s="15"/>
      <c r="B2292" s="290"/>
      <c r="C2292" s="17"/>
      <c r="D2292" s="17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</row>
    <row r="2293" spans="1:15" s="299" customFormat="1">
      <c r="A2293" s="15"/>
      <c r="B2293" s="290"/>
      <c r="C2293" s="17"/>
      <c r="D2293" s="17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</row>
    <row r="2294" spans="1:15" s="299" customFormat="1">
      <c r="A2294" s="15"/>
      <c r="B2294" s="290"/>
      <c r="C2294" s="17"/>
      <c r="D2294" s="17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</row>
    <row r="2295" spans="1:15" s="299" customFormat="1">
      <c r="A2295" s="15"/>
      <c r="B2295" s="290"/>
      <c r="C2295" s="17"/>
      <c r="D2295" s="17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</row>
    <row r="2296" spans="1:15" s="299" customFormat="1">
      <c r="A2296" s="15"/>
      <c r="B2296" s="290"/>
      <c r="C2296" s="17"/>
      <c r="D2296" s="17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</row>
    <row r="2297" spans="1:15" s="299" customFormat="1">
      <c r="A2297" s="15"/>
      <c r="B2297" s="290"/>
      <c r="C2297" s="17"/>
      <c r="D2297" s="17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</row>
    <row r="2298" spans="1:15" s="299" customFormat="1">
      <c r="A2298" s="15"/>
      <c r="B2298" s="290"/>
      <c r="C2298" s="17"/>
      <c r="D2298" s="17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</row>
    <row r="2299" spans="1:15" s="299" customFormat="1">
      <c r="A2299" s="15"/>
      <c r="B2299" s="290"/>
      <c r="C2299" s="17"/>
      <c r="D2299" s="17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</row>
    <row r="2300" spans="1:15" s="299" customFormat="1">
      <c r="A2300" s="15"/>
      <c r="B2300" s="290"/>
      <c r="C2300" s="17"/>
      <c r="D2300" s="17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</row>
    <row r="2301" spans="1:15" s="299" customFormat="1">
      <c r="A2301" s="15"/>
      <c r="B2301" s="290"/>
      <c r="C2301" s="17"/>
      <c r="D2301" s="17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</row>
    <row r="2302" spans="1:15" s="299" customFormat="1">
      <c r="A2302" s="15"/>
      <c r="B2302" s="290"/>
      <c r="C2302" s="17"/>
      <c r="D2302" s="17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</row>
    <row r="2303" spans="1:15" s="299" customFormat="1">
      <c r="A2303" s="15"/>
      <c r="B2303" s="290"/>
      <c r="C2303" s="17"/>
      <c r="D2303" s="17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</row>
    <row r="2304" spans="1:15" s="299" customFormat="1">
      <c r="A2304" s="15"/>
      <c r="B2304" s="290"/>
      <c r="C2304" s="17"/>
      <c r="D2304" s="17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</row>
    <row r="2305" spans="1:15" s="299" customFormat="1">
      <c r="A2305" s="15"/>
      <c r="B2305" s="290"/>
      <c r="C2305" s="17"/>
      <c r="D2305" s="17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</row>
    <row r="2306" spans="1:15" s="299" customFormat="1">
      <c r="A2306" s="15"/>
      <c r="B2306" s="290"/>
      <c r="C2306" s="17"/>
      <c r="D2306" s="17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</row>
    <row r="2307" spans="1:15" s="299" customFormat="1">
      <c r="A2307" s="15"/>
      <c r="B2307" s="290"/>
      <c r="C2307" s="17"/>
      <c r="D2307" s="17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</row>
    <row r="2308" spans="1:15" s="299" customFormat="1">
      <c r="A2308" s="15"/>
      <c r="B2308" s="290"/>
      <c r="C2308" s="17"/>
      <c r="D2308" s="17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</row>
    <row r="2309" spans="1:15" s="299" customFormat="1">
      <c r="A2309" s="15"/>
      <c r="B2309" s="290"/>
      <c r="C2309" s="17"/>
      <c r="D2309" s="17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</row>
    <row r="2310" spans="1:15" s="299" customFormat="1">
      <c r="A2310" s="15"/>
      <c r="B2310" s="290"/>
      <c r="C2310" s="17"/>
      <c r="D2310" s="17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</row>
    <row r="2311" spans="1:15" s="299" customFormat="1">
      <c r="A2311" s="15"/>
      <c r="B2311" s="290"/>
      <c r="C2311" s="17"/>
      <c r="D2311" s="17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</row>
    <row r="2312" spans="1:15" s="299" customFormat="1">
      <c r="A2312" s="15"/>
      <c r="B2312" s="290"/>
      <c r="C2312" s="17"/>
      <c r="D2312" s="17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</row>
    <row r="2313" spans="1:15" s="299" customFormat="1">
      <c r="A2313" s="15"/>
      <c r="B2313" s="290"/>
      <c r="C2313" s="17"/>
      <c r="D2313" s="17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</row>
    <row r="2314" spans="1:15" s="299" customFormat="1">
      <c r="A2314" s="15"/>
      <c r="B2314" s="290"/>
      <c r="C2314" s="17"/>
      <c r="D2314" s="17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</row>
    <row r="2315" spans="1:15" s="299" customFormat="1">
      <c r="A2315" s="15"/>
      <c r="B2315" s="290"/>
      <c r="C2315" s="17"/>
      <c r="D2315" s="17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</row>
    <row r="2316" spans="1:15" s="299" customFormat="1">
      <c r="A2316" s="15"/>
      <c r="B2316" s="290"/>
      <c r="C2316" s="17"/>
      <c r="D2316" s="17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</row>
    <row r="2317" spans="1:15" s="299" customFormat="1">
      <c r="A2317" s="15"/>
      <c r="B2317" s="290"/>
      <c r="C2317" s="17"/>
      <c r="D2317" s="17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</row>
    <row r="2318" spans="1:15" s="299" customFormat="1">
      <c r="A2318" s="15"/>
      <c r="B2318" s="290"/>
      <c r="C2318" s="17"/>
      <c r="D2318" s="17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</row>
    <row r="2319" spans="1:15" s="299" customFormat="1">
      <c r="A2319" s="15"/>
      <c r="B2319" s="290"/>
      <c r="C2319" s="17"/>
      <c r="D2319" s="17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</row>
    <row r="2320" spans="1:15" s="299" customFormat="1">
      <c r="A2320" s="15"/>
      <c r="B2320" s="290"/>
      <c r="C2320" s="17"/>
      <c r="D2320" s="17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</row>
    <row r="2321" spans="1:15" s="299" customFormat="1">
      <c r="A2321" s="15"/>
      <c r="B2321" s="290"/>
      <c r="C2321" s="17"/>
      <c r="D2321" s="17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</row>
    <row r="2322" spans="1:15" s="299" customFormat="1">
      <c r="A2322" s="15"/>
      <c r="B2322" s="290"/>
      <c r="C2322" s="17"/>
      <c r="D2322" s="17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</row>
    <row r="2323" spans="1:15" s="299" customFormat="1">
      <c r="A2323" s="15"/>
      <c r="B2323" s="290"/>
      <c r="C2323" s="17"/>
      <c r="D2323" s="17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</row>
    <row r="2324" spans="1:15" s="299" customFormat="1">
      <c r="A2324" s="15"/>
      <c r="B2324" s="290"/>
      <c r="C2324" s="17"/>
      <c r="D2324" s="17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</row>
    <row r="2325" spans="1:15" s="299" customFormat="1">
      <c r="A2325" s="15"/>
      <c r="B2325" s="290"/>
      <c r="C2325" s="17"/>
      <c r="D2325" s="17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</row>
    <row r="2326" spans="1:15" s="299" customFormat="1">
      <c r="A2326" s="15"/>
      <c r="B2326" s="290"/>
      <c r="C2326" s="17"/>
      <c r="D2326" s="17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</row>
    <row r="2327" spans="1:15" s="299" customFormat="1">
      <c r="A2327" s="15"/>
      <c r="B2327" s="290"/>
      <c r="C2327" s="17"/>
      <c r="D2327" s="17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</row>
    <row r="2328" spans="1:15" s="299" customFormat="1">
      <c r="A2328" s="15"/>
      <c r="B2328" s="290"/>
      <c r="C2328" s="17"/>
      <c r="D2328" s="17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</row>
    <row r="2329" spans="1:15" s="299" customFormat="1">
      <c r="A2329" s="15"/>
      <c r="B2329" s="290"/>
      <c r="C2329" s="17"/>
      <c r="D2329" s="17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</row>
    <row r="2330" spans="1:15" s="299" customFormat="1">
      <c r="A2330" s="15"/>
      <c r="B2330" s="290"/>
      <c r="C2330" s="17"/>
      <c r="D2330" s="17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</row>
    <row r="2331" spans="1:15" s="299" customFormat="1">
      <c r="A2331" s="15"/>
      <c r="B2331" s="290"/>
      <c r="C2331" s="17"/>
      <c r="D2331" s="17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</row>
    <row r="2332" spans="1:15" s="299" customFormat="1">
      <c r="A2332" s="15"/>
      <c r="B2332" s="290"/>
      <c r="C2332" s="17"/>
      <c r="D2332" s="17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</row>
    <row r="2333" spans="1:15" s="299" customFormat="1">
      <c r="A2333" s="15"/>
      <c r="B2333" s="290"/>
      <c r="C2333" s="17"/>
      <c r="D2333" s="17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</row>
    <row r="2334" spans="1:15" s="299" customFormat="1">
      <c r="A2334" s="15"/>
      <c r="B2334" s="290"/>
      <c r="C2334" s="17"/>
      <c r="D2334" s="17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</row>
    <row r="2335" spans="1:15" s="299" customFormat="1">
      <c r="A2335" s="15"/>
      <c r="B2335" s="290"/>
      <c r="C2335" s="17"/>
      <c r="D2335" s="17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</row>
    <row r="2336" spans="1:15" s="299" customFormat="1">
      <c r="A2336" s="15"/>
      <c r="B2336" s="290"/>
      <c r="C2336" s="17"/>
      <c r="D2336" s="17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</row>
    <row r="2337" spans="1:15" s="299" customFormat="1">
      <c r="A2337" s="15"/>
      <c r="B2337" s="290"/>
      <c r="C2337" s="17"/>
      <c r="D2337" s="17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</row>
    <row r="2338" spans="1:15" s="299" customFormat="1">
      <c r="A2338" s="15"/>
      <c r="B2338" s="290"/>
      <c r="C2338" s="17"/>
      <c r="D2338" s="17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</row>
    <row r="2339" spans="1:15" s="299" customFormat="1">
      <c r="A2339" s="15"/>
      <c r="B2339" s="290"/>
      <c r="C2339" s="17"/>
      <c r="D2339" s="17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</row>
    <row r="2340" spans="1:15" s="299" customFormat="1">
      <c r="A2340" s="15"/>
      <c r="B2340" s="290"/>
      <c r="C2340" s="17"/>
      <c r="D2340" s="17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</row>
    <row r="2341" spans="1:15" s="299" customFormat="1">
      <c r="A2341" s="15"/>
      <c r="B2341" s="290"/>
      <c r="C2341" s="17"/>
      <c r="D2341" s="17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</row>
    <row r="2342" spans="1:15" s="299" customFormat="1">
      <c r="A2342" s="15"/>
      <c r="B2342" s="290"/>
      <c r="C2342" s="17"/>
      <c r="D2342" s="17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</row>
    <row r="2343" spans="1:15" s="299" customFormat="1">
      <c r="A2343" s="15"/>
      <c r="B2343" s="290"/>
      <c r="C2343" s="17"/>
      <c r="D2343" s="17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</row>
    <row r="2344" spans="1:15" s="299" customFormat="1">
      <c r="A2344" s="15"/>
      <c r="B2344" s="290"/>
      <c r="C2344" s="17"/>
      <c r="D2344" s="17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</row>
    <row r="2345" spans="1:15" s="299" customFormat="1">
      <c r="A2345" s="15"/>
      <c r="B2345" s="290"/>
      <c r="C2345" s="17"/>
      <c r="D2345" s="17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</row>
    <row r="2346" spans="1:15" s="299" customFormat="1">
      <c r="A2346" s="15"/>
      <c r="B2346" s="290"/>
      <c r="C2346" s="17"/>
      <c r="D2346" s="17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</row>
    <row r="2347" spans="1:15" s="299" customFormat="1">
      <c r="A2347" s="15"/>
      <c r="B2347" s="290"/>
      <c r="C2347" s="17"/>
      <c r="D2347" s="17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</row>
    <row r="2348" spans="1:15" s="299" customFormat="1">
      <c r="A2348" s="15"/>
      <c r="B2348" s="290"/>
      <c r="C2348" s="17"/>
      <c r="D2348" s="17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</row>
    <row r="2349" spans="1:15" s="299" customFormat="1">
      <c r="A2349" s="15"/>
      <c r="B2349" s="290"/>
      <c r="C2349" s="17"/>
      <c r="D2349" s="17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</row>
    <row r="2350" spans="1:15" s="299" customFormat="1">
      <c r="A2350" s="15"/>
      <c r="B2350" s="290"/>
      <c r="C2350" s="17"/>
      <c r="D2350" s="17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</row>
    <row r="2351" spans="1:15" s="299" customFormat="1">
      <c r="A2351" s="15"/>
      <c r="B2351" s="290"/>
      <c r="C2351" s="17"/>
      <c r="D2351" s="17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5"/>
    </row>
    <row r="2352" spans="1:15" s="299" customFormat="1">
      <c r="A2352" s="15"/>
      <c r="B2352" s="290"/>
      <c r="C2352" s="17"/>
      <c r="D2352" s="17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</row>
    <row r="2353" spans="1:15" s="299" customFormat="1">
      <c r="A2353" s="15"/>
      <c r="B2353" s="290"/>
      <c r="C2353" s="17"/>
      <c r="D2353" s="17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</row>
    <row r="2354" spans="1:15" s="299" customFormat="1">
      <c r="A2354" s="15"/>
      <c r="B2354" s="290"/>
      <c r="C2354" s="17"/>
      <c r="D2354" s="17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</row>
    <row r="2355" spans="1:15" s="299" customFormat="1">
      <c r="A2355" s="15"/>
      <c r="B2355" s="290"/>
      <c r="C2355" s="17"/>
      <c r="D2355" s="17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</row>
    <row r="2356" spans="1:15" s="299" customFormat="1">
      <c r="A2356" s="15"/>
      <c r="B2356" s="290"/>
      <c r="C2356" s="17"/>
      <c r="D2356" s="17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</row>
    <row r="2357" spans="1:15" s="299" customFormat="1">
      <c r="A2357" s="15"/>
      <c r="B2357" s="290"/>
      <c r="C2357" s="17"/>
      <c r="D2357" s="17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</row>
    <row r="2358" spans="1:15" s="299" customFormat="1">
      <c r="A2358" s="15"/>
      <c r="B2358" s="290"/>
      <c r="C2358" s="17"/>
      <c r="D2358" s="17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</row>
    <row r="2359" spans="1:15" s="299" customFormat="1">
      <c r="A2359" s="15"/>
      <c r="B2359" s="290"/>
      <c r="C2359" s="17"/>
      <c r="D2359" s="17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</row>
    <row r="2360" spans="1:15" s="299" customFormat="1">
      <c r="A2360" s="15"/>
      <c r="B2360" s="290"/>
      <c r="C2360" s="17"/>
      <c r="D2360" s="17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</row>
    <row r="2361" spans="1:15" s="299" customFormat="1">
      <c r="A2361" s="15"/>
      <c r="B2361" s="290"/>
      <c r="C2361" s="17"/>
      <c r="D2361" s="17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5"/>
    </row>
    <row r="2362" spans="1:15" s="299" customFormat="1">
      <c r="A2362" s="15"/>
      <c r="B2362" s="290"/>
      <c r="C2362" s="17"/>
      <c r="D2362" s="17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</row>
    <row r="2363" spans="1:15" s="299" customFormat="1">
      <c r="A2363" s="15"/>
      <c r="B2363" s="290"/>
      <c r="C2363" s="17"/>
      <c r="D2363" s="17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5"/>
    </row>
    <row r="2364" spans="1:15" s="299" customFormat="1">
      <c r="A2364" s="15"/>
      <c r="B2364" s="290"/>
      <c r="C2364" s="17"/>
      <c r="D2364" s="17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</row>
    <row r="2365" spans="1:15" s="299" customFormat="1">
      <c r="A2365" s="15"/>
      <c r="B2365" s="290"/>
      <c r="C2365" s="17"/>
      <c r="D2365" s="17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</row>
    <row r="2366" spans="1:15" s="299" customFormat="1">
      <c r="A2366" s="15"/>
      <c r="B2366" s="290"/>
      <c r="C2366" s="17"/>
      <c r="D2366" s="17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</row>
    <row r="2367" spans="1:15" s="299" customFormat="1">
      <c r="A2367" s="15"/>
      <c r="B2367" s="290"/>
      <c r="C2367" s="17"/>
      <c r="D2367" s="17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</row>
    <row r="2368" spans="1:15" s="299" customFormat="1">
      <c r="A2368" s="15"/>
      <c r="B2368" s="290"/>
      <c r="C2368" s="17"/>
      <c r="D2368" s="17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</row>
    <row r="2369" spans="1:15" s="299" customFormat="1">
      <c r="A2369" s="15"/>
      <c r="B2369" s="290"/>
      <c r="C2369" s="17"/>
      <c r="D2369" s="17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</row>
    <row r="2370" spans="1:15" s="299" customFormat="1">
      <c r="A2370" s="15"/>
      <c r="B2370" s="290"/>
      <c r="C2370" s="17"/>
      <c r="D2370" s="17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</row>
    <row r="2371" spans="1:15" s="299" customFormat="1">
      <c r="A2371" s="15"/>
      <c r="B2371" s="290"/>
      <c r="C2371" s="17"/>
      <c r="D2371" s="17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</row>
    <row r="2372" spans="1:15" s="299" customFormat="1">
      <c r="A2372" s="15"/>
      <c r="B2372" s="290"/>
      <c r="C2372" s="17"/>
      <c r="D2372" s="17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</row>
    <row r="2373" spans="1:15" s="299" customFormat="1">
      <c r="A2373" s="15"/>
      <c r="B2373" s="290"/>
      <c r="C2373" s="17"/>
      <c r="D2373" s="17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</row>
    <row r="2374" spans="1:15" s="299" customFormat="1">
      <c r="A2374" s="15"/>
      <c r="B2374" s="290"/>
      <c r="C2374" s="17"/>
      <c r="D2374" s="17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</row>
    <row r="2375" spans="1:15" s="299" customFormat="1">
      <c r="A2375" s="15"/>
      <c r="B2375" s="290"/>
      <c r="C2375" s="17"/>
      <c r="D2375" s="17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</row>
    <row r="2376" spans="1:15" s="299" customFormat="1">
      <c r="A2376" s="15"/>
      <c r="B2376" s="290"/>
      <c r="C2376" s="17"/>
      <c r="D2376" s="17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</row>
    <row r="2377" spans="1:15" s="299" customFormat="1">
      <c r="A2377" s="15"/>
      <c r="B2377" s="290"/>
      <c r="C2377" s="17"/>
      <c r="D2377" s="17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</row>
    <row r="2378" spans="1:15" s="299" customFormat="1">
      <c r="A2378" s="15"/>
      <c r="B2378" s="290"/>
      <c r="C2378" s="17"/>
      <c r="D2378" s="17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</row>
    <row r="2379" spans="1:15" s="299" customFormat="1">
      <c r="A2379" s="15"/>
      <c r="B2379" s="290"/>
      <c r="C2379" s="17"/>
      <c r="D2379" s="17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</row>
    <row r="2380" spans="1:15" s="299" customFormat="1">
      <c r="A2380" s="15"/>
      <c r="B2380" s="290"/>
      <c r="C2380" s="17"/>
      <c r="D2380" s="17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</row>
    <row r="2381" spans="1:15" s="299" customFormat="1">
      <c r="A2381" s="15"/>
      <c r="B2381" s="290"/>
      <c r="C2381" s="17"/>
      <c r="D2381" s="17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</row>
    <row r="2382" spans="1:15" s="299" customFormat="1">
      <c r="A2382" s="15"/>
      <c r="B2382" s="290"/>
      <c r="C2382" s="17"/>
      <c r="D2382" s="17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</row>
    <row r="2383" spans="1:15" s="299" customFormat="1">
      <c r="A2383" s="15"/>
      <c r="B2383" s="290"/>
      <c r="C2383" s="17"/>
      <c r="D2383" s="17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</row>
    <row r="2384" spans="1:15" s="299" customFormat="1">
      <c r="A2384" s="15"/>
      <c r="B2384" s="290"/>
      <c r="C2384" s="17"/>
      <c r="D2384" s="17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</row>
    <row r="2385" spans="1:15" s="299" customFormat="1">
      <c r="A2385" s="15"/>
      <c r="B2385" s="290"/>
      <c r="C2385" s="17"/>
      <c r="D2385" s="17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</row>
    <row r="2386" spans="1:15" s="299" customFormat="1">
      <c r="A2386" s="15"/>
      <c r="B2386" s="290"/>
      <c r="C2386" s="17"/>
      <c r="D2386" s="17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</row>
    <row r="2387" spans="1:15" s="299" customFormat="1">
      <c r="A2387" s="15"/>
      <c r="B2387" s="290"/>
      <c r="C2387" s="17"/>
      <c r="D2387" s="17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</row>
    <row r="2388" spans="1:15" s="299" customFormat="1">
      <c r="A2388" s="15"/>
      <c r="B2388" s="290"/>
      <c r="C2388" s="17"/>
      <c r="D2388" s="17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5"/>
    </row>
    <row r="2389" spans="1:15" s="299" customFormat="1">
      <c r="A2389" s="15"/>
      <c r="B2389" s="290"/>
      <c r="C2389" s="17"/>
      <c r="D2389" s="17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</row>
    <row r="2390" spans="1:15" s="299" customFormat="1">
      <c r="A2390" s="15"/>
      <c r="B2390" s="290"/>
      <c r="C2390" s="17"/>
      <c r="D2390" s="17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</row>
    <row r="2391" spans="1:15" s="299" customFormat="1">
      <c r="A2391" s="15"/>
      <c r="B2391" s="290"/>
      <c r="C2391" s="17"/>
      <c r="D2391" s="17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</row>
    <row r="2392" spans="1:15" s="299" customFormat="1">
      <c r="A2392" s="15"/>
      <c r="B2392" s="290"/>
      <c r="C2392" s="17"/>
      <c r="D2392" s="17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</row>
    <row r="2393" spans="1:15" s="299" customFormat="1">
      <c r="A2393" s="15"/>
      <c r="B2393" s="290"/>
      <c r="C2393" s="17"/>
      <c r="D2393" s="17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</row>
    <row r="2394" spans="1:15" s="299" customFormat="1">
      <c r="A2394" s="15"/>
      <c r="B2394" s="290"/>
      <c r="C2394" s="17"/>
      <c r="D2394" s="17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</row>
    <row r="2395" spans="1:15" s="299" customFormat="1">
      <c r="A2395" s="15"/>
      <c r="B2395" s="290"/>
      <c r="C2395" s="17"/>
      <c r="D2395" s="17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</row>
    <row r="2396" spans="1:15" s="299" customFormat="1">
      <c r="A2396" s="15"/>
      <c r="B2396" s="290"/>
      <c r="C2396" s="17"/>
      <c r="D2396" s="17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</row>
    <row r="2397" spans="1:15" s="299" customFormat="1">
      <c r="A2397" s="15"/>
      <c r="B2397" s="290"/>
      <c r="C2397" s="17"/>
      <c r="D2397" s="17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</row>
    <row r="2398" spans="1:15" s="299" customFormat="1">
      <c r="A2398" s="15"/>
      <c r="B2398" s="290"/>
      <c r="C2398" s="17"/>
      <c r="D2398" s="17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</row>
    <row r="2399" spans="1:15" s="299" customFormat="1">
      <c r="A2399" s="15"/>
      <c r="B2399" s="290"/>
      <c r="C2399" s="17"/>
      <c r="D2399" s="17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</row>
    <row r="2400" spans="1:15" s="299" customFormat="1">
      <c r="A2400" s="15"/>
      <c r="B2400" s="290"/>
      <c r="C2400" s="17"/>
      <c r="D2400" s="17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</row>
    <row r="2401" spans="1:15" s="299" customFormat="1">
      <c r="A2401" s="15"/>
      <c r="B2401" s="290"/>
      <c r="C2401" s="17"/>
      <c r="D2401" s="17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</row>
    <row r="2402" spans="1:15" s="299" customFormat="1">
      <c r="A2402" s="15"/>
      <c r="B2402" s="290"/>
      <c r="C2402" s="17"/>
      <c r="D2402" s="17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</row>
    <row r="2403" spans="1:15" s="299" customFormat="1">
      <c r="A2403" s="15"/>
      <c r="B2403" s="290"/>
      <c r="C2403" s="17"/>
      <c r="D2403" s="17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</row>
    <row r="2404" spans="1:15" s="299" customFormat="1">
      <c r="A2404" s="15"/>
      <c r="B2404" s="290"/>
      <c r="C2404" s="17"/>
      <c r="D2404" s="17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</row>
    <row r="2405" spans="1:15" s="299" customFormat="1">
      <c r="A2405" s="15"/>
      <c r="B2405" s="290"/>
      <c r="C2405" s="17"/>
      <c r="D2405" s="17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</row>
    <row r="2406" spans="1:15" s="299" customFormat="1">
      <c r="A2406" s="15"/>
      <c r="B2406" s="290"/>
      <c r="C2406" s="17"/>
      <c r="D2406" s="17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</row>
    <row r="2407" spans="1:15" s="299" customFormat="1">
      <c r="A2407" s="15"/>
      <c r="B2407" s="290"/>
      <c r="C2407" s="17"/>
      <c r="D2407" s="17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</row>
    <row r="2408" spans="1:15" s="299" customFormat="1">
      <c r="A2408" s="15"/>
      <c r="B2408" s="290"/>
      <c r="C2408" s="17"/>
      <c r="D2408" s="17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</row>
    <row r="2409" spans="1:15" s="299" customFormat="1">
      <c r="A2409" s="15"/>
      <c r="B2409" s="290"/>
      <c r="C2409" s="17"/>
      <c r="D2409" s="17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</row>
    <row r="2410" spans="1:15" s="299" customFormat="1">
      <c r="A2410" s="15"/>
      <c r="B2410" s="290"/>
      <c r="C2410" s="17"/>
      <c r="D2410" s="17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</row>
    <row r="2411" spans="1:15" s="299" customFormat="1">
      <c r="A2411" s="15"/>
      <c r="B2411" s="290"/>
      <c r="C2411" s="17"/>
      <c r="D2411" s="17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</row>
    <row r="2412" spans="1:15" s="299" customFormat="1">
      <c r="A2412" s="15"/>
      <c r="B2412" s="290"/>
      <c r="C2412" s="17"/>
      <c r="D2412" s="17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</row>
    <row r="2413" spans="1:15" s="299" customFormat="1">
      <c r="A2413" s="15"/>
      <c r="B2413" s="290"/>
      <c r="C2413" s="17"/>
      <c r="D2413" s="17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</row>
    <row r="2414" spans="1:15" s="299" customFormat="1">
      <c r="A2414" s="15"/>
      <c r="B2414" s="290"/>
      <c r="C2414" s="17"/>
      <c r="D2414" s="17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</row>
    <row r="2415" spans="1:15" s="299" customFormat="1">
      <c r="A2415" s="15"/>
      <c r="B2415" s="290"/>
      <c r="C2415" s="17"/>
      <c r="D2415" s="17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</row>
    <row r="2416" spans="1:15" s="299" customFormat="1">
      <c r="A2416" s="15"/>
      <c r="B2416" s="290"/>
      <c r="C2416" s="17"/>
      <c r="D2416" s="17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</row>
    <row r="2417" spans="1:15" s="299" customFormat="1">
      <c r="A2417" s="15"/>
      <c r="B2417" s="290"/>
      <c r="C2417" s="17"/>
      <c r="D2417" s="17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</row>
    <row r="2418" spans="1:15" s="299" customFormat="1">
      <c r="A2418" s="15"/>
      <c r="B2418" s="290"/>
      <c r="C2418" s="17"/>
      <c r="D2418" s="17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</row>
    <row r="2419" spans="1:15" s="299" customFormat="1">
      <c r="A2419" s="15"/>
      <c r="B2419" s="290"/>
      <c r="C2419" s="17"/>
      <c r="D2419" s="17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</row>
    <row r="2420" spans="1:15" s="299" customFormat="1">
      <c r="A2420" s="15"/>
      <c r="B2420" s="290"/>
      <c r="C2420" s="17"/>
      <c r="D2420" s="17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</row>
    <row r="2421" spans="1:15" s="299" customFormat="1">
      <c r="A2421" s="15"/>
      <c r="B2421" s="290"/>
      <c r="C2421" s="17"/>
      <c r="D2421" s="17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</row>
    <row r="2422" spans="1:15" s="299" customFormat="1">
      <c r="A2422" s="15"/>
      <c r="B2422" s="290"/>
      <c r="C2422" s="17"/>
      <c r="D2422" s="17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</row>
    <row r="2423" spans="1:15" s="299" customFormat="1">
      <c r="A2423" s="15"/>
      <c r="B2423" s="290"/>
      <c r="C2423" s="17"/>
      <c r="D2423" s="17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</row>
    <row r="2424" spans="1:15" s="299" customFormat="1">
      <c r="A2424" s="15"/>
      <c r="B2424" s="290"/>
      <c r="C2424" s="17"/>
      <c r="D2424" s="17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</row>
    <row r="2425" spans="1:15" s="299" customFormat="1">
      <c r="A2425" s="15"/>
      <c r="B2425" s="290"/>
      <c r="C2425" s="17"/>
      <c r="D2425" s="17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</row>
    <row r="2426" spans="1:15" s="299" customFormat="1">
      <c r="A2426" s="15"/>
      <c r="B2426" s="290"/>
      <c r="C2426" s="17"/>
      <c r="D2426" s="17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</row>
    <row r="2427" spans="1:15" s="299" customFormat="1">
      <c r="A2427" s="15"/>
      <c r="B2427" s="290"/>
      <c r="C2427" s="17"/>
      <c r="D2427" s="17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</row>
    <row r="2428" spans="1:15" s="299" customFormat="1">
      <c r="A2428" s="15"/>
      <c r="B2428" s="290"/>
      <c r="C2428" s="17"/>
      <c r="D2428" s="17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</row>
    <row r="2429" spans="1:15" s="299" customFormat="1">
      <c r="A2429" s="15"/>
      <c r="B2429" s="290"/>
      <c r="C2429" s="17"/>
      <c r="D2429" s="17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</row>
    <row r="2430" spans="1:15" s="299" customFormat="1">
      <c r="A2430" s="15"/>
      <c r="B2430" s="290"/>
      <c r="C2430" s="17"/>
      <c r="D2430" s="17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</row>
    <row r="2431" spans="1:15" s="299" customFormat="1">
      <c r="A2431" s="15"/>
      <c r="B2431" s="290"/>
      <c r="C2431" s="17"/>
      <c r="D2431" s="17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</row>
    <row r="2432" spans="1:15" s="299" customFormat="1">
      <c r="A2432" s="15"/>
      <c r="B2432" s="290"/>
      <c r="C2432" s="17"/>
      <c r="D2432" s="17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</row>
    <row r="2433" spans="1:15" s="299" customFormat="1">
      <c r="A2433" s="15"/>
      <c r="B2433" s="290"/>
      <c r="C2433" s="17"/>
      <c r="D2433" s="17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</row>
    <row r="2434" spans="1:15" s="299" customFormat="1">
      <c r="A2434" s="15"/>
      <c r="B2434" s="290"/>
      <c r="C2434" s="17"/>
      <c r="D2434" s="17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</row>
    <row r="2435" spans="1:15" s="299" customFormat="1">
      <c r="A2435" s="15"/>
      <c r="B2435" s="290"/>
      <c r="C2435" s="17"/>
      <c r="D2435" s="17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</row>
    <row r="2436" spans="1:15" s="299" customFormat="1">
      <c r="A2436" s="15"/>
      <c r="B2436" s="290"/>
      <c r="C2436" s="17"/>
      <c r="D2436" s="17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</row>
    <row r="2437" spans="1:15" s="299" customFormat="1">
      <c r="A2437" s="15"/>
      <c r="B2437" s="290"/>
      <c r="C2437" s="17"/>
      <c r="D2437" s="17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</row>
    <row r="2438" spans="1:15" s="299" customFormat="1">
      <c r="A2438" s="15"/>
      <c r="B2438" s="290"/>
      <c r="C2438" s="17"/>
      <c r="D2438" s="17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</row>
    <row r="2439" spans="1:15" s="299" customFormat="1">
      <c r="A2439" s="15"/>
      <c r="B2439" s="290"/>
      <c r="C2439" s="17"/>
      <c r="D2439" s="17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</row>
    <row r="2440" spans="1:15" s="299" customFormat="1">
      <c r="A2440" s="15"/>
      <c r="B2440" s="290"/>
      <c r="C2440" s="17"/>
      <c r="D2440" s="17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</row>
    <row r="2441" spans="1:15" s="299" customFormat="1">
      <c r="A2441" s="15"/>
      <c r="B2441" s="290"/>
      <c r="C2441" s="17"/>
      <c r="D2441" s="17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</row>
    <row r="2442" spans="1:15" s="299" customFormat="1">
      <c r="A2442" s="15"/>
      <c r="B2442" s="290"/>
      <c r="C2442" s="17"/>
      <c r="D2442" s="17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</row>
    <row r="2443" spans="1:15" s="299" customFormat="1">
      <c r="A2443" s="15"/>
      <c r="B2443" s="290"/>
      <c r="C2443" s="17"/>
      <c r="D2443" s="17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</row>
    <row r="2444" spans="1:15" s="299" customFormat="1">
      <c r="A2444" s="15"/>
      <c r="B2444" s="290"/>
      <c r="C2444" s="17"/>
      <c r="D2444" s="17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</row>
    <row r="2445" spans="1:15" s="299" customFormat="1">
      <c r="A2445" s="15"/>
      <c r="B2445" s="290"/>
      <c r="C2445" s="17"/>
      <c r="D2445" s="17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</row>
    <row r="2446" spans="1:15" s="299" customFormat="1">
      <c r="A2446" s="15"/>
      <c r="B2446" s="290"/>
      <c r="C2446" s="17"/>
      <c r="D2446" s="17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</row>
    <row r="2447" spans="1:15" s="299" customFormat="1">
      <c r="A2447" s="15"/>
      <c r="B2447" s="290"/>
      <c r="C2447" s="17"/>
      <c r="D2447" s="17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</row>
    <row r="2448" spans="1:15" s="299" customFormat="1">
      <c r="A2448" s="15"/>
      <c r="B2448" s="290"/>
      <c r="C2448" s="17"/>
      <c r="D2448" s="17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</row>
    <row r="2449" spans="1:15" s="299" customFormat="1">
      <c r="A2449" s="15"/>
      <c r="B2449" s="290"/>
      <c r="C2449" s="17"/>
      <c r="D2449" s="17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</row>
    <row r="2450" spans="1:15" s="299" customFormat="1">
      <c r="A2450" s="15"/>
      <c r="B2450" s="290"/>
      <c r="C2450" s="17"/>
      <c r="D2450" s="17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5"/>
    </row>
    <row r="2451" spans="1:15" s="299" customFormat="1">
      <c r="A2451" s="15"/>
      <c r="B2451" s="290"/>
      <c r="C2451" s="17"/>
      <c r="D2451" s="17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</row>
    <row r="2452" spans="1:15" s="299" customFormat="1">
      <c r="A2452" s="15"/>
      <c r="B2452" s="290"/>
      <c r="C2452" s="17"/>
      <c r="D2452" s="17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</row>
    <row r="2453" spans="1:15" s="299" customFormat="1">
      <c r="A2453" s="15"/>
      <c r="B2453" s="290"/>
      <c r="C2453" s="17"/>
      <c r="D2453" s="17"/>
      <c r="E2453" s="15"/>
      <c r="F2453" s="15"/>
      <c r="G2453" s="15"/>
      <c r="H2453" s="15"/>
      <c r="I2453" s="15"/>
      <c r="J2453" s="15"/>
      <c r="K2453" s="15"/>
      <c r="L2453" s="15"/>
      <c r="M2453" s="15"/>
      <c r="N2453" s="15"/>
      <c r="O2453" s="15"/>
    </row>
    <row r="2454" spans="1:15" s="299" customFormat="1">
      <c r="A2454" s="15"/>
      <c r="B2454" s="290"/>
      <c r="C2454" s="17"/>
      <c r="D2454" s="17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5"/>
    </row>
    <row r="2455" spans="1:15" s="299" customFormat="1">
      <c r="A2455" s="15"/>
      <c r="B2455" s="290"/>
      <c r="C2455" s="17"/>
      <c r="D2455" s="17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5"/>
    </row>
    <row r="2456" spans="1:15" s="299" customFormat="1">
      <c r="A2456" s="15"/>
      <c r="B2456" s="290"/>
      <c r="C2456" s="17"/>
      <c r="D2456" s="17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5"/>
    </row>
    <row r="2457" spans="1:15" s="299" customFormat="1">
      <c r="A2457" s="15"/>
      <c r="B2457" s="290"/>
      <c r="C2457" s="17"/>
      <c r="D2457" s="17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5"/>
    </row>
    <row r="2458" spans="1:15" s="299" customFormat="1">
      <c r="A2458" s="15"/>
      <c r="B2458" s="290"/>
      <c r="C2458" s="17"/>
      <c r="D2458" s="17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5"/>
    </row>
    <row r="2459" spans="1:15" s="299" customFormat="1">
      <c r="A2459" s="15"/>
      <c r="B2459" s="290"/>
      <c r="C2459" s="17"/>
      <c r="D2459" s="17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5"/>
    </row>
    <row r="2460" spans="1:15" s="299" customFormat="1">
      <c r="A2460" s="15"/>
      <c r="B2460" s="290"/>
      <c r="C2460" s="17"/>
      <c r="D2460" s="17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</row>
    <row r="2461" spans="1:15" s="299" customFormat="1">
      <c r="A2461" s="15"/>
      <c r="B2461" s="290"/>
      <c r="C2461" s="17"/>
      <c r="D2461" s="17"/>
      <c r="E2461" s="15"/>
      <c r="F2461" s="15"/>
      <c r="G2461" s="15"/>
      <c r="H2461" s="15"/>
      <c r="I2461" s="15"/>
      <c r="J2461" s="15"/>
      <c r="K2461" s="15"/>
      <c r="L2461" s="15"/>
      <c r="M2461" s="15"/>
      <c r="N2461" s="15"/>
      <c r="O2461" s="15"/>
    </row>
    <row r="2462" spans="1:15" s="299" customFormat="1">
      <c r="A2462" s="15"/>
      <c r="B2462" s="290"/>
      <c r="C2462" s="17"/>
      <c r="D2462" s="17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5"/>
    </row>
    <row r="2463" spans="1:15" s="299" customFormat="1">
      <c r="A2463" s="15"/>
      <c r="B2463" s="290"/>
      <c r="C2463" s="17"/>
      <c r="D2463" s="17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15"/>
    </row>
    <row r="2464" spans="1:15" s="299" customFormat="1">
      <c r="A2464" s="15"/>
      <c r="B2464" s="290"/>
      <c r="C2464" s="17"/>
      <c r="D2464" s="17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5"/>
    </row>
    <row r="2465" spans="1:15" s="299" customFormat="1">
      <c r="A2465" s="15"/>
      <c r="B2465" s="290"/>
      <c r="C2465" s="17"/>
      <c r="D2465" s="17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</row>
    <row r="2466" spans="1:15" s="299" customFormat="1">
      <c r="A2466" s="15"/>
      <c r="B2466" s="290"/>
      <c r="C2466" s="17"/>
      <c r="D2466" s="17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5"/>
    </row>
    <row r="2467" spans="1:15" s="299" customFormat="1">
      <c r="A2467" s="15"/>
      <c r="B2467" s="290"/>
      <c r="C2467" s="17"/>
      <c r="D2467" s="17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5"/>
    </row>
    <row r="2468" spans="1:15" s="299" customFormat="1">
      <c r="A2468" s="15"/>
      <c r="B2468" s="290"/>
      <c r="C2468" s="17"/>
      <c r="D2468" s="17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</row>
    <row r="2469" spans="1:15" s="299" customFormat="1">
      <c r="A2469" s="15"/>
      <c r="B2469" s="290"/>
      <c r="C2469" s="17"/>
      <c r="D2469" s="17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</row>
    <row r="2470" spans="1:15" s="299" customFormat="1">
      <c r="A2470" s="15"/>
      <c r="B2470" s="290"/>
      <c r="C2470" s="17"/>
      <c r="D2470" s="17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</row>
    <row r="2471" spans="1:15" s="299" customFormat="1">
      <c r="A2471" s="15"/>
      <c r="B2471" s="290"/>
      <c r="C2471" s="17"/>
      <c r="D2471" s="17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15"/>
    </row>
    <row r="2472" spans="1:15" s="299" customFormat="1">
      <c r="A2472" s="15"/>
      <c r="B2472" s="290"/>
      <c r="C2472" s="17"/>
      <c r="D2472" s="17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</row>
    <row r="2473" spans="1:15" s="299" customFormat="1">
      <c r="A2473" s="15"/>
      <c r="B2473" s="290"/>
      <c r="C2473" s="17"/>
      <c r="D2473" s="17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</row>
    <row r="2474" spans="1:15" s="299" customFormat="1">
      <c r="A2474" s="15"/>
      <c r="B2474" s="290"/>
      <c r="C2474" s="17"/>
      <c r="D2474" s="17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</row>
    <row r="2475" spans="1:15" s="299" customFormat="1">
      <c r="A2475" s="15"/>
      <c r="B2475" s="290"/>
      <c r="C2475" s="17"/>
      <c r="D2475" s="17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5"/>
    </row>
    <row r="2476" spans="1:15" s="299" customFormat="1">
      <c r="A2476" s="15"/>
      <c r="B2476" s="290"/>
      <c r="C2476" s="17"/>
      <c r="D2476" s="17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5"/>
    </row>
    <row r="2477" spans="1:15" s="299" customFormat="1">
      <c r="A2477" s="15"/>
      <c r="B2477" s="290"/>
      <c r="C2477" s="17"/>
      <c r="D2477" s="17"/>
      <c r="E2477" s="15"/>
      <c r="F2477" s="15"/>
      <c r="G2477" s="15"/>
      <c r="H2477" s="15"/>
      <c r="I2477" s="15"/>
      <c r="J2477" s="15"/>
      <c r="K2477" s="15"/>
      <c r="L2477" s="15"/>
      <c r="M2477" s="15"/>
      <c r="N2477" s="15"/>
      <c r="O2477" s="15"/>
    </row>
    <row r="2478" spans="1:15" s="299" customFormat="1">
      <c r="A2478" s="15"/>
      <c r="B2478" s="290"/>
      <c r="C2478" s="17"/>
      <c r="D2478" s="17"/>
      <c r="E2478" s="15"/>
      <c r="F2478" s="15"/>
      <c r="G2478" s="15"/>
      <c r="H2478" s="15"/>
      <c r="I2478" s="15"/>
      <c r="J2478" s="15"/>
      <c r="K2478" s="15"/>
      <c r="L2478" s="15"/>
      <c r="M2478" s="15"/>
      <c r="N2478" s="15"/>
      <c r="O2478" s="15"/>
    </row>
    <row r="2479" spans="1:15" s="299" customFormat="1">
      <c r="A2479" s="15"/>
      <c r="B2479" s="290"/>
      <c r="C2479" s="17"/>
      <c r="D2479" s="17"/>
      <c r="E2479" s="15"/>
      <c r="F2479" s="15"/>
      <c r="G2479" s="15"/>
      <c r="H2479" s="15"/>
      <c r="I2479" s="15"/>
      <c r="J2479" s="15"/>
      <c r="K2479" s="15"/>
      <c r="L2479" s="15"/>
      <c r="M2479" s="15"/>
      <c r="N2479" s="15"/>
      <c r="O2479" s="15"/>
    </row>
    <row r="2480" spans="1:15" s="299" customFormat="1">
      <c r="A2480" s="15"/>
      <c r="B2480" s="290"/>
      <c r="C2480" s="17"/>
      <c r="D2480" s="17"/>
      <c r="E2480" s="15"/>
      <c r="F2480" s="15"/>
      <c r="G2480" s="15"/>
      <c r="H2480" s="15"/>
      <c r="I2480" s="15"/>
      <c r="J2480" s="15"/>
      <c r="K2480" s="15"/>
      <c r="L2480" s="15"/>
      <c r="M2480" s="15"/>
      <c r="N2480" s="15"/>
      <c r="O2480" s="15"/>
    </row>
    <row r="2481" spans="1:15" s="299" customFormat="1">
      <c r="A2481" s="15"/>
      <c r="B2481" s="290"/>
      <c r="C2481" s="17"/>
      <c r="D2481" s="17"/>
      <c r="E2481" s="15"/>
      <c r="F2481" s="15"/>
      <c r="G2481" s="15"/>
      <c r="H2481" s="15"/>
      <c r="I2481" s="15"/>
      <c r="J2481" s="15"/>
      <c r="K2481" s="15"/>
      <c r="L2481" s="15"/>
      <c r="M2481" s="15"/>
      <c r="N2481" s="15"/>
      <c r="O2481" s="15"/>
    </row>
    <row r="2482" spans="1:15" s="299" customFormat="1">
      <c r="A2482" s="15"/>
      <c r="B2482" s="290"/>
      <c r="C2482" s="17"/>
      <c r="D2482" s="17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5"/>
    </row>
    <row r="2483" spans="1:15" s="299" customFormat="1">
      <c r="A2483" s="15"/>
      <c r="B2483" s="290"/>
      <c r="C2483" s="17"/>
      <c r="D2483" s="17"/>
      <c r="E2483" s="15"/>
      <c r="F2483" s="15"/>
      <c r="G2483" s="15"/>
      <c r="H2483" s="15"/>
      <c r="I2483" s="15"/>
      <c r="J2483" s="15"/>
      <c r="K2483" s="15"/>
      <c r="L2483" s="15"/>
      <c r="M2483" s="15"/>
      <c r="N2483" s="15"/>
      <c r="O2483" s="15"/>
    </row>
    <row r="2484" spans="1:15" s="299" customFormat="1">
      <c r="A2484" s="15"/>
      <c r="B2484" s="290"/>
      <c r="C2484" s="17"/>
      <c r="D2484" s="17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5"/>
    </row>
    <row r="2485" spans="1:15" s="299" customFormat="1">
      <c r="A2485" s="15"/>
      <c r="B2485" s="290"/>
      <c r="C2485" s="17"/>
      <c r="D2485" s="17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5"/>
    </row>
    <row r="2486" spans="1:15" s="299" customFormat="1">
      <c r="A2486" s="15"/>
      <c r="B2486" s="290"/>
      <c r="C2486" s="17"/>
      <c r="D2486" s="17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5"/>
    </row>
    <row r="2487" spans="1:15" s="299" customFormat="1">
      <c r="A2487" s="15"/>
      <c r="B2487" s="290"/>
      <c r="C2487" s="17"/>
      <c r="D2487" s="17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</row>
    <row r="2488" spans="1:15" s="299" customFormat="1">
      <c r="A2488" s="15"/>
      <c r="B2488" s="290"/>
      <c r="C2488" s="17"/>
      <c r="D2488" s="17"/>
      <c r="E2488" s="15"/>
      <c r="F2488" s="15"/>
      <c r="G2488" s="15"/>
      <c r="H2488" s="15"/>
      <c r="I2488" s="15"/>
      <c r="J2488" s="15"/>
      <c r="K2488" s="15"/>
      <c r="L2488" s="15"/>
      <c r="M2488" s="15"/>
      <c r="N2488" s="15"/>
      <c r="O2488" s="15"/>
    </row>
    <row r="2489" spans="1:15" s="299" customFormat="1">
      <c r="A2489" s="15"/>
      <c r="B2489" s="290"/>
      <c r="C2489" s="17"/>
      <c r="D2489" s="17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</row>
    <row r="2490" spans="1:15" s="299" customFormat="1">
      <c r="A2490" s="15"/>
      <c r="B2490" s="290"/>
      <c r="C2490" s="17"/>
      <c r="D2490" s="17"/>
      <c r="E2490" s="15"/>
      <c r="F2490" s="15"/>
      <c r="G2490" s="15"/>
      <c r="H2490" s="15"/>
      <c r="I2490" s="15"/>
      <c r="J2490" s="15"/>
      <c r="K2490" s="15"/>
      <c r="L2490" s="15"/>
      <c r="M2490" s="15"/>
      <c r="N2490" s="15"/>
      <c r="O2490" s="15"/>
    </row>
    <row r="2491" spans="1:15" s="299" customFormat="1">
      <c r="A2491" s="15"/>
      <c r="B2491" s="290"/>
      <c r="C2491" s="17"/>
      <c r="D2491" s="17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5"/>
    </row>
    <row r="2492" spans="1:15" s="299" customFormat="1">
      <c r="A2492" s="15"/>
      <c r="B2492" s="290"/>
      <c r="C2492" s="17"/>
      <c r="D2492" s="17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5"/>
    </row>
    <row r="2493" spans="1:15" s="299" customFormat="1">
      <c r="A2493" s="15"/>
      <c r="B2493" s="290"/>
      <c r="C2493" s="17"/>
      <c r="D2493" s="17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5"/>
    </row>
    <row r="2494" spans="1:15" s="299" customFormat="1">
      <c r="A2494" s="15"/>
      <c r="B2494" s="290"/>
      <c r="C2494" s="17"/>
      <c r="D2494" s="17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</row>
    <row r="2495" spans="1:15" s="299" customFormat="1">
      <c r="A2495" s="15"/>
      <c r="B2495" s="290"/>
      <c r="C2495" s="17"/>
      <c r="D2495" s="17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</row>
    <row r="2496" spans="1:15" s="299" customFormat="1">
      <c r="A2496" s="15"/>
      <c r="B2496" s="290"/>
      <c r="C2496" s="17"/>
      <c r="D2496" s="17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5"/>
    </row>
    <row r="2497" spans="1:15" s="299" customFormat="1">
      <c r="A2497" s="15"/>
      <c r="B2497" s="290"/>
      <c r="C2497" s="17"/>
      <c r="D2497" s="17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5"/>
    </row>
    <row r="2498" spans="1:15" s="299" customFormat="1">
      <c r="A2498" s="15"/>
      <c r="B2498" s="290"/>
      <c r="C2498" s="17"/>
      <c r="D2498" s="17"/>
      <c r="E2498" s="15"/>
      <c r="F2498" s="15"/>
      <c r="G2498" s="15"/>
      <c r="H2498" s="15"/>
      <c r="I2498" s="15"/>
      <c r="J2498" s="15"/>
      <c r="K2498" s="15"/>
      <c r="L2498" s="15"/>
      <c r="M2498" s="15"/>
      <c r="N2498" s="15"/>
      <c r="O2498" s="15"/>
    </row>
    <row r="2499" spans="1:15" s="299" customFormat="1">
      <c r="A2499" s="15"/>
      <c r="B2499" s="290"/>
      <c r="C2499" s="17"/>
      <c r="D2499" s="17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5"/>
    </row>
    <row r="2500" spans="1:15" s="299" customFormat="1">
      <c r="A2500" s="15"/>
      <c r="B2500" s="290"/>
      <c r="C2500" s="17"/>
      <c r="D2500" s="17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5"/>
    </row>
    <row r="2501" spans="1:15" s="299" customFormat="1">
      <c r="A2501" s="15"/>
      <c r="B2501" s="290"/>
      <c r="C2501" s="17"/>
      <c r="D2501" s="17"/>
      <c r="E2501" s="15"/>
      <c r="F2501" s="15"/>
      <c r="G2501" s="15"/>
      <c r="H2501" s="15"/>
      <c r="I2501" s="15"/>
      <c r="J2501" s="15"/>
      <c r="K2501" s="15"/>
      <c r="L2501" s="15"/>
      <c r="M2501" s="15"/>
      <c r="N2501" s="15"/>
      <c r="O2501" s="15"/>
    </row>
    <row r="2502" spans="1:15" s="299" customFormat="1">
      <c r="A2502" s="15"/>
      <c r="B2502" s="290"/>
      <c r="C2502" s="17"/>
      <c r="D2502" s="17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5"/>
    </row>
    <row r="2503" spans="1:15" s="299" customFormat="1">
      <c r="A2503" s="15"/>
      <c r="B2503" s="290"/>
      <c r="C2503" s="17"/>
      <c r="D2503" s="17"/>
      <c r="E2503" s="15"/>
      <c r="F2503" s="15"/>
      <c r="G2503" s="15"/>
      <c r="H2503" s="15"/>
      <c r="I2503" s="15"/>
      <c r="J2503" s="15"/>
      <c r="K2503" s="15"/>
      <c r="L2503" s="15"/>
      <c r="M2503" s="15"/>
      <c r="N2503" s="15"/>
      <c r="O2503" s="15"/>
    </row>
    <row r="2504" spans="1:15" s="299" customFormat="1">
      <c r="A2504" s="15"/>
      <c r="B2504" s="290"/>
      <c r="C2504" s="17"/>
      <c r="D2504" s="17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5"/>
    </row>
    <row r="2505" spans="1:15" s="299" customFormat="1">
      <c r="A2505" s="15"/>
      <c r="B2505" s="290"/>
      <c r="C2505" s="17"/>
      <c r="D2505" s="17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5"/>
    </row>
    <row r="2506" spans="1:15" s="299" customFormat="1">
      <c r="A2506" s="15"/>
      <c r="B2506" s="290"/>
      <c r="C2506" s="17"/>
      <c r="D2506" s="17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</row>
    <row r="2507" spans="1:15" s="299" customFormat="1">
      <c r="A2507" s="15"/>
      <c r="B2507" s="290"/>
      <c r="C2507" s="17"/>
      <c r="D2507" s="17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5"/>
    </row>
    <row r="2508" spans="1:15" s="299" customFormat="1">
      <c r="A2508" s="15"/>
      <c r="B2508" s="290"/>
      <c r="C2508" s="17"/>
      <c r="D2508" s="17"/>
      <c r="E2508" s="15"/>
      <c r="F2508" s="15"/>
      <c r="G2508" s="15"/>
      <c r="H2508" s="15"/>
      <c r="I2508" s="15"/>
      <c r="J2508" s="15"/>
      <c r="K2508" s="15"/>
      <c r="L2508" s="15"/>
      <c r="M2508" s="15"/>
      <c r="N2508" s="15"/>
      <c r="O2508" s="15"/>
    </row>
    <row r="2509" spans="1:15" s="299" customFormat="1">
      <c r="A2509" s="15"/>
      <c r="B2509" s="290"/>
      <c r="C2509" s="17"/>
      <c r="D2509" s="17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</row>
    <row r="2510" spans="1:15" s="299" customFormat="1">
      <c r="A2510" s="15"/>
      <c r="B2510" s="290"/>
      <c r="C2510" s="17"/>
      <c r="D2510" s="17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5"/>
    </row>
    <row r="2511" spans="1:15" s="299" customFormat="1">
      <c r="A2511" s="15"/>
      <c r="B2511" s="290"/>
      <c r="C2511" s="17"/>
      <c r="D2511" s="17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5"/>
    </row>
    <row r="2512" spans="1:15" s="299" customFormat="1">
      <c r="A2512" s="15"/>
      <c r="B2512" s="290"/>
      <c r="C2512" s="17"/>
      <c r="D2512" s="17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5"/>
    </row>
    <row r="2513" spans="1:15" s="299" customFormat="1">
      <c r="A2513" s="15"/>
      <c r="B2513" s="290"/>
      <c r="C2513" s="17"/>
      <c r="D2513" s="17"/>
      <c r="E2513" s="15"/>
      <c r="F2513" s="15"/>
      <c r="G2513" s="15"/>
      <c r="H2513" s="15"/>
      <c r="I2513" s="15"/>
      <c r="J2513" s="15"/>
      <c r="K2513" s="15"/>
      <c r="L2513" s="15"/>
      <c r="M2513" s="15"/>
      <c r="N2513" s="15"/>
      <c r="O2513" s="15"/>
    </row>
    <row r="2514" spans="1:15" s="299" customFormat="1">
      <c r="A2514" s="15"/>
      <c r="B2514" s="290"/>
      <c r="C2514" s="17"/>
      <c r="D2514" s="17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5"/>
    </row>
    <row r="2515" spans="1:15" s="299" customFormat="1">
      <c r="A2515" s="15"/>
      <c r="B2515" s="290"/>
      <c r="C2515" s="17"/>
      <c r="D2515" s="17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5"/>
    </row>
    <row r="2516" spans="1:15" s="299" customFormat="1">
      <c r="A2516" s="15"/>
      <c r="B2516" s="290"/>
      <c r="C2516" s="17"/>
      <c r="D2516" s="17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</row>
    <row r="2517" spans="1:15" s="299" customFormat="1">
      <c r="A2517" s="15"/>
      <c r="B2517" s="290"/>
      <c r="C2517" s="17"/>
      <c r="D2517" s="17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5"/>
    </row>
    <row r="2518" spans="1:15" s="299" customFormat="1">
      <c r="A2518" s="15"/>
      <c r="B2518" s="290"/>
      <c r="C2518" s="17"/>
      <c r="D2518" s="17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</row>
    <row r="2519" spans="1:15" s="299" customFormat="1">
      <c r="A2519" s="15"/>
      <c r="B2519" s="290"/>
      <c r="C2519" s="17"/>
      <c r="D2519" s="17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5"/>
    </row>
    <row r="2520" spans="1:15" s="299" customFormat="1">
      <c r="A2520" s="15"/>
      <c r="B2520" s="290"/>
      <c r="C2520" s="17"/>
      <c r="D2520" s="17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5"/>
    </row>
    <row r="2521" spans="1:15" s="299" customFormat="1">
      <c r="A2521" s="15"/>
      <c r="B2521" s="290"/>
      <c r="C2521" s="17"/>
      <c r="D2521" s="17"/>
      <c r="E2521" s="15"/>
      <c r="F2521" s="15"/>
      <c r="G2521" s="15"/>
      <c r="H2521" s="15"/>
      <c r="I2521" s="15"/>
      <c r="J2521" s="15"/>
      <c r="K2521" s="15"/>
      <c r="L2521" s="15"/>
      <c r="M2521" s="15"/>
      <c r="N2521" s="15"/>
      <c r="O2521" s="15"/>
    </row>
    <row r="2522" spans="1:15" s="299" customFormat="1">
      <c r="A2522" s="15"/>
      <c r="B2522" s="290"/>
      <c r="C2522" s="17"/>
      <c r="D2522" s="17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5"/>
    </row>
    <row r="2523" spans="1:15" s="299" customFormat="1">
      <c r="A2523" s="15"/>
      <c r="B2523" s="290"/>
      <c r="C2523" s="17"/>
      <c r="D2523" s="17"/>
      <c r="E2523" s="15"/>
      <c r="F2523" s="15"/>
      <c r="G2523" s="15"/>
      <c r="H2523" s="15"/>
      <c r="I2523" s="15"/>
      <c r="J2523" s="15"/>
      <c r="K2523" s="15"/>
      <c r="L2523" s="15"/>
      <c r="M2523" s="15"/>
      <c r="N2523" s="15"/>
      <c r="O2523" s="15"/>
    </row>
    <row r="2524" spans="1:15" s="299" customFormat="1">
      <c r="A2524" s="15"/>
      <c r="B2524" s="290"/>
      <c r="C2524" s="17"/>
      <c r="D2524" s="17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5"/>
    </row>
    <row r="2525" spans="1:15" s="299" customFormat="1">
      <c r="A2525" s="15"/>
      <c r="B2525" s="290"/>
      <c r="C2525" s="17"/>
      <c r="D2525" s="17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5"/>
    </row>
    <row r="2526" spans="1:15" s="299" customFormat="1">
      <c r="A2526" s="15"/>
      <c r="B2526" s="290"/>
      <c r="C2526" s="17"/>
      <c r="D2526" s="17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5"/>
    </row>
    <row r="2527" spans="1:15" s="299" customFormat="1">
      <c r="A2527" s="15"/>
      <c r="B2527" s="290"/>
      <c r="C2527" s="17"/>
      <c r="D2527" s="17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5"/>
    </row>
    <row r="2528" spans="1:15" s="299" customFormat="1">
      <c r="A2528" s="15"/>
      <c r="B2528" s="290"/>
      <c r="C2528" s="17"/>
      <c r="D2528" s="17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5"/>
    </row>
    <row r="2529" spans="1:15" s="299" customFormat="1">
      <c r="A2529" s="15"/>
      <c r="B2529" s="290"/>
      <c r="C2529" s="17"/>
      <c r="D2529" s="17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5"/>
    </row>
    <row r="2530" spans="1:15" s="299" customFormat="1">
      <c r="A2530" s="15"/>
      <c r="B2530" s="290"/>
      <c r="C2530" s="17"/>
      <c r="D2530" s="17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</row>
    <row r="2531" spans="1:15" s="299" customFormat="1">
      <c r="A2531" s="15"/>
      <c r="B2531" s="290"/>
      <c r="C2531" s="17"/>
      <c r="D2531" s="17"/>
      <c r="E2531" s="15"/>
      <c r="F2531" s="15"/>
      <c r="G2531" s="15"/>
      <c r="H2531" s="15"/>
      <c r="I2531" s="15"/>
      <c r="J2531" s="15"/>
      <c r="K2531" s="15"/>
      <c r="L2531" s="15"/>
      <c r="M2531" s="15"/>
      <c r="N2531" s="15"/>
      <c r="O2531" s="15"/>
    </row>
    <row r="2532" spans="1:15" s="299" customFormat="1">
      <c r="A2532" s="15"/>
      <c r="B2532" s="290"/>
      <c r="C2532" s="17"/>
      <c r="D2532" s="17"/>
      <c r="E2532" s="15"/>
      <c r="F2532" s="15"/>
      <c r="G2532" s="15"/>
      <c r="H2532" s="15"/>
      <c r="I2532" s="15"/>
      <c r="J2532" s="15"/>
      <c r="K2532" s="15"/>
      <c r="L2532" s="15"/>
      <c r="M2532" s="15"/>
      <c r="N2532" s="15"/>
      <c r="O2532" s="15"/>
    </row>
    <row r="2533" spans="1:15" s="299" customFormat="1">
      <c r="A2533" s="15"/>
      <c r="B2533" s="290"/>
      <c r="C2533" s="17"/>
      <c r="D2533" s="17"/>
      <c r="E2533" s="15"/>
      <c r="F2533" s="15"/>
      <c r="G2533" s="15"/>
      <c r="H2533" s="15"/>
      <c r="I2533" s="15"/>
      <c r="J2533" s="15"/>
      <c r="K2533" s="15"/>
      <c r="L2533" s="15"/>
      <c r="M2533" s="15"/>
      <c r="N2533" s="15"/>
      <c r="O2533" s="15"/>
    </row>
    <row r="2534" spans="1:15" s="299" customFormat="1">
      <c r="A2534" s="15"/>
      <c r="B2534" s="290"/>
      <c r="C2534" s="17"/>
      <c r="D2534" s="17"/>
      <c r="E2534" s="15"/>
      <c r="F2534" s="15"/>
      <c r="G2534" s="15"/>
      <c r="H2534" s="15"/>
      <c r="I2534" s="15"/>
      <c r="J2534" s="15"/>
      <c r="K2534" s="15"/>
      <c r="L2534" s="15"/>
      <c r="M2534" s="15"/>
      <c r="N2534" s="15"/>
      <c r="O2534" s="15"/>
    </row>
    <row r="2535" spans="1:15" s="299" customFormat="1">
      <c r="A2535" s="15"/>
      <c r="B2535" s="290"/>
      <c r="C2535" s="17"/>
      <c r="D2535" s="17"/>
      <c r="E2535" s="15"/>
      <c r="F2535" s="15"/>
      <c r="G2535" s="15"/>
      <c r="H2535" s="15"/>
      <c r="I2535" s="15"/>
      <c r="J2535" s="15"/>
      <c r="K2535" s="15"/>
      <c r="L2535" s="15"/>
      <c r="M2535" s="15"/>
      <c r="N2535" s="15"/>
      <c r="O2535" s="15"/>
    </row>
    <row r="2536" spans="1:15" s="299" customFormat="1">
      <c r="A2536" s="15"/>
      <c r="B2536" s="290"/>
      <c r="C2536" s="17"/>
      <c r="D2536" s="17"/>
      <c r="E2536" s="15"/>
      <c r="F2536" s="15"/>
      <c r="G2536" s="15"/>
      <c r="H2536" s="15"/>
      <c r="I2536" s="15"/>
      <c r="J2536" s="15"/>
      <c r="K2536" s="15"/>
      <c r="L2536" s="15"/>
      <c r="M2536" s="15"/>
      <c r="N2536" s="15"/>
      <c r="O2536" s="15"/>
    </row>
    <row r="2537" spans="1:15" s="299" customFormat="1">
      <c r="A2537" s="15"/>
      <c r="B2537" s="290"/>
      <c r="C2537" s="17"/>
      <c r="D2537" s="17"/>
      <c r="E2537" s="15"/>
      <c r="F2537" s="15"/>
      <c r="G2537" s="15"/>
      <c r="H2537" s="15"/>
      <c r="I2537" s="15"/>
      <c r="J2537" s="15"/>
      <c r="K2537" s="15"/>
      <c r="L2537" s="15"/>
      <c r="M2537" s="15"/>
      <c r="N2537" s="15"/>
      <c r="O2537" s="15"/>
    </row>
    <row r="2538" spans="1:15" s="299" customFormat="1">
      <c r="A2538" s="15"/>
      <c r="B2538" s="290"/>
      <c r="C2538" s="17"/>
      <c r="D2538" s="17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5"/>
    </row>
    <row r="2539" spans="1:15" s="299" customFormat="1">
      <c r="A2539" s="15"/>
      <c r="B2539" s="290"/>
      <c r="C2539" s="17"/>
      <c r="D2539" s="17"/>
      <c r="E2539" s="15"/>
      <c r="F2539" s="15"/>
      <c r="G2539" s="15"/>
      <c r="H2539" s="15"/>
      <c r="I2539" s="15"/>
      <c r="J2539" s="15"/>
      <c r="K2539" s="15"/>
      <c r="L2539" s="15"/>
      <c r="M2539" s="15"/>
      <c r="N2539" s="15"/>
      <c r="O2539" s="15"/>
    </row>
    <row r="2540" spans="1:15" s="299" customFormat="1">
      <c r="A2540" s="15"/>
      <c r="B2540" s="290"/>
      <c r="C2540" s="17"/>
      <c r="D2540" s="17"/>
      <c r="E2540" s="15"/>
      <c r="F2540" s="15"/>
      <c r="G2540" s="15"/>
      <c r="H2540" s="15"/>
      <c r="I2540" s="15"/>
      <c r="J2540" s="15"/>
      <c r="K2540" s="15"/>
      <c r="L2540" s="15"/>
      <c r="M2540" s="15"/>
      <c r="N2540" s="15"/>
      <c r="O2540" s="15"/>
    </row>
    <row r="2541" spans="1:15" s="299" customFormat="1">
      <c r="A2541" s="15"/>
      <c r="B2541" s="290"/>
      <c r="C2541" s="17"/>
      <c r="D2541" s="17"/>
      <c r="E2541" s="15"/>
      <c r="F2541" s="15"/>
      <c r="G2541" s="15"/>
      <c r="H2541" s="15"/>
      <c r="I2541" s="15"/>
      <c r="J2541" s="15"/>
      <c r="K2541" s="15"/>
      <c r="L2541" s="15"/>
      <c r="M2541" s="15"/>
      <c r="N2541" s="15"/>
      <c r="O2541" s="15"/>
    </row>
    <row r="2542" spans="1:15" s="299" customFormat="1">
      <c r="A2542" s="15"/>
      <c r="B2542" s="290"/>
      <c r="C2542" s="17"/>
      <c r="D2542" s="17"/>
      <c r="E2542" s="15"/>
      <c r="F2542" s="15"/>
      <c r="G2542" s="15"/>
      <c r="H2542" s="15"/>
      <c r="I2542" s="15"/>
      <c r="J2542" s="15"/>
      <c r="K2542" s="15"/>
      <c r="L2542" s="15"/>
      <c r="M2542" s="15"/>
      <c r="N2542" s="15"/>
      <c r="O2542" s="15"/>
    </row>
    <row r="2543" spans="1:15" s="299" customFormat="1">
      <c r="A2543" s="15"/>
      <c r="B2543" s="290"/>
      <c r="C2543" s="17"/>
      <c r="D2543" s="17"/>
      <c r="E2543" s="15"/>
      <c r="F2543" s="15"/>
      <c r="G2543" s="15"/>
      <c r="H2543" s="15"/>
      <c r="I2543" s="15"/>
      <c r="J2543" s="15"/>
      <c r="K2543" s="15"/>
      <c r="L2543" s="15"/>
      <c r="M2543" s="15"/>
      <c r="N2543" s="15"/>
      <c r="O2543" s="15"/>
    </row>
    <row r="2544" spans="1:15" s="299" customFormat="1">
      <c r="A2544" s="15"/>
      <c r="B2544" s="290"/>
      <c r="C2544" s="17"/>
      <c r="D2544" s="17"/>
      <c r="E2544" s="15"/>
      <c r="F2544" s="15"/>
      <c r="G2544" s="15"/>
      <c r="H2544" s="15"/>
      <c r="I2544" s="15"/>
      <c r="J2544" s="15"/>
      <c r="K2544" s="15"/>
      <c r="L2544" s="15"/>
      <c r="M2544" s="15"/>
      <c r="N2544" s="15"/>
      <c r="O2544" s="15"/>
    </row>
    <row r="2545" spans="1:15" s="299" customFormat="1">
      <c r="A2545" s="15"/>
      <c r="B2545" s="290"/>
      <c r="C2545" s="17"/>
      <c r="D2545" s="17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5"/>
    </row>
    <row r="2546" spans="1:15" s="299" customFormat="1">
      <c r="A2546" s="15"/>
      <c r="B2546" s="290"/>
      <c r="C2546" s="17"/>
      <c r="D2546" s="17"/>
      <c r="E2546" s="15"/>
      <c r="F2546" s="15"/>
      <c r="G2546" s="15"/>
      <c r="H2546" s="15"/>
      <c r="I2546" s="15"/>
      <c r="J2546" s="15"/>
      <c r="K2546" s="15"/>
      <c r="L2546" s="15"/>
      <c r="M2546" s="15"/>
      <c r="N2546" s="15"/>
      <c r="O2546" s="15"/>
    </row>
    <row r="2547" spans="1:15" s="299" customFormat="1">
      <c r="A2547" s="15"/>
      <c r="B2547" s="290"/>
      <c r="C2547" s="17"/>
      <c r="D2547" s="17"/>
      <c r="E2547" s="15"/>
      <c r="F2547" s="15"/>
      <c r="G2547" s="15"/>
      <c r="H2547" s="15"/>
      <c r="I2547" s="15"/>
      <c r="J2547" s="15"/>
      <c r="K2547" s="15"/>
      <c r="L2547" s="15"/>
      <c r="M2547" s="15"/>
      <c r="N2547" s="15"/>
      <c r="O2547" s="15"/>
    </row>
    <row r="2548" spans="1:15" s="299" customFormat="1">
      <c r="A2548" s="15"/>
      <c r="B2548" s="290"/>
      <c r="C2548" s="17"/>
      <c r="D2548" s="17"/>
      <c r="E2548" s="15"/>
      <c r="F2548" s="15"/>
      <c r="G2548" s="15"/>
      <c r="H2548" s="15"/>
      <c r="I2548" s="15"/>
      <c r="J2548" s="15"/>
      <c r="K2548" s="15"/>
      <c r="L2548" s="15"/>
      <c r="M2548" s="15"/>
      <c r="N2548" s="15"/>
      <c r="O2548" s="15"/>
    </row>
    <row r="2549" spans="1:15" s="299" customFormat="1">
      <c r="A2549" s="15"/>
      <c r="B2549" s="290"/>
      <c r="C2549" s="17"/>
      <c r="D2549" s="17"/>
      <c r="E2549" s="15"/>
      <c r="F2549" s="15"/>
      <c r="G2549" s="15"/>
      <c r="H2549" s="15"/>
      <c r="I2549" s="15"/>
      <c r="J2549" s="15"/>
      <c r="K2549" s="15"/>
      <c r="L2549" s="15"/>
      <c r="M2549" s="15"/>
      <c r="N2549" s="15"/>
      <c r="O2549" s="15"/>
    </row>
    <row r="2550" spans="1:15" s="299" customFormat="1">
      <c r="A2550" s="15"/>
      <c r="B2550" s="290"/>
      <c r="C2550" s="17"/>
      <c r="D2550" s="17"/>
      <c r="E2550" s="15"/>
      <c r="F2550" s="15"/>
      <c r="G2550" s="15"/>
      <c r="H2550" s="15"/>
      <c r="I2550" s="15"/>
      <c r="J2550" s="15"/>
      <c r="K2550" s="15"/>
      <c r="L2550" s="15"/>
      <c r="M2550" s="15"/>
      <c r="N2550" s="15"/>
      <c r="O2550" s="15"/>
    </row>
    <row r="2551" spans="1:15" s="299" customFormat="1">
      <c r="A2551" s="15"/>
      <c r="B2551" s="290"/>
      <c r="C2551" s="17"/>
      <c r="D2551" s="17"/>
      <c r="E2551" s="15"/>
      <c r="F2551" s="15"/>
      <c r="G2551" s="15"/>
      <c r="H2551" s="15"/>
      <c r="I2551" s="15"/>
      <c r="J2551" s="15"/>
      <c r="K2551" s="15"/>
      <c r="L2551" s="15"/>
      <c r="M2551" s="15"/>
      <c r="N2551" s="15"/>
      <c r="O2551" s="15"/>
    </row>
    <row r="2552" spans="1:15" s="299" customFormat="1">
      <c r="A2552" s="15"/>
      <c r="B2552" s="290"/>
      <c r="C2552" s="17"/>
      <c r="D2552" s="17"/>
      <c r="E2552" s="15"/>
      <c r="F2552" s="15"/>
      <c r="G2552" s="15"/>
      <c r="H2552" s="15"/>
      <c r="I2552" s="15"/>
      <c r="J2552" s="15"/>
      <c r="K2552" s="15"/>
      <c r="L2552" s="15"/>
      <c r="M2552" s="15"/>
      <c r="N2552" s="15"/>
      <c r="O2552" s="15"/>
    </row>
    <row r="2553" spans="1:15" s="299" customFormat="1">
      <c r="A2553" s="15"/>
      <c r="B2553" s="290"/>
      <c r="C2553" s="17"/>
      <c r="D2553" s="17"/>
      <c r="E2553" s="15"/>
      <c r="F2553" s="15"/>
      <c r="G2553" s="15"/>
      <c r="H2553" s="15"/>
      <c r="I2553" s="15"/>
      <c r="J2553" s="15"/>
      <c r="K2553" s="15"/>
      <c r="L2553" s="15"/>
      <c r="M2553" s="15"/>
      <c r="N2553" s="15"/>
      <c r="O2553" s="15"/>
    </row>
    <row r="2554" spans="1:15" s="299" customFormat="1">
      <c r="A2554" s="15"/>
      <c r="B2554" s="290"/>
      <c r="C2554" s="17"/>
      <c r="D2554" s="17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</row>
    <row r="2555" spans="1:15" s="299" customFormat="1">
      <c r="A2555" s="15"/>
      <c r="B2555" s="290"/>
      <c r="C2555" s="17"/>
      <c r="D2555" s="17"/>
      <c r="E2555" s="15"/>
      <c r="F2555" s="15"/>
      <c r="G2555" s="15"/>
      <c r="H2555" s="15"/>
      <c r="I2555" s="15"/>
      <c r="J2555" s="15"/>
      <c r="K2555" s="15"/>
      <c r="L2555" s="15"/>
      <c r="M2555" s="15"/>
      <c r="N2555" s="15"/>
      <c r="O2555" s="15"/>
    </row>
    <row r="2556" spans="1:15" s="299" customFormat="1">
      <c r="A2556" s="15"/>
      <c r="B2556" s="290"/>
      <c r="C2556" s="17"/>
      <c r="D2556" s="17"/>
      <c r="E2556" s="15"/>
      <c r="F2556" s="15"/>
      <c r="G2556" s="15"/>
      <c r="H2556" s="15"/>
      <c r="I2556" s="15"/>
      <c r="J2556" s="15"/>
      <c r="K2556" s="15"/>
      <c r="L2556" s="15"/>
      <c r="M2556" s="15"/>
      <c r="N2556" s="15"/>
      <c r="O2556" s="15"/>
    </row>
    <row r="2557" spans="1:15" s="299" customFormat="1">
      <c r="A2557" s="15"/>
      <c r="B2557" s="290"/>
      <c r="C2557" s="17"/>
      <c r="D2557" s="17"/>
      <c r="E2557" s="15"/>
      <c r="F2557" s="15"/>
      <c r="G2557" s="15"/>
      <c r="H2557" s="15"/>
      <c r="I2557" s="15"/>
      <c r="J2557" s="15"/>
      <c r="K2557" s="15"/>
      <c r="L2557" s="15"/>
      <c r="M2557" s="15"/>
      <c r="N2557" s="15"/>
      <c r="O2557" s="15"/>
    </row>
    <row r="2558" spans="1:15" s="299" customFormat="1">
      <c r="A2558" s="15"/>
      <c r="B2558" s="290"/>
      <c r="C2558" s="17"/>
      <c r="D2558" s="17"/>
      <c r="E2558" s="15"/>
      <c r="F2558" s="15"/>
      <c r="G2558" s="15"/>
      <c r="H2558" s="15"/>
      <c r="I2558" s="15"/>
      <c r="J2558" s="15"/>
      <c r="K2558" s="15"/>
      <c r="L2558" s="15"/>
      <c r="M2558" s="15"/>
      <c r="N2558" s="15"/>
      <c r="O2558" s="15"/>
    </row>
    <row r="2559" spans="1:15" s="299" customFormat="1">
      <c r="A2559" s="15"/>
      <c r="B2559" s="290"/>
      <c r="C2559" s="17"/>
      <c r="D2559" s="17"/>
      <c r="E2559" s="15"/>
      <c r="F2559" s="15"/>
      <c r="G2559" s="15"/>
      <c r="H2559" s="15"/>
      <c r="I2559" s="15"/>
      <c r="J2559" s="15"/>
      <c r="K2559" s="15"/>
      <c r="L2559" s="15"/>
      <c r="M2559" s="15"/>
      <c r="N2559" s="15"/>
      <c r="O2559" s="15"/>
    </row>
    <row r="2560" spans="1:15" s="299" customFormat="1">
      <c r="A2560" s="15"/>
      <c r="B2560" s="290"/>
      <c r="C2560" s="17"/>
      <c r="D2560" s="17"/>
      <c r="E2560" s="15"/>
      <c r="F2560" s="15"/>
      <c r="G2560" s="15"/>
      <c r="H2560" s="15"/>
      <c r="I2560" s="15"/>
      <c r="J2560" s="15"/>
      <c r="K2560" s="15"/>
      <c r="L2560" s="15"/>
      <c r="M2560" s="15"/>
      <c r="N2560" s="15"/>
      <c r="O2560" s="15"/>
    </row>
    <row r="2561" spans="1:15" s="299" customFormat="1">
      <c r="A2561" s="15"/>
      <c r="B2561" s="290"/>
      <c r="C2561" s="17"/>
      <c r="D2561" s="17"/>
      <c r="E2561" s="15"/>
      <c r="F2561" s="15"/>
      <c r="G2561" s="15"/>
      <c r="H2561" s="15"/>
      <c r="I2561" s="15"/>
      <c r="J2561" s="15"/>
      <c r="K2561" s="15"/>
      <c r="L2561" s="15"/>
      <c r="M2561" s="15"/>
      <c r="N2561" s="15"/>
      <c r="O2561" s="15"/>
    </row>
    <row r="2562" spans="1:15" s="299" customFormat="1">
      <c r="A2562" s="15"/>
      <c r="B2562" s="290"/>
      <c r="C2562" s="17"/>
      <c r="D2562" s="17"/>
      <c r="E2562" s="15"/>
      <c r="F2562" s="15"/>
      <c r="G2562" s="15"/>
      <c r="H2562" s="15"/>
      <c r="I2562" s="15"/>
      <c r="J2562" s="15"/>
      <c r="K2562" s="15"/>
      <c r="L2562" s="15"/>
      <c r="M2562" s="15"/>
      <c r="N2562" s="15"/>
      <c r="O2562" s="15"/>
    </row>
    <row r="2563" spans="1:15" s="299" customFormat="1">
      <c r="A2563" s="15"/>
      <c r="B2563" s="290"/>
      <c r="C2563" s="17"/>
      <c r="D2563" s="17"/>
      <c r="E2563" s="15"/>
      <c r="F2563" s="15"/>
      <c r="G2563" s="15"/>
      <c r="H2563" s="15"/>
      <c r="I2563" s="15"/>
      <c r="J2563" s="15"/>
      <c r="K2563" s="15"/>
      <c r="L2563" s="15"/>
      <c r="M2563" s="15"/>
      <c r="N2563" s="15"/>
      <c r="O2563" s="15"/>
    </row>
    <row r="2564" spans="1:15" s="299" customFormat="1">
      <c r="A2564" s="15"/>
      <c r="B2564" s="290"/>
      <c r="C2564" s="17"/>
      <c r="D2564" s="17"/>
      <c r="E2564" s="15"/>
      <c r="F2564" s="15"/>
      <c r="G2564" s="15"/>
      <c r="H2564" s="15"/>
      <c r="I2564" s="15"/>
      <c r="J2564" s="15"/>
      <c r="K2564" s="15"/>
      <c r="L2564" s="15"/>
      <c r="M2564" s="15"/>
      <c r="N2564" s="15"/>
      <c r="O2564" s="15"/>
    </row>
    <row r="2565" spans="1:15" s="299" customFormat="1">
      <c r="A2565" s="15"/>
      <c r="B2565" s="290"/>
      <c r="C2565" s="17"/>
      <c r="D2565" s="17"/>
      <c r="E2565" s="15"/>
      <c r="F2565" s="15"/>
      <c r="G2565" s="15"/>
      <c r="H2565" s="15"/>
      <c r="I2565" s="15"/>
      <c r="J2565" s="15"/>
      <c r="K2565" s="15"/>
      <c r="L2565" s="15"/>
      <c r="M2565" s="15"/>
      <c r="N2565" s="15"/>
      <c r="O2565" s="15"/>
    </row>
    <row r="2566" spans="1:15" s="299" customFormat="1">
      <c r="A2566" s="15"/>
      <c r="B2566" s="290"/>
      <c r="C2566" s="17"/>
      <c r="D2566" s="17"/>
      <c r="E2566" s="15"/>
      <c r="F2566" s="15"/>
      <c r="G2566" s="15"/>
      <c r="H2566" s="15"/>
      <c r="I2566" s="15"/>
      <c r="J2566" s="15"/>
      <c r="K2566" s="15"/>
      <c r="L2566" s="15"/>
      <c r="M2566" s="15"/>
      <c r="N2566" s="15"/>
      <c r="O2566" s="15"/>
    </row>
    <row r="2567" spans="1:15" s="299" customFormat="1">
      <c r="A2567" s="15"/>
      <c r="B2567" s="290"/>
      <c r="C2567" s="17"/>
      <c r="D2567" s="17"/>
      <c r="E2567" s="15"/>
      <c r="F2567" s="15"/>
      <c r="G2567" s="15"/>
      <c r="H2567" s="15"/>
      <c r="I2567" s="15"/>
      <c r="J2567" s="15"/>
      <c r="K2567" s="15"/>
      <c r="L2567" s="15"/>
      <c r="M2567" s="15"/>
      <c r="N2567" s="15"/>
      <c r="O2567" s="15"/>
    </row>
    <row r="2568" spans="1:15" s="299" customFormat="1">
      <c r="A2568" s="15"/>
      <c r="B2568" s="290"/>
      <c r="C2568" s="17"/>
      <c r="D2568" s="17"/>
      <c r="E2568" s="15"/>
      <c r="F2568" s="15"/>
      <c r="G2568" s="15"/>
      <c r="H2568" s="15"/>
      <c r="I2568" s="15"/>
      <c r="J2568" s="15"/>
      <c r="K2568" s="15"/>
      <c r="L2568" s="15"/>
      <c r="M2568" s="15"/>
      <c r="N2568" s="15"/>
      <c r="O2568" s="15"/>
    </row>
    <row r="2569" spans="1:15" s="299" customFormat="1">
      <c r="A2569" s="15"/>
      <c r="B2569" s="290"/>
      <c r="C2569" s="17"/>
      <c r="D2569" s="17"/>
      <c r="E2569" s="15"/>
      <c r="F2569" s="15"/>
      <c r="G2569" s="15"/>
      <c r="H2569" s="15"/>
      <c r="I2569" s="15"/>
      <c r="J2569" s="15"/>
      <c r="K2569" s="15"/>
      <c r="L2569" s="15"/>
      <c r="M2569" s="15"/>
      <c r="N2569" s="15"/>
      <c r="O2569" s="15"/>
    </row>
    <row r="2570" spans="1:15" s="299" customFormat="1">
      <c r="A2570" s="15"/>
      <c r="B2570" s="290"/>
      <c r="C2570" s="17"/>
      <c r="D2570" s="17"/>
      <c r="E2570" s="15"/>
      <c r="F2570" s="15"/>
      <c r="G2570" s="15"/>
      <c r="H2570" s="15"/>
      <c r="I2570" s="15"/>
      <c r="J2570" s="15"/>
      <c r="K2570" s="15"/>
      <c r="L2570" s="15"/>
      <c r="M2570" s="15"/>
      <c r="N2570" s="15"/>
      <c r="O2570" s="15"/>
    </row>
    <row r="2571" spans="1:15" s="299" customFormat="1">
      <c r="A2571" s="15"/>
      <c r="B2571" s="290"/>
      <c r="C2571" s="17"/>
      <c r="D2571" s="17"/>
      <c r="E2571" s="15"/>
      <c r="F2571" s="15"/>
      <c r="G2571" s="15"/>
      <c r="H2571" s="15"/>
      <c r="I2571" s="15"/>
      <c r="J2571" s="15"/>
      <c r="K2571" s="15"/>
      <c r="L2571" s="15"/>
      <c r="M2571" s="15"/>
      <c r="N2571" s="15"/>
      <c r="O2571" s="15"/>
    </row>
    <row r="2572" spans="1:15" s="299" customFormat="1">
      <c r="A2572" s="15"/>
      <c r="B2572" s="290"/>
      <c r="C2572" s="17"/>
      <c r="D2572" s="17"/>
      <c r="E2572" s="15"/>
      <c r="F2572" s="15"/>
      <c r="G2572" s="15"/>
      <c r="H2572" s="15"/>
      <c r="I2572" s="15"/>
      <c r="J2572" s="15"/>
      <c r="K2572" s="15"/>
      <c r="L2572" s="15"/>
      <c r="M2572" s="15"/>
      <c r="N2572" s="15"/>
      <c r="O2572" s="15"/>
    </row>
    <row r="2573" spans="1:15" s="299" customFormat="1">
      <c r="A2573" s="15"/>
      <c r="B2573" s="290"/>
      <c r="C2573" s="17"/>
      <c r="D2573" s="17"/>
      <c r="E2573" s="15"/>
      <c r="F2573" s="15"/>
      <c r="G2573" s="15"/>
      <c r="H2573" s="15"/>
      <c r="I2573" s="15"/>
      <c r="J2573" s="15"/>
      <c r="K2573" s="15"/>
      <c r="L2573" s="15"/>
      <c r="M2573" s="15"/>
      <c r="N2573" s="15"/>
      <c r="O2573" s="15"/>
    </row>
    <row r="2574" spans="1:15" s="299" customFormat="1">
      <c r="A2574" s="15"/>
      <c r="B2574" s="290"/>
      <c r="C2574" s="17"/>
      <c r="D2574" s="17"/>
      <c r="E2574" s="15"/>
      <c r="F2574" s="15"/>
      <c r="G2574" s="15"/>
      <c r="H2574" s="15"/>
      <c r="I2574" s="15"/>
      <c r="J2574" s="15"/>
      <c r="K2574" s="15"/>
      <c r="L2574" s="15"/>
      <c r="M2574" s="15"/>
      <c r="N2574" s="15"/>
      <c r="O2574" s="15"/>
    </row>
    <row r="2575" spans="1:15" s="299" customFormat="1">
      <c r="A2575" s="15"/>
      <c r="B2575" s="290"/>
      <c r="C2575" s="17"/>
      <c r="D2575" s="17"/>
      <c r="E2575" s="15"/>
      <c r="F2575" s="15"/>
      <c r="G2575" s="15"/>
      <c r="H2575" s="15"/>
      <c r="I2575" s="15"/>
      <c r="J2575" s="15"/>
      <c r="K2575" s="15"/>
      <c r="L2575" s="15"/>
      <c r="M2575" s="15"/>
      <c r="N2575" s="15"/>
      <c r="O2575" s="15"/>
    </row>
    <row r="2576" spans="1:15" s="299" customFormat="1">
      <c r="A2576" s="15"/>
      <c r="B2576" s="290"/>
      <c r="C2576" s="17"/>
      <c r="D2576" s="17"/>
      <c r="E2576" s="15"/>
      <c r="F2576" s="15"/>
      <c r="G2576" s="15"/>
      <c r="H2576" s="15"/>
      <c r="I2576" s="15"/>
      <c r="J2576" s="15"/>
      <c r="K2576" s="15"/>
      <c r="L2576" s="15"/>
      <c r="M2576" s="15"/>
      <c r="N2576" s="15"/>
      <c r="O2576" s="15"/>
    </row>
    <row r="2577" spans="1:15" s="299" customFormat="1">
      <c r="A2577" s="15"/>
      <c r="B2577" s="290"/>
      <c r="C2577" s="17"/>
      <c r="D2577" s="17"/>
      <c r="E2577" s="15"/>
      <c r="F2577" s="15"/>
      <c r="G2577" s="15"/>
      <c r="H2577" s="15"/>
      <c r="I2577" s="15"/>
      <c r="J2577" s="15"/>
      <c r="K2577" s="15"/>
      <c r="L2577" s="15"/>
      <c r="M2577" s="15"/>
      <c r="N2577" s="15"/>
      <c r="O2577" s="15"/>
    </row>
    <row r="2578" spans="1:15" s="299" customFormat="1">
      <c r="A2578" s="15"/>
      <c r="B2578" s="290"/>
      <c r="C2578" s="17"/>
      <c r="D2578" s="17"/>
      <c r="E2578" s="15"/>
      <c r="F2578" s="15"/>
      <c r="G2578" s="15"/>
      <c r="H2578" s="15"/>
      <c r="I2578" s="15"/>
      <c r="J2578" s="15"/>
      <c r="K2578" s="15"/>
      <c r="L2578" s="15"/>
      <c r="M2578" s="15"/>
      <c r="N2578" s="15"/>
      <c r="O2578" s="15"/>
    </row>
    <row r="2579" spans="1:15" s="299" customFormat="1">
      <c r="A2579" s="15"/>
      <c r="B2579" s="290"/>
      <c r="C2579" s="17"/>
      <c r="D2579" s="17"/>
      <c r="E2579" s="15"/>
      <c r="F2579" s="15"/>
      <c r="G2579" s="15"/>
      <c r="H2579" s="15"/>
      <c r="I2579" s="15"/>
      <c r="J2579" s="15"/>
      <c r="K2579" s="15"/>
      <c r="L2579" s="15"/>
      <c r="M2579" s="15"/>
      <c r="N2579" s="15"/>
      <c r="O2579" s="15"/>
    </row>
    <row r="2580" spans="1:15" s="299" customFormat="1">
      <c r="A2580" s="15"/>
      <c r="B2580" s="290"/>
      <c r="C2580" s="17"/>
      <c r="D2580" s="17"/>
      <c r="E2580" s="15"/>
      <c r="F2580" s="15"/>
      <c r="G2580" s="15"/>
      <c r="H2580" s="15"/>
      <c r="I2580" s="15"/>
      <c r="J2580" s="15"/>
      <c r="K2580" s="15"/>
      <c r="L2580" s="15"/>
      <c r="M2580" s="15"/>
      <c r="N2580" s="15"/>
      <c r="O2580" s="15"/>
    </row>
    <row r="2581" spans="1:15" s="299" customFormat="1">
      <c r="A2581" s="15"/>
      <c r="B2581" s="290"/>
      <c r="C2581" s="17"/>
      <c r="D2581" s="17"/>
      <c r="E2581" s="15"/>
      <c r="F2581" s="15"/>
      <c r="G2581" s="15"/>
      <c r="H2581" s="15"/>
      <c r="I2581" s="15"/>
      <c r="J2581" s="15"/>
      <c r="K2581" s="15"/>
      <c r="L2581" s="15"/>
      <c r="M2581" s="15"/>
      <c r="N2581" s="15"/>
      <c r="O2581" s="15"/>
    </row>
    <row r="2582" spans="1:15" s="299" customFormat="1">
      <c r="A2582" s="15"/>
      <c r="B2582" s="290"/>
      <c r="C2582" s="17"/>
      <c r="D2582" s="17"/>
      <c r="E2582" s="15"/>
      <c r="F2582" s="15"/>
      <c r="G2582" s="15"/>
      <c r="H2582" s="15"/>
      <c r="I2582" s="15"/>
      <c r="J2582" s="15"/>
      <c r="K2582" s="15"/>
      <c r="L2582" s="15"/>
      <c r="M2582" s="15"/>
      <c r="N2582" s="15"/>
      <c r="O2582" s="15"/>
    </row>
    <row r="2583" spans="1:15" s="299" customFormat="1">
      <c r="A2583" s="15"/>
      <c r="B2583" s="290"/>
      <c r="C2583" s="17"/>
      <c r="D2583" s="17"/>
      <c r="E2583" s="15"/>
      <c r="F2583" s="15"/>
      <c r="G2583" s="15"/>
      <c r="H2583" s="15"/>
      <c r="I2583" s="15"/>
      <c r="J2583" s="15"/>
      <c r="K2583" s="15"/>
      <c r="L2583" s="15"/>
      <c r="M2583" s="15"/>
      <c r="N2583" s="15"/>
      <c r="O2583" s="15"/>
    </row>
    <row r="2584" spans="1:15" s="299" customFormat="1">
      <c r="A2584" s="15"/>
      <c r="B2584" s="290"/>
      <c r="C2584" s="17"/>
      <c r="D2584" s="17"/>
      <c r="E2584" s="15"/>
      <c r="F2584" s="15"/>
      <c r="G2584" s="15"/>
      <c r="H2584" s="15"/>
      <c r="I2584" s="15"/>
      <c r="J2584" s="15"/>
      <c r="K2584" s="15"/>
      <c r="L2584" s="15"/>
      <c r="M2584" s="15"/>
      <c r="N2584" s="15"/>
      <c r="O2584" s="15"/>
    </row>
    <row r="2585" spans="1:15" s="299" customFormat="1">
      <c r="A2585" s="15"/>
      <c r="B2585" s="290"/>
      <c r="C2585" s="17"/>
      <c r="D2585" s="17"/>
      <c r="E2585" s="15"/>
      <c r="F2585" s="15"/>
      <c r="G2585" s="15"/>
      <c r="H2585" s="15"/>
      <c r="I2585" s="15"/>
      <c r="J2585" s="15"/>
      <c r="K2585" s="15"/>
      <c r="L2585" s="15"/>
      <c r="M2585" s="15"/>
      <c r="N2585" s="15"/>
      <c r="O2585" s="15"/>
    </row>
    <row r="2586" spans="1:15" s="299" customFormat="1">
      <c r="A2586" s="15"/>
      <c r="B2586" s="290"/>
      <c r="C2586" s="17"/>
      <c r="D2586" s="17"/>
      <c r="E2586" s="15"/>
      <c r="F2586" s="15"/>
      <c r="G2586" s="15"/>
      <c r="H2586" s="15"/>
      <c r="I2586" s="15"/>
      <c r="J2586" s="15"/>
      <c r="K2586" s="15"/>
      <c r="L2586" s="15"/>
      <c r="M2586" s="15"/>
      <c r="N2586" s="15"/>
      <c r="O2586" s="15"/>
    </row>
    <row r="2587" spans="1:15" s="299" customFormat="1">
      <c r="A2587" s="15"/>
      <c r="B2587" s="290"/>
      <c r="C2587" s="17"/>
      <c r="D2587" s="17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15"/>
    </row>
    <row r="2588" spans="1:15" s="299" customFormat="1">
      <c r="A2588" s="15"/>
      <c r="B2588" s="290"/>
      <c r="C2588" s="17"/>
      <c r="D2588" s="17"/>
      <c r="E2588" s="15"/>
      <c r="F2588" s="15"/>
      <c r="G2588" s="15"/>
      <c r="H2588" s="15"/>
      <c r="I2588" s="15"/>
      <c r="J2588" s="15"/>
      <c r="K2588" s="15"/>
      <c r="L2588" s="15"/>
      <c r="M2588" s="15"/>
      <c r="N2588" s="15"/>
      <c r="O2588" s="15"/>
    </row>
    <row r="2589" spans="1:15" s="299" customFormat="1">
      <c r="A2589" s="15"/>
      <c r="B2589" s="290"/>
      <c r="C2589" s="17"/>
      <c r="D2589" s="17"/>
      <c r="E2589" s="15"/>
      <c r="F2589" s="15"/>
      <c r="G2589" s="15"/>
      <c r="H2589" s="15"/>
      <c r="I2589" s="15"/>
      <c r="J2589" s="15"/>
      <c r="K2589" s="15"/>
      <c r="L2589" s="15"/>
      <c r="M2589" s="15"/>
      <c r="N2589" s="15"/>
      <c r="O2589" s="15"/>
    </row>
    <row r="2590" spans="1:15" s="299" customFormat="1">
      <c r="A2590" s="15"/>
      <c r="B2590" s="290"/>
      <c r="C2590" s="17"/>
      <c r="D2590" s="17"/>
      <c r="E2590" s="15"/>
      <c r="F2590" s="15"/>
      <c r="G2590" s="15"/>
      <c r="H2590" s="15"/>
      <c r="I2590" s="15"/>
      <c r="J2590" s="15"/>
      <c r="K2590" s="15"/>
      <c r="L2590" s="15"/>
      <c r="M2590" s="15"/>
      <c r="N2590" s="15"/>
      <c r="O2590" s="15"/>
    </row>
    <row r="2591" spans="1:15" s="299" customFormat="1">
      <c r="A2591" s="15"/>
      <c r="B2591" s="290"/>
      <c r="C2591" s="17"/>
      <c r="D2591" s="17"/>
      <c r="E2591" s="15"/>
      <c r="F2591" s="15"/>
      <c r="G2591" s="15"/>
      <c r="H2591" s="15"/>
      <c r="I2591" s="15"/>
      <c r="J2591" s="15"/>
      <c r="K2591" s="15"/>
      <c r="L2591" s="15"/>
      <c r="M2591" s="15"/>
      <c r="N2591" s="15"/>
      <c r="O2591" s="15"/>
    </row>
    <row r="2592" spans="1:15" s="299" customFormat="1">
      <c r="A2592" s="15"/>
      <c r="B2592" s="290"/>
      <c r="C2592" s="17"/>
      <c r="D2592" s="17"/>
      <c r="E2592" s="15"/>
      <c r="F2592" s="15"/>
      <c r="G2592" s="15"/>
      <c r="H2592" s="15"/>
      <c r="I2592" s="15"/>
      <c r="J2592" s="15"/>
      <c r="K2592" s="15"/>
      <c r="L2592" s="15"/>
      <c r="M2592" s="15"/>
      <c r="N2592" s="15"/>
      <c r="O2592" s="15"/>
    </row>
    <row r="2593" spans="1:15" s="299" customFormat="1">
      <c r="A2593" s="15"/>
      <c r="B2593" s="290"/>
      <c r="C2593" s="17"/>
      <c r="D2593" s="17"/>
      <c r="E2593" s="15"/>
      <c r="F2593" s="15"/>
      <c r="G2593" s="15"/>
      <c r="H2593" s="15"/>
      <c r="I2593" s="15"/>
      <c r="J2593" s="15"/>
      <c r="K2593" s="15"/>
      <c r="L2593" s="15"/>
      <c r="M2593" s="15"/>
      <c r="N2593" s="15"/>
      <c r="O2593" s="15"/>
    </row>
    <row r="2594" spans="1:15" s="299" customFormat="1">
      <c r="A2594" s="15"/>
      <c r="B2594" s="290"/>
      <c r="C2594" s="17"/>
      <c r="D2594" s="17"/>
      <c r="E2594" s="15"/>
      <c r="F2594" s="15"/>
      <c r="G2594" s="15"/>
      <c r="H2594" s="15"/>
      <c r="I2594" s="15"/>
      <c r="J2594" s="15"/>
      <c r="K2594" s="15"/>
      <c r="L2594" s="15"/>
      <c r="M2594" s="15"/>
      <c r="N2594" s="15"/>
      <c r="O2594" s="15"/>
    </row>
    <row r="2595" spans="1:15" s="299" customFormat="1">
      <c r="A2595" s="15"/>
      <c r="B2595" s="290"/>
      <c r="C2595" s="17"/>
      <c r="D2595" s="17"/>
      <c r="E2595" s="15"/>
      <c r="F2595" s="15"/>
      <c r="G2595" s="15"/>
      <c r="H2595" s="15"/>
      <c r="I2595" s="15"/>
      <c r="J2595" s="15"/>
      <c r="K2595" s="15"/>
      <c r="L2595" s="15"/>
      <c r="M2595" s="15"/>
      <c r="N2595" s="15"/>
      <c r="O2595" s="15"/>
    </row>
    <row r="2596" spans="1:15" s="299" customFormat="1">
      <c r="A2596" s="15"/>
      <c r="B2596" s="290"/>
      <c r="C2596" s="17"/>
      <c r="D2596" s="17"/>
      <c r="E2596" s="15"/>
      <c r="F2596" s="15"/>
      <c r="G2596" s="15"/>
      <c r="H2596" s="15"/>
      <c r="I2596" s="15"/>
      <c r="J2596" s="15"/>
      <c r="K2596" s="15"/>
      <c r="L2596" s="15"/>
      <c r="M2596" s="15"/>
      <c r="N2596" s="15"/>
      <c r="O2596" s="15"/>
    </row>
    <row r="2597" spans="1:15" s="299" customFormat="1">
      <c r="A2597" s="15"/>
      <c r="B2597" s="290"/>
      <c r="C2597" s="17"/>
      <c r="D2597" s="17"/>
      <c r="E2597" s="15"/>
      <c r="F2597" s="15"/>
      <c r="G2597" s="15"/>
      <c r="H2597" s="15"/>
      <c r="I2597" s="15"/>
      <c r="J2597" s="15"/>
      <c r="K2597" s="15"/>
      <c r="L2597" s="15"/>
      <c r="M2597" s="15"/>
      <c r="N2597" s="15"/>
      <c r="O2597" s="15"/>
    </row>
    <row r="2598" spans="1:15" s="299" customFormat="1">
      <c r="A2598" s="15"/>
      <c r="B2598" s="290"/>
      <c r="C2598" s="17"/>
      <c r="D2598" s="17"/>
      <c r="E2598" s="15"/>
      <c r="F2598" s="15"/>
      <c r="G2598" s="15"/>
      <c r="H2598" s="15"/>
      <c r="I2598" s="15"/>
      <c r="J2598" s="15"/>
      <c r="K2598" s="15"/>
      <c r="L2598" s="15"/>
      <c r="M2598" s="15"/>
      <c r="N2598" s="15"/>
      <c r="O2598" s="15"/>
    </row>
    <row r="2599" spans="1:15" s="299" customFormat="1">
      <c r="A2599" s="15"/>
      <c r="B2599" s="290"/>
      <c r="C2599" s="17"/>
      <c r="D2599" s="17"/>
      <c r="E2599" s="15"/>
      <c r="F2599" s="15"/>
      <c r="G2599" s="15"/>
      <c r="H2599" s="15"/>
      <c r="I2599" s="15"/>
      <c r="J2599" s="15"/>
      <c r="K2599" s="15"/>
      <c r="L2599" s="15"/>
      <c r="M2599" s="15"/>
      <c r="N2599" s="15"/>
      <c r="O2599" s="15"/>
    </row>
    <row r="2600" spans="1:15" s="299" customFormat="1">
      <c r="A2600" s="15"/>
      <c r="B2600" s="290"/>
      <c r="C2600" s="17"/>
      <c r="D2600" s="17"/>
      <c r="E2600" s="15"/>
      <c r="F2600" s="15"/>
      <c r="G2600" s="15"/>
      <c r="H2600" s="15"/>
      <c r="I2600" s="15"/>
      <c r="J2600" s="15"/>
      <c r="K2600" s="15"/>
      <c r="L2600" s="15"/>
      <c r="M2600" s="15"/>
      <c r="N2600" s="15"/>
      <c r="O2600" s="15"/>
    </row>
    <row r="2601" spans="1:15" s="299" customFormat="1">
      <c r="A2601" s="15"/>
      <c r="B2601" s="290"/>
      <c r="C2601" s="17"/>
      <c r="D2601" s="17"/>
      <c r="E2601" s="15"/>
      <c r="F2601" s="15"/>
      <c r="G2601" s="15"/>
      <c r="H2601" s="15"/>
      <c r="I2601" s="15"/>
      <c r="J2601" s="15"/>
      <c r="K2601" s="15"/>
      <c r="L2601" s="15"/>
      <c r="M2601" s="15"/>
      <c r="N2601" s="15"/>
      <c r="O2601" s="15"/>
    </row>
    <row r="2602" spans="1:15" s="299" customFormat="1">
      <c r="A2602" s="15"/>
      <c r="B2602" s="290"/>
      <c r="C2602" s="17"/>
      <c r="D2602" s="17"/>
      <c r="E2602" s="15"/>
      <c r="F2602" s="15"/>
      <c r="G2602" s="15"/>
      <c r="H2602" s="15"/>
      <c r="I2602" s="15"/>
      <c r="J2602" s="15"/>
      <c r="K2602" s="15"/>
      <c r="L2602" s="15"/>
      <c r="M2602" s="15"/>
      <c r="N2602" s="15"/>
      <c r="O2602" s="15"/>
    </row>
    <row r="2603" spans="1:15" s="299" customFormat="1">
      <c r="A2603" s="15"/>
      <c r="B2603" s="290"/>
      <c r="C2603" s="17"/>
      <c r="D2603" s="17"/>
      <c r="E2603" s="15"/>
      <c r="F2603" s="15"/>
      <c r="G2603" s="15"/>
      <c r="H2603" s="15"/>
      <c r="I2603" s="15"/>
      <c r="J2603" s="15"/>
      <c r="K2603" s="15"/>
      <c r="L2603" s="15"/>
      <c r="M2603" s="15"/>
      <c r="N2603" s="15"/>
      <c r="O2603" s="15"/>
    </row>
    <row r="2604" spans="1:15" s="299" customFormat="1">
      <c r="A2604" s="15"/>
      <c r="B2604" s="290"/>
      <c r="C2604" s="17"/>
      <c r="D2604" s="17"/>
      <c r="E2604" s="15"/>
      <c r="F2604" s="15"/>
      <c r="G2604" s="15"/>
      <c r="H2604" s="15"/>
      <c r="I2604" s="15"/>
      <c r="J2604" s="15"/>
      <c r="K2604" s="15"/>
      <c r="L2604" s="15"/>
      <c r="M2604" s="15"/>
      <c r="N2604" s="15"/>
      <c r="O2604" s="15"/>
    </row>
    <row r="2605" spans="1:15" s="299" customFormat="1">
      <c r="A2605" s="15"/>
      <c r="B2605" s="290"/>
      <c r="C2605" s="17"/>
      <c r="D2605" s="17"/>
      <c r="E2605" s="15"/>
      <c r="F2605" s="15"/>
      <c r="G2605" s="15"/>
      <c r="H2605" s="15"/>
      <c r="I2605" s="15"/>
      <c r="J2605" s="15"/>
      <c r="K2605" s="15"/>
      <c r="L2605" s="15"/>
      <c r="M2605" s="15"/>
      <c r="N2605" s="15"/>
      <c r="O2605" s="15"/>
    </row>
    <row r="2606" spans="1:15" s="299" customFormat="1">
      <c r="A2606" s="15"/>
      <c r="B2606" s="290"/>
      <c r="C2606" s="17"/>
      <c r="D2606" s="17"/>
      <c r="E2606" s="15"/>
      <c r="F2606" s="15"/>
      <c r="G2606" s="15"/>
      <c r="H2606" s="15"/>
      <c r="I2606" s="15"/>
      <c r="J2606" s="15"/>
      <c r="K2606" s="15"/>
      <c r="L2606" s="15"/>
      <c r="M2606" s="15"/>
      <c r="N2606" s="15"/>
      <c r="O2606" s="15"/>
    </row>
    <row r="2607" spans="1:15" s="299" customFormat="1">
      <c r="A2607" s="15"/>
      <c r="B2607" s="290"/>
      <c r="C2607" s="17"/>
      <c r="D2607" s="17"/>
      <c r="E2607" s="15"/>
      <c r="F2607" s="15"/>
      <c r="G2607" s="15"/>
      <c r="H2607" s="15"/>
      <c r="I2607" s="15"/>
      <c r="J2607" s="15"/>
      <c r="K2607" s="15"/>
      <c r="L2607" s="15"/>
      <c r="M2607" s="15"/>
      <c r="N2607" s="15"/>
      <c r="O2607" s="15"/>
    </row>
    <row r="2608" spans="1:15" s="299" customFormat="1">
      <c r="A2608" s="15"/>
      <c r="B2608" s="290"/>
      <c r="C2608" s="17"/>
      <c r="D2608" s="17"/>
      <c r="E2608" s="15"/>
      <c r="F2608" s="15"/>
      <c r="G2608" s="15"/>
      <c r="H2608" s="15"/>
      <c r="I2608" s="15"/>
      <c r="J2608" s="15"/>
      <c r="K2608" s="15"/>
      <c r="L2608" s="15"/>
      <c r="M2608" s="15"/>
      <c r="N2608" s="15"/>
      <c r="O2608" s="15"/>
    </row>
    <row r="2609" spans="1:15" s="299" customFormat="1">
      <c r="A2609" s="15"/>
      <c r="B2609" s="290"/>
      <c r="C2609" s="17"/>
      <c r="D2609" s="17"/>
      <c r="E2609" s="15"/>
      <c r="F2609" s="15"/>
      <c r="G2609" s="15"/>
      <c r="H2609" s="15"/>
      <c r="I2609" s="15"/>
      <c r="J2609" s="15"/>
      <c r="K2609" s="15"/>
      <c r="L2609" s="15"/>
      <c r="M2609" s="15"/>
      <c r="N2609" s="15"/>
      <c r="O2609" s="15"/>
    </row>
    <row r="2610" spans="1:15" s="299" customFormat="1">
      <c r="A2610" s="15"/>
      <c r="B2610" s="290"/>
      <c r="C2610" s="17"/>
      <c r="D2610" s="17"/>
      <c r="E2610" s="15"/>
      <c r="F2610" s="15"/>
      <c r="G2610" s="15"/>
      <c r="H2610" s="15"/>
      <c r="I2610" s="15"/>
      <c r="J2610" s="15"/>
      <c r="K2610" s="15"/>
      <c r="L2610" s="15"/>
      <c r="M2610" s="15"/>
      <c r="N2610" s="15"/>
      <c r="O2610" s="15"/>
    </row>
    <row r="2611" spans="1:15" s="299" customFormat="1">
      <c r="A2611" s="15"/>
      <c r="B2611" s="290"/>
      <c r="C2611" s="17"/>
      <c r="D2611" s="17"/>
      <c r="E2611" s="15"/>
      <c r="F2611" s="15"/>
      <c r="G2611" s="15"/>
      <c r="H2611" s="15"/>
      <c r="I2611" s="15"/>
      <c r="J2611" s="15"/>
      <c r="K2611" s="15"/>
      <c r="L2611" s="15"/>
      <c r="M2611" s="15"/>
      <c r="N2611" s="15"/>
      <c r="O2611" s="15"/>
    </row>
    <row r="2612" spans="1:15" s="299" customFormat="1">
      <c r="A2612" s="15"/>
      <c r="B2612" s="290"/>
      <c r="C2612" s="17"/>
      <c r="D2612" s="17"/>
      <c r="E2612" s="15"/>
      <c r="F2612" s="15"/>
      <c r="G2612" s="15"/>
      <c r="H2612" s="15"/>
      <c r="I2612" s="15"/>
      <c r="J2612" s="15"/>
      <c r="K2612" s="15"/>
      <c r="L2612" s="15"/>
      <c r="M2612" s="15"/>
      <c r="N2612" s="15"/>
      <c r="O2612" s="15"/>
    </row>
    <row r="2613" spans="1:15" s="299" customFormat="1">
      <c r="A2613" s="15"/>
      <c r="B2613" s="290"/>
      <c r="C2613" s="17"/>
      <c r="D2613" s="17"/>
      <c r="E2613" s="15"/>
      <c r="F2613" s="15"/>
      <c r="G2613" s="15"/>
      <c r="H2613" s="15"/>
      <c r="I2613" s="15"/>
      <c r="J2613" s="15"/>
      <c r="K2613" s="15"/>
      <c r="L2613" s="15"/>
      <c r="M2613" s="15"/>
      <c r="N2613" s="15"/>
      <c r="O2613" s="15"/>
    </row>
    <row r="2614" spans="1:15" s="299" customFormat="1">
      <c r="A2614" s="15"/>
      <c r="B2614" s="290"/>
      <c r="C2614" s="17"/>
      <c r="D2614" s="17"/>
      <c r="E2614" s="15"/>
      <c r="F2614" s="15"/>
      <c r="G2614" s="15"/>
      <c r="H2614" s="15"/>
      <c r="I2614" s="15"/>
      <c r="J2614" s="15"/>
      <c r="K2614" s="15"/>
      <c r="L2614" s="15"/>
      <c r="M2614" s="15"/>
      <c r="N2614" s="15"/>
      <c r="O2614" s="15"/>
    </row>
    <row r="2615" spans="1:15" s="299" customFormat="1">
      <c r="A2615" s="15"/>
      <c r="B2615" s="290"/>
      <c r="C2615" s="17"/>
      <c r="D2615" s="17"/>
      <c r="E2615" s="15"/>
      <c r="F2615" s="15"/>
      <c r="G2615" s="15"/>
      <c r="H2615" s="15"/>
      <c r="I2615" s="15"/>
      <c r="J2615" s="15"/>
      <c r="K2615" s="15"/>
      <c r="L2615" s="15"/>
      <c r="M2615" s="15"/>
      <c r="N2615" s="15"/>
      <c r="O2615" s="15"/>
    </row>
    <row r="2616" spans="1:15" s="299" customFormat="1">
      <c r="A2616" s="15"/>
      <c r="B2616" s="290"/>
      <c r="C2616" s="17"/>
      <c r="D2616" s="17"/>
      <c r="E2616" s="15"/>
      <c r="F2616" s="15"/>
      <c r="G2616" s="15"/>
      <c r="H2616" s="15"/>
      <c r="I2616" s="15"/>
      <c r="J2616" s="15"/>
      <c r="K2616" s="15"/>
      <c r="L2616" s="15"/>
      <c r="M2616" s="15"/>
      <c r="N2616" s="15"/>
      <c r="O2616" s="15"/>
    </row>
    <row r="2617" spans="1:15" s="299" customFormat="1">
      <c r="A2617" s="15"/>
      <c r="B2617" s="290"/>
      <c r="C2617" s="17"/>
      <c r="D2617" s="17"/>
      <c r="E2617" s="15"/>
      <c r="F2617" s="15"/>
      <c r="G2617" s="15"/>
      <c r="H2617" s="15"/>
      <c r="I2617" s="15"/>
      <c r="J2617" s="15"/>
      <c r="K2617" s="15"/>
      <c r="L2617" s="15"/>
      <c r="M2617" s="15"/>
      <c r="N2617" s="15"/>
      <c r="O2617" s="15"/>
    </row>
    <row r="2618" spans="1:15" s="299" customFormat="1">
      <c r="A2618" s="15"/>
      <c r="B2618" s="290"/>
      <c r="C2618" s="17"/>
      <c r="D2618" s="17"/>
      <c r="E2618" s="15"/>
      <c r="F2618" s="15"/>
      <c r="G2618" s="15"/>
      <c r="H2618" s="15"/>
      <c r="I2618" s="15"/>
      <c r="J2618" s="15"/>
      <c r="K2618" s="15"/>
      <c r="L2618" s="15"/>
      <c r="M2618" s="15"/>
      <c r="N2618" s="15"/>
      <c r="O2618" s="15"/>
    </row>
    <row r="2619" spans="1:15" s="299" customFormat="1">
      <c r="A2619" s="15"/>
      <c r="B2619" s="290"/>
      <c r="C2619" s="17"/>
      <c r="D2619" s="17"/>
      <c r="E2619" s="15"/>
      <c r="F2619" s="15"/>
      <c r="G2619" s="15"/>
      <c r="H2619" s="15"/>
      <c r="I2619" s="15"/>
      <c r="J2619" s="15"/>
      <c r="K2619" s="15"/>
      <c r="L2619" s="15"/>
      <c r="M2619" s="15"/>
      <c r="N2619" s="15"/>
      <c r="O2619" s="15"/>
    </row>
    <row r="2620" spans="1:15" s="299" customFormat="1">
      <c r="A2620" s="15"/>
      <c r="B2620" s="290"/>
      <c r="C2620" s="17"/>
      <c r="D2620" s="17"/>
      <c r="E2620" s="15"/>
      <c r="F2620" s="15"/>
      <c r="G2620" s="15"/>
      <c r="H2620" s="15"/>
      <c r="I2620" s="15"/>
      <c r="J2620" s="15"/>
      <c r="K2620" s="15"/>
      <c r="L2620" s="15"/>
      <c r="M2620" s="15"/>
      <c r="N2620" s="15"/>
      <c r="O2620" s="15"/>
    </row>
    <row r="2621" spans="1:15" s="299" customFormat="1">
      <c r="A2621" s="15"/>
      <c r="B2621" s="290"/>
      <c r="C2621" s="17"/>
      <c r="D2621" s="17"/>
      <c r="E2621" s="15"/>
      <c r="F2621" s="15"/>
      <c r="G2621" s="15"/>
      <c r="H2621" s="15"/>
      <c r="I2621" s="15"/>
      <c r="J2621" s="15"/>
      <c r="K2621" s="15"/>
      <c r="L2621" s="15"/>
      <c r="M2621" s="15"/>
      <c r="N2621" s="15"/>
      <c r="O2621" s="15"/>
    </row>
    <row r="2622" spans="1:15" s="299" customFormat="1">
      <c r="A2622" s="15"/>
      <c r="B2622" s="290"/>
      <c r="C2622" s="17"/>
      <c r="D2622" s="17"/>
      <c r="E2622" s="15"/>
      <c r="F2622" s="15"/>
      <c r="G2622" s="15"/>
      <c r="H2622" s="15"/>
      <c r="I2622" s="15"/>
      <c r="J2622" s="15"/>
      <c r="K2622" s="15"/>
      <c r="L2622" s="15"/>
      <c r="M2622" s="15"/>
      <c r="N2622" s="15"/>
      <c r="O2622" s="15"/>
    </row>
    <row r="2623" spans="1:15" s="299" customFormat="1">
      <c r="A2623" s="15"/>
      <c r="B2623" s="290"/>
      <c r="C2623" s="17"/>
      <c r="D2623" s="17"/>
      <c r="E2623" s="15"/>
      <c r="F2623" s="15"/>
      <c r="G2623" s="15"/>
      <c r="H2623" s="15"/>
      <c r="I2623" s="15"/>
      <c r="J2623" s="15"/>
      <c r="K2623" s="15"/>
      <c r="L2623" s="15"/>
      <c r="M2623" s="15"/>
      <c r="N2623" s="15"/>
      <c r="O2623" s="15"/>
    </row>
    <row r="2624" spans="1:15" s="299" customFormat="1">
      <c r="A2624" s="15"/>
      <c r="B2624" s="290"/>
      <c r="C2624" s="17"/>
      <c r="D2624" s="17"/>
      <c r="E2624" s="15"/>
      <c r="F2624" s="15"/>
      <c r="G2624" s="15"/>
      <c r="H2624" s="15"/>
      <c r="I2624" s="15"/>
      <c r="J2624" s="15"/>
      <c r="K2624" s="15"/>
      <c r="L2624" s="15"/>
      <c r="M2624" s="15"/>
      <c r="N2624" s="15"/>
      <c r="O2624" s="15"/>
    </row>
    <row r="2625" spans="1:15" s="299" customFormat="1">
      <c r="A2625" s="15"/>
      <c r="B2625" s="290"/>
      <c r="C2625" s="17"/>
      <c r="D2625" s="17"/>
      <c r="E2625" s="15"/>
      <c r="F2625" s="15"/>
      <c r="G2625" s="15"/>
      <c r="H2625" s="15"/>
      <c r="I2625" s="15"/>
      <c r="J2625" s="15"/>
      <c r="K2625" s="15"/>
      <c r="L2625" s="15"/>
      <c r="M2625" s="15"/>
      <c r="N2625" s="15"/>
      <c r="O2625" s="15"/>
    </row>
    <row r="2626" spans="1:15" s="299" customFormat="1">
      <c r="A2626" s="15"/>
      <c r="B2626" s="290"/>
      <c r="C2626" s="17"/>
      <c r="D2626" s="17"/>
      <c r="E2626" s="15"/>
      <c r="F2626" s="15"/>
      <c r="G2626" s="15"/>
      <c r="H2626" s="15"/>
      <c r="I2626" s="15"/>
      <c r="J2626" s="15"/>
      <c r="K2626" s="15"/>
      <c r="L2626" s="15"/>
      <c r="M2626" s="15"/>
      <c r="N2626" s="15"/>
      <c r="O2626" s="15"/>
    </row>
    <row r="2627" spans="1:15" s="299" customFormat="1">
      <c r="A2627" s="15"/>
      <c r="B2627" s="290"/>
      <c r="C2627" s="17"/>
      <c r="D2627" s="17"/>
      <c r="E2627" s="15"/>
      <c r="F2627" s="15"/>
      <c r="G2627" s="15"/>
      <c r="H2627" s="15"/>
      <c r="I2627" s="15"/>
      <c r="J2627" s="15"/>
      <c r="K2627" s="15"/>
      <c r="L2627" s="15"/>
      <c r="M2627" s="15"/>
      <c r="N2627" s="15"/>
      <c r="O2627" s="15"/>
    </row>
    <row r="2628" spans="1:15" s="299" customFormat="1">
      <c r="A2628" s="15"/>
      <c r="B2628" s="290"/>
      <c r="C2628" s="17"/>
      <c r="D2628" s="17"/>
      <c r="E2628" s="15"/>
      <c r="F2628" s="15"/>
      <c r="G2628" s="15"/>
      <c r="H2628" s="15"/>
      <c r="I2628" s="15"/>
      <c r="J2628" s="15"/>
      <c r="K2628" s="15"/>
      <c r="L2628" s="15"/>
      <c r="M2628" s="15"/>
      <c r="N2628" s="15"/>
      <c r="O2628" s="15"/>
    </row>
    <row r="2629" spans="1:15" s="299" customFormat="1">
      <c r="A2629" s="15"/>
      <c r="B2629" s="290"/>
      <c r="C2629" s="17"/>
      <c r="D2629" s="17"/>
      <c r="E2629" s="15"/>
      <c r="F2629" s="15"/>
      <c r="G2629" s="15"/>
      <c r="H2629" s="15"/>
      <c r="I2629" s="15"/>
      <c r="J2629" s="15"/>
      <c r="K2629" s="15"/>
      <c r="L2629" s="15"/>
      <c r="M2629" s="15"/>
      <c r="N2629" s="15"/>
      <c r="O2629" s="15"/>
    </row>
    <row r="2630" spans="1:15" s="299" customFormat="1">
      <c r="A2630" s="15"/>
      <c r="B2630" s="290"/>
      <c r="C2630" s="17"/>
      <c r="D2630" s="17"/>
      <c r="E2630" s="15"/>
      <c r="F2630" s="15"/>
      <c r="G2630" s="15"/>
      <c r="H2630" s="15"/>
      <c r="I2630" s="15"/>
      <c r="J2630" s="15"/>
      <c r="K2630" s="15"/>
      <c r="L2630" s="15"/>
      <c r="M2630" s="15"/>
      <c r="N2630" s="15"/>
      <c r="O2630" s="15"/>
    </row>
    <row r="2631" spans="1:15" s="299" customFormat="1">
      <c r="A2631" s="15"/>
      <c r="B2631" s="290"/>
      <c r="C2631" s="17"/>
      <c r="D2631" s="17"/>
      <c r="E2631" s="15"/>
      <c r="F2631" s="15"/>
      <c r="G2631" s="15"/>
      <c r="H2631" s="15"/>
      <c r="I2631" s="15"/>
      <c r="J2631" s="15"/>
      <c r="K2631" s="15"/>
      <c r="L2631" s="15"/>
      <c r="M2631" s="15"/>
      <c r="N2631" s="15"/>
      <c r="O2631" s="15"/>
    </row>
    <row r="2632" spans="1:15" s="299" customFormat="1">
      <c r="A2632" s="15"/>
      <c r="B2632" s="290"/>
      <c r="C2632" s="17"/>
      <c r="D2632" s="17"/>
      <c r="E2632" s="15"/>
      <c r="F2632" s="15"/>
      <c r="G2632" s="15"/>
      <c r="H2632" s="15"/>
      <c r="I2632" s="15"/>
      <c r="J2632" s="15"/>
      <c r="K2632" s="15"/>
      <c r="L2632" s="15"/>
      <c r="M2632" s="15"/>
      <c r="N2632" s="15"/>
      <c r="O2632" s="15"/>
    </row>
    <row r="2633" spans="1:15" s="299" customFormat="1">
      <c r="A2633" s="15"/>
      <c r="B2633" s="290"/>
      <c r="C2633" s="17"/>
      <c r="D2633" s="17"/>
      <c r="E2633" s="15"/>
      <c r="F2633" s="15"/>
      <c r="G2633" s="15"/>
      <c r="H2633" s="15"/>
      <c r="I2633" s="15"/>
      <c r="J2633" s="15"/>
      <c r="K2633" s="15"/>
      <c r="L2633" s="15"/>
      <c r="M2633" s="15"/>
      <c r="N2633" s="15"/>
      <c r="O2633" s="15"/>
    </row>
    <row r="2634" spans="1:15" s="299" customFormat="1">
      <c r="A2634" s="15"/>
      <c r="B2634" s="290"/>
      <c r="C2634" s="17"/>
      <c r="D2634" s="17"/>
      <c r="E2634" s="15"/>
      <c r="F2634" s="15"/>
      <c r="G2634" s="15"/>
      <c r="H2634" s="15"/>
      <c r="I2634" s="15"/>
      <c r="J2634" s="15"/>
      <c r="K2634" s="15"/>
      <c r="L2634" s="15"/>
      <c r="M2634" s="15"/>
      <c r="N2634" s="15"/>
      <c r="O2634" s="15"/>
    </row>
    <row r="2635" spans="1:15" s="299" customFormat="1">
      <c r="A2635" s="15"/>
      <c r="B2635" s="290"/>
      <c r="C2635" s="17"/>
      <c r="D2635" s="17"/>
      <c r="E2635" s="15"/>
      <c r="F2635" s="15"/>
      <c r="G2635" s="15"/>
      <c r="H2635" s="15"/>
      <c r="I2635" s="15"/>
      <c r="J2635" s="15"/>
      <c r="K2635" s="15"/>
      <c r="L2635" s="15"/>
      <c r="M2635" s="15"/>
      <c r="N2635" s="15"/>
      <c r="O2635" s="15"/>
    </row>
    <row r="2636" spans="1:15" s="299" customFormat="1">
      <c r="A2636" s="15"/>
      <c r="B2636" s="290"/>
      <c r="C2636" s="17"/>
      <c r="D2636" s="17"/>
      <c r="E2636" s="15"/>
      <c r="F2636" s="15"/>
      <c r="G2636" s="15"/>
      <c r="H2636" s="15"/>
      <c r="I2636" s="15"/>
      <c r="J2636" s="15"/>
      <c r="K2636" s="15"/>
      <c r="L2636" s="15"/>
      <c r="M2636" s="15"/>
      <c r="N2636" s="15"/>
      <c r="O2636" s="15"/>
    </row>
    <row r="2637" spans="1:15" s="299" customFormat="1">
      <c r="A2637" s="15"/>
      <c r="B2637" s="290"/>
      <c r="C2637" s="17"/>
      <c r="D2637" s="17"/>
      <c r="E2637" s="15"/>
      <c r="F2637" s="15"/>
      <c r="G2637" s="15"/>
      <c r="H2637" s="15"/>
      <c r="I2637" s="15"/>
      <c r="J2637" s="15"/>
      <c r="K2637" s="15"/>
      <c r="L2637" s="15"/>
      <c r="M2637" s="15"/>
      <c r="N2637" s="15"/>
      <c r="O2637" s="15"/>
    </row>
    <row r="2638" spans="1:15" s="299" customFormat="1">
      <c r="A2638" s="15"/>
      <c r="B2638" s="290"/>
      <c r="C2638" s="17"/>
      <c r="D2638" s="17"/>
      <c r="E2638" s="15"/>
      <c r="F2638" s="15"/>
      <c r="G2638" s="15"/>
      <c r="H2638" s="15"/>
      <c r="I2638" s="15"/>
      <c r="J2638" s="15"/>
      <c r="K2638" s="15"/>
      <c r="L2638" s="15"/>
      <c r="M2638" s="15"/>
      <c r="N2638" s="15"/>
      <c r="O2638" s="15"/>
    </row>
    <row r="2639" spans="1:15" s="299" customFormat="1">
      <c r="A2639" s="15"/>
      <c r="B2639" s="290"/>
      <c r="C2639" s="17"/>
      <c r="D2639" s="17"/>
      <c r="E2639" s="15"/>
      <c r="F2639" s="15"/>
      <c r="G2639" s="15"/>
      <c r="H2639" s="15"/>
      <c r="I2639" s="15"/>
      <c r="J2639" s="15"/>
      <c r="K2639" s="15"/>
      <c r="L2639" s="15"/>
      <c r="M2639" s="15"/>
      <c r="N2639" s="15"/>
      <c r="O2639" s="15"/>
    </row>
    <row r="2640" spans="1:15" s="299" customFormat="1">
      <c r="A2640" s="15"/>
      <c r="B2640" s="290"/>
      <c r="C2640" s="17"/>
      <c r="D2640" s="17"/>
      <c r="E2640" s="15"/>
      <c r="F2640" s="15"/>
      <c r="G2640" s="15"/>
      <c r="H2640" s="15"/>
      <c r="I2640" s="15"/>
      <c r="J2640" s="15"/>
      <c r="K2640" s="15"/>
      <c r="L2640" s="15"/>
      <c r="M2640" s="15"/>
      <c r="N2640" s="15"/>
      <c r="O2640" s="15"/>
    </row>
    <row r="2641" spans="1:15" s="299" customFormat="1">
      <c r="A2641" s="15"/>
      <c r="B2641" s="290"/>
      <c r="C2641" s="17"/>
      <c r="D2641" s="17"/>
      <c r="E2641" s="15"/>
      <c r="F2641" s="15"/>
      <c r="G2641" s="15"/>
      <c r="H2641" s="15"/>
      <c r="I2641" s="15"/>
      <c r="J2641" s="15"/>
      <c r="K2641" s="15"/>
      <c r="L2641" s="15"/>
      <c r="M2641" s="15"/>
      <c r="N2641" s="15"/>
      <c r="O2641" s="15"/>
    </row>
    <row r="2642" spans="1:15" s="299" customFormat="1">
      <c r="A2642" s="15"/>
      <c r="B2642" s="290"/>
      <c r="C2642" s="17"/>
      <c r="D2642" s="17"/>
      <c r="E2642" s="15"/>
      <c r="F2642" s="15"/>
      <c r="G2642" s="15"/>
      <c r="H2642" s="15"/>
      <c r="I2642" s="15"/>
      <c r="J2642" s="15"/>
      <c r="K2642" s="15"/>
      <c r="L2642" s="15"/>
      <c r="M2642" s="15"/>
      <c r="N2642" s="15"/>
      <c r="O2642" s="15"/>
    </row>
    <row r="2643" spans="1:15" s="299" customFormat="1">
      <c r="A2643" s="15"/>
      <c r="B2643" s="290"/>
      <c r="C2643" s="17"/>
      <c r="D2643" s="17"/>
      <c r="E2643" s="15"/>
      <c r="F2643" s="15"/>
      <c r="G2643" s="15"/>
      <c r="H2643" s="15"/>
      <c r="I2643" s="15"/>
      <c r="J2643" s="15"/>
      <c r="K2643" s="15"/>
      <c r="L2643" s="15"/>
      <c r="M2643" s="15"/>
      <c r="N2643" s="15"/>
      <c r="O2643" s="15"/>
    </row>
    <row r="2644" spans="1:15" s="299" customFormat="1">
      <c r="A2644" s="15"/>
      <c r="B2644" s="290"/>
      <c r="C2644" s="17"/>
      <c r="D2644" s="17"/>
      <c r="E2644" s="15"/>
      <c r="F2644" s="15"/>
      <c r="G2644" s="15"/>
      <c r="H2644" s="15"/>
      <c r="I2644" s="15"/>
      <c r="J2644" s="15"/>
      <c r="K2644" s="15"/>
      <c r="L2644" s="15"/>
      <c r="M2644" s="15"/>
      <c r="N2644" s="15"/>
      <c r="O2644" s="15"/>
    </row>
    <row r="2645" spans="1:15" s="299" customFormat="1">
      <c r="A2645" s="15"/>
      <c r="B2645" s="290"/>
      <c r="C2645" s="17"/>
      <c r="D2645" s="17"/>
      <c r="E2645" s="15"/>
      <c r="F2645" s="15"/>
      <c r="G2645" s="15"/>
      <c r="H2645" s="15"/>
      <c r="I2645" s="15"/>
      <c r="J2645" s="15"/>
      <c r="K2645" s="15"/>
      <c r="L2645" s="15"/>
      <c r="M2645" s="15"/>
      <c r="N2645" s="15"/>
      <c r="O2645" s="15"/>
    </row>
    <row r="2646" spans="1:15" s="299" customFormat="1">
      <c r="A2646" s="15"/>
      <c r="B2646" s="290"/>
      <c r="C2646" s="17"/>
      <c r="D2646" s="17"/>
      <c r="E2646" s="15"/>
      <c r="F2646" s="15"/>
      <c r="G2646" s="15"/>
      <c r="H2646" s="15"/>
      <c r="I2646" s="15"/>
      <c r="J2646" s="15"/>
      <c r="K2646" s="15"/>
      <c r="L2646" s="15"/>
      <c r="M2646" s="15"/>
      <c r="N2646" s="15"/>
      <c r="O2646" s="15"/>
    </row>
    <row r="2647" spans="1:15" s="299" customFormat="1">
      <c r="A2647" s="15"/>
      <c r="B2647" s="290"/>
      <c r="C2647" s="17"/>
      <c r="D2647" s="17"/>
      <c r="E2647" s="15"/>
      <c r="F2647" s="15"/>
      <c r="G2647" s="15"/>
      <c r="H2647" s="15"/>
      <c r="I2647" s="15"/>
      <c r="J2647" s="15"/>
      <c r="K2647" s="15"/>
      <c r="L2647" s="15"/>
      <c r="M2647" s="15"/>
      <c r="N2647" s="15"/>
      <c r="O2647" s="15"/>
    </row>
    <row r="2648" spans="1:15" s="299" customFormat="1">
      <c r="A2648" s="15"/>
      <c r="B2648" s="290"/>
      <c r="C2648" s="17"/>
      <c r="D2648" s="17"/>
      <c r="E2648" s="15"/>
      <c r="F2648" s="15"/>
      <c r="G2648" s="15"/>
      <c r="H2648" s="15"/>
      <c r="I2648" s="15"/>
      <c r="J2648" s="15"/>
      <c r="K2648" s="15"/>
      <c r="L2648" s="15"/>
      <c r="M2648" s="15"/>
      <c r="N2648" s="15"/>
      <c r="O2648" s="15"/>
    </row>
    <row r="2649" spans="1:15" s="299" customFormat="1">
      <c r="A2649" s="15"/>
      <c r="B2649" s="290"/>
      <c r="C2649" s="17"/>
      <c r="D2649" s="17"/>
      <c r="E2649" s="15"/>
      <c r="F2649" s="15"/>
      <c r="G2649" s="15"/>
      <c r="H2649" s="15"/>
      <c r="I2649" s="15"/>
      <c r="J2649" s="15"/>
      <c r="K2649" s="15"/>
      <c r="L2649" s="15"/>
      <c r="M2649" s="15"/>
      <c r="N2649" s="15"/>
      <c r="O2649" s="15"/>
    </row>
    <row r="2650" spans="1:15" s="299" customFormat="1">
      <c r="A2650" s="15"/>
      <c r="B2650" s="290"/>
      <c r="C2650" s="17"/>
      <c r="D2650" s="17"/>
      <c r="E2650" s="15"/>
      <c r="F2650" s="15"/>
      <c r="G2650" s="15"/>
      <c r="H2650" s="15"/>
      <c r="I2650" s="15"/>
      <c r="J2650" s="15"/>
      <c r="K2650" s="15"/>
      <c r="L2650" s="15"/>
      <c r="M2650" s="15"/>
      <c r="N2650" s="15"/>
      <c r="O2650" s="15"/>
    </row>
    <row r="2651" spans="1:15" s="299" customFormat="1">
      <c r="A2651" s="15"/>
      <c r="B2651" s="290"/>
      <c r="C2651" s="17"/>
      <c r="D2651" s="17"/>
      <c r="E2651" s="15"/>
      <c r="F2651" s="15"/>
      <c r="G2651" s="15"/>
      <c r="H2651" s="15"/>
      <c r="I2651" s="15"/>
      <c r="J2651" s="15"/>
      <c r="K2651" s="15"/>
      <c r="L2651" s="15"/>
      <c r="M2651" s="15"/>
      <c r="N2651" s="15"/>
      <c r="O2651" s="15"/>
    </row>
    <row r="2652" spans="1:15" s="299" customFormat="1">
      <c r="A2652" s="15"/>
      <c r="B2652" s="290"/>
      <c r="C2652" s="17"/>
      <c r="D2652" s="17"/>
      <c r="E2652" s="15"/>
      <c r="F2652" s="15"/>
      <c r="G2652" s="15"/>
      <c r="H2652" s="15"/>
      <c r="I2652" s="15"/>
      <c r="J2652" s="15"/>
      <c r="K2652" s="15"/>
      <c r="L2652" s="15"/>
      <c r="M2652" s="15"/>
      <c r="N2652" s="15"/>
      <c r="O2652" s="15"/>
    </row>
    <row r="2653" spans="1:15" s="299" customFormat="1">
      <c r="A2653" s="15"/>
      <c r="B2653" s="290"/>
      <c r="C2653" s="17"/>
      <c r="D2653" s="17"/>
      <c r="E2653" s="15"/>
      <c r="F2653" s="15"/>
      <c r="G2653" s="15"/>
      <c r="H2653" s="15"/>
      <c r="I2653" s="15"/>
      <c r="J2653" s="15"/>
      <c r="K2653" s="15"/>
      <c r="L2653" s="15"/>
      <c r="M2653" s="15"/>
      <c r="N2653" s="15"/>
      <c r="O2653" s="15"/>
    </row>
    <row r="2654" spans="1:15" s="299" customFormat="1">
      <c r="A2654" s="15"/>
      <c r="B2654" s="290"/>
      <c r="C2654" s="17"/>
      <c r="D2654" s="17"/>
      <c r="E2654" s="15"/>
      <c r="F2654" s="15"/>
      <c r="G2654" s="15"/>
      <c r="H2654" s="15"/>
      <c r="I2654" s="15"/>
      <c r="J2654" s="15"/>
      <c r="K2654" s="15"/>
      <c r="L2654" s="15"/>
      <c r="M2654" s="15"/>
      <c r="N2654" s="15"/>
      <c r="O2654" s="15"/>
    </row>
    <row r="2655" spans="1:15" s="299" customFormat="1">
      <c r="A2655" s="15"/>
      <c r="B2655" s="290"/>
      <c r="C2655" s="17"/>
      <c r="D2655" s="17"/>
      <c r="E2655" s="15"/>
      <c r="F2655" s="15"/>
      <c r="G2655" s="15"/>
      <c r="H2655" s="15"/>
      <c r="I2655" s="15"/>
      <c r="J2655" s="15"/>
      <c r="K2655" s="15"/>
      <c r="L2655" s="15"/>
      <c r="M2655" s="15"/>
      <c r="N2655" s="15"/>
      <c r="O2655" s="15"/>
    </row>
    <row r="2656" spans="1:15" s="299" customFormat="1">
      <c r="A2656" s="15"/>
      <c r="B2656" s="290"/>
      <c r="C2656" s="17"/>
      <c r="D2656" s="17"/>
      <c r="E2656" s="15"/>
      <c r="F2656" s="15"/>
      <c r="G2656" s="15"/>
      <c r="H2656" s="15"/>
      <c r="I2656" s="15"/>
      <c r="J2656" s="15"/>
      <c r="K2656" s="15"/>
      <c r="L2656" s="15"/>
      <c r="M2656" s="15"/>
      <c r="N2656" s="15"/>
      <c r="O2656" s="15"/>
    </row>
    <row r="2657" spans="1:15" s="299" customFormat="1">
      <c r="A2657" s="15"/>
      <c r="B2657" s="290"/>
      <c r="C2657" s="17"/>
      <c r="D2657" s="17"/>
      <c r="E2657" s="15"/>
      <c r="F2657" s="15"/>
      <c r="G2657" s="15"/>
      <c r="H2657" s="15"/>
      <c r="I2657" s="15"/>
      <c r="J2657" s="15"/>
      <c r="K2657" s="15"/>
      <c r="L2657" s="15"/>
      <c r="M2657" s="15"/>
      <c r="N2657" s="15"/>
      <c r="O2657" s="15"/>
    </row>
    <row r="2658" spans="1:15" s="299" customFormat="1">
      <c r="A2658" s="15"/>
      <c r="B2658" s="290"/>
      <c r="C2658" s="17"/>
      <c r="D2658" s="17"/>
      <c r="E2658" s="15"/>
      <c r="F2658" s="15"/>
      <c r="G2658" s="15"/>
      <c r="H2658" s="15"/>
      <c r="I2658" s="15"/>
      <c r="J2658" s="15"/>
      <c r="K2658" s="15"/>
      <c r="L2658" s="15"/>
      <c r="M2658" s="15"/>
      <c r="N2658" s="15"/>
      <c r="O2658" s="15"/>
    </row>
    <row r="2659" spans="1:15" s="299" customFormat="1">
      <c r="A2659" s="15"/>
      <c r="B2659" s="290"/>
      <c r="C2659" s="17"/>
      <c r="D2659" s="17"/>
      <c r="E2659" s="15"/>
      <c r="F2659" s="15"/>
      <c r="G2659" s="15"/>
      <c r="H2659" s="15"/>
      <c r="I2659" s="15"/>
      <c r="J2659" s="15"/>
      <c r="K2659" s="15"/>
      <c r="L2659" s="15"/>
      <c r="M2659" s="15"/>
      <c r="N2659" s="15"/>
      <c r="O2659" s="15"/>
    </row>
    <row r="2660" spans="1:15" s="299" customFormat="1">
      <c r="A2660" s="15"/>
      <c r="B2660" s="290"/>
      <c r="C2660" s="17"/>
      <c r="D2660" s="17"/>
      <c r="E2660" s="15"/>
      <c r="F2660" s="15"/>
      <c r="G2660" s="15"/>
      <c r="H2660" s="15"/>
      <c r="I2660" s="15"/>
      <c r="J2660" s="15"/>
      <c r="K2660" s="15"/>
      <c r="L2660" s="15"/>
      <c r="M2660" s="15"/>
      <c r="N2660" s="15"/>
      <c r="O2660" s="15"/>
    </row>
    <row r="2661" spans="1:15" s="299" customFormat="1">
      <c r="A2661" s="15"/>
      <c r="B2661" s="290"/>
      <c r="C2661" s="17"/>
      <c r="D2661" s="17"/>
      <c r="E2661" s="15"/>
      <c r="F2661" s="15"/>
      <c r="G2661" s="15"/>
      <c r="H2661" s="15"/>
      <c r="I2661" s="15"/>
      <c r="J2661" s="15"/>
      <c r="K2661" s="15"/>
      <c r="L2661" s="15"/>
      <c r="M2661" s="15"/>
      <c r="N2661" s="15"/>
      <c r="O2661" s="15"/>
    </row>
    <row r="2662" spans="1:15" s="299" customFormat="1">
      <c r="A2662" s="15"/>
      <c r="B2662" s="290"/>
      <c r="C2662" s="17"/>
      <c r="D2662" s="17"/>
      <c r="E2662" s="15"/>
      <c r="F2662" s="15"/>
      <c r="G2662" s="15"/>
      <c r="H2662" s="15"/>
      <c r="I2662" s="15"/>
      <c r="J2662" s="15"/>
      <c r="K2662" s="15"/>
      <c r="L2662" s="15"/>
      <c r="M2662" s="15"/>
      <c r="N2662" s="15"/>
      <c r="O2662" s="15"/>
    </row>
    <row r="2663" spans="1:15" s="299" customFormat="1">
      <c r="A2663" s="15"/>
      <c r="B2663" s="290"/>
      <c r="C2663" s="17"/>
      <c r="D2663" s="17"/>
      <c r="E2663" s="15"/>
      <c r="F2663" s="15"/>
      <c r="G2663" s="15"/>
      <c r="H2663" s="15"/>
      <c r="I2663" s="15"/>
      <c r="J2663" s="15"/>
      <c r="K2663" s="15"/>
      <c r="L2663" s="15"/>
      <c r="M2663" s="15"/>
      <c r="N2663" s="15"/>
      <c r="O2663" s="15"/>
    </row>
    <row r="2664" spans="1:15" s="299" customFormat="1">
      <c r="A2664" s="15"/>
      <c r="B2664" s="290"/>
      <c r="C2664" s="17"/>
      <c r="D2664" s="17"/>
      <c r="E2664" s="15"/>
      <c r="F2664" s="15"/>
      <c r="G2664" s="15"/>
      <c r="H2664" s="15"/>
      <c r="I2664" s="15"/>
      <c r="J2664" s="15"/>
      <c r="K2664" s="15"/>
      <c r="L2664" s="15"/>
      <c r="M2664" s="15"/>
      <c r="N2664" s="15"/>
      <c r="O2664" s="15"/>
    </row>
    <row r="2665" spans="1:15" s="299" customFormat="1">
      <c r="A2665" s="15"/>
      <c r="B2665" s="290"/>
      <c r="C2665" s="17"/>
      <c r="D2665" s="17"/>
      <c r="E2665" s="15"/>
      <c r="F2665" s="15"/>
      <c r="G2665" s="15"/>
      <c r="H2665" s="15"/>
      <c r="I2665" s="15"/>
      <c r="J2665" s="15"/>
      <c r="K2665" s="15"/>
      <c r="L2665" s="15"/>
      <c r="M2665" s="15"/>
      <c r="N2665" s="15"/>
      <c r="O2665" s="15"/>
    </row>
    <row r="2666" spans="1:15" s="299" customFormat="1">
      <c r="A2666" s="15"/>
      <c r="B2666" s="290"/>
      <c r="C2666" s="17"/>
      <c r="D2666" s="17"/>
      <c r="E2666" s="15"/>
      <c r="F2666" s="15"/>
      <c r="G2666" s="15"/>
      <c r="H2666" s="15"/>
      <c r="I2666" s="15"/>
      <c r="J2666" s="15"/>
      <c r="K2666" s="15"/>
      <c r="L2666" s="15"/>
      <c r="M2666" s="15"/>
      <c r="N2666" s="15"/>
      <c r="O2666" s="15"/>
    </row>
    <row r="2667" spans="1:15" s="299" customFormat="1">
      <c r="A2667" s="15"/>
      <c r="B2667" s="290"/>
      <c r="C2667" s="17"/>
      <c r="D2667" s="17"/>
      <c r="E2667" s="15"/>
      <c r="F2667" s="15"/>
      <c r="G2667" s="15"/>
      <c r="H2667" s="15"/>
      <c r="I2667" s="15"/>
      <c r="J2667" s="15"/>
      <c r="K2667" s="15"/>
      <c r="L2667" s="15"/>
      <c r="M2667" s="15"/>
      <c r="N2667" s="15"/>
      <c r="O2667" s="15"/>
    </row>
    <row r="2668" spans="1:15" s="299" customFormat="1">
      <c r="A2668" s="15"/>
      <c r="B2668" s="290"/>
      <c r="C2668" s="17"/>
      <c r="D2668" s="17"/>
      <c r="E2668" s="15"/>
      <c r="F2668" s="15"/>
      <c r="G2668" s="15"/>
      <c r="H2668" s="15"/>
      <c r="I2668" s="15"/>
      <c r="J2668" s="15"/>
      <c r="K2668" s="15"/>
      <c r="L2668" s="15"/>
      <c r="M2668" s="15"/>
      <c r="N2668" s="15"/>
      <c r="O2668" s="15"/>
    </row>
    <row r="2669" spans="1:15" s="299" customFormat="1">
      <c r="A2669" s="15"/>
      <c r="B2669" s="290"/>
      <c r="C2669" s="17"/>
      <c r="D2669" s="17"/>
      <c r="E2669" s="15"/>
      <c r="F2669" s="15"/>
      <c r="G2669" s="15"/>
      <c r="H2669" s="15"/>
      <c r="I2669" s="15"/>
      <c r="J2669" s="15"/>
      <c r="K2669" s="15"/>
      <c r="L2669" s="15"/>
      <c r="M2669" s="15"/>
      <c r="N2669" s="15"/>
      <c r="O2669" s="15"/>
    </row>
    <row r="2670" spans="1:15" s="299" customFormat="1">
      <c r="A2670" s="15"/>
      <c r="B2670" s="290"/>
      <c r="C2670" s="17"/>
      <c r="D2670" s="17"/>
      <c r="E2670" s="15"/>
      <c r="F2670" s="15"/>
      <c r="G2670" s="15"/>
      <c r="H2670" s="15"/>
      <c r="I2670" s="15"/>
      <c r="J2670" s="15"/>
      <c r="K2670" s="15"/>
      <c r="L2670" s="15"/>
      <c r="M2670" s="15"/>
      <c r="N2670" s="15"/>
      <c r="O2670" s="15"/>
    </row>
    <row r="2671" spans="1:15" s="299" customFormat="1">
      <c r="A2671" s="15"/>
      <c r="B2671" s="290"/>
      <c r="C2671" s="17"/>
      <c r="D2671" s="17"/>
      <c r="E2671" s="15"/>
      <c r="F2671" s="15"/>
      <c r="G2671" s="15"/>
      <c r="H2671" s="15"/>
      <c r="I2671" s="15"/>
      <c r="J2671" s="15"/>
      <c r="K2671" s="15"/>
      <c r="L2671" s="15"/>
      <c r="M2671" s="15"/>
      <c r="N2671" s="15"/>
      <c r="O2671" s="15"/>
    </row>
    <row r="2672" spans="1:15" s="299" customFormat="1">
      <c r="A2672" s="15"/>
      <c r="B2672" s="290"/>
      <c r="C2672" s="17"/>
      <c r="D2672" s="17"/>
      <c r="E2672" s="15"/>
      <c r="F2672" s="15"/>
      <c r="G2672" s="15"/>
      <c r="H2672" s="15"/>
      <c r="I2672" s="15"/>
      <c r="J2672" s="15"/>
      <c r="K2672" s="15"/>
      <c r="L2672" s="15"/>
      <c r="M2672" s="15"/>
      <c r="N2672" s="15"/>
      <c r="O2672" s="15"/>
    </row>
    <row r="2673" spans="1:15" s="299" customFormat="1">
      <c r="A2673" s="15"/>
      <c r="B2673" s="290"/>
      <c r="C2673" s="17"/>
      <c r="D2673" s="17"/>
      <c r="E2673" s="15"/>
      <c r="F2673" s="15"/>
      <c r="G2673" s="15"/>
      <c r="H2673" s="15"/>
      <c r="I2673" s="15"/>
      <c r="J2673" s="15"/>
      <c r="K2673" s="15"/>
      <c r="L2673" s="15"/>
      <c r="M2673" s="15"/>
      <c r="N2673" s="15"/>
      <c r="O2673" s="15"/>
    </row>
    <row r="2674" spans="1:15" s="299" customFormat="1">
      <c r="A2674" s="15"/>
      <c r="B2674" s="290"/>
      <c r="C2674" s="17"/>
      <c r="D2674" s="17"/>
      <c r="E2674" s="15"/>
      <c r="F2674" s="15"/>
      <c r="G2674" s="15"/>
      <c r="H2674" s="15"/>
      <c r="I2674" s="15"/>
      <c r="J2674" s="15"/>
      <c r="K2674" s="15"/>
      <c r="L2674" s="15"/>
      <c r="M2674" s="15"/>
      <c r="N2674" s="15"/>
      <c r="O2674" s="15"/>
    </row>
    <row r="2675" spans="1:15" s="299" customFormat="1">
      <c r="A2675" s="15"/>
      <c r="B2675" s="290"/>
      <c r="C2675" s="17"/>
      <c r="D2675" s="17"/>
      <c r="E2675" s="15"/>
      <c r="F2675" s="15"/>
      <c r="G2675" s="15"/>
      <c r="H2675" s="15"/>
      <c r="I2675" s="15"/>
      <c r="J2675" s="15"/>
      <c r="K2675" s="15"/>
      <c r="L2675" s="15"/>
      <c r="M2675" s="15"/>
      <c r="N2675" s="15"/>
      <c r="O2675" s="15"/>
    </row>
    <row r="2676" spans="1:15" s="299" customFormat="1">
      <c r="A2676" s="15"/>
      <c r="B2676" s="290"/>
      <c r="C2676" s="17"/>
      <c r="D2676" s="17"/>
      <c r="E2676" s="15"/>
      <c r="F2676" s="15"/>
      <c r="G2676" s="15"/>
      <c r="H2676" s="15"/>
      <c r="I2676" s="15"/>
      <c r="J2676" s="15"/>
      <c r="K2676" s="15"/>
      <c r="L2676" s="15"/>
      <c r="M2676" s="15"/>
      <c r="N2676" s="15"/>
      <c r="O2676" s="15"/>
    </row>
    <row r="2677" spans="1:15" s="299" customFormat="1">
      <c r="A2677" s="15"/>
      <c r="B2677" s="290"/>
      <c r="C2677" s="17"/>
      <c r="D2677" s="17"/>
      <c r="E2677" s="15"/>
      <c r="F2677" s="15"/>
      <c r="G2677" s="15"/>
      <c r="H2677" s="15"/>
      <c r="I2677" s="15"/>
      <c r="J2677" s="15"/>
      <c r="K2677" s="15"/>
      <c r="L2677" s="15"/>
      <c r="M2677" s="15"/>
      <c r="N2677" s="15"/>
      <c r="O2677" s="15"/>
    </row>
    <row r="2678" spans="1:15" s="299" customFormat="1">
      <c r="A2678" s="15"/>
      <c r="B2678" s="290"/>
      <c r="C2678" s="17"/>
      <c r="D2678" s="17"/>
      <c r="E2678" s="15"/>
      <c r="F2678" s="15"/>
      <c r="G2678" s="15"/>
      <c r="H2678" s="15"/>
      <c r="I2678" s="15"/>
      <c r="J2678" s="15"/>
      <c r="K2678" s="15"/>
      <c r="L2678" s="15"/>
      <c r="M2678" s="15"/>
      <c r="N2678" s="15"/>
      <c r="O2678" s="15"/>
    </row>
    <row r="2679" spans="1:15" s="299" customFormat="1">
      <c r="A2679" s="15"/>
      <c r="B2679" s="290"/>
      <c r="C2679" s="17"/>
      <c r="D2679" s="17"/>
      <c r="E2679" s="15"/>
      <c r="F2679" s="15"/>
      <c r="G2679" s="15"/>
      <c r="H2679" s="15"/>
      <c r="I2679" s="15"/>
      <c r="J2679" s="15"/>
      <c r="K2679" s="15"/>
      <c r="L2679" s="15"/>
      <c r="M2679" s="15"/>
      <c r="N2679" s="15"/>
      <c r="O2679" s="15"/>
    </row>
    <row r="2680" spans="1:15" s="299" customFormat="1">
      <c r="A2680" s="15"/>
      <c r="B2680" s="290"/>
      <c r="C2680" s="17"/>
      <c r="D2680" s="17"/>
      <c r="E2680" s="15"/>
      <c r="F2680" s="15"/>
      <c r="G2680" s="15"/>
      <c r="H2680" s="15"/>
      <c r="I2680" s="15"/>
      <c r="J2680" s="15"/>
      <c r="K2680" s="15"/>
      <c r="L2680" s="15"/>
      <c r="M2680" s="15"/>
      <c r="N2680" s="15"/>
      <c r="O2680" s="15"/>
    </row>
    <row r="2681" spans="1:15" s="299" customFormat="1">
      <c r="A2681" s="15"/>
      <c r="B2681" s="290"/>
      <c r="C2681" s="17"/>
      <c r="D2681" s="17"/>
      <c r="E2681" s="15"/>
      <c r="F2681" s="15"/>
      <c r="G2681" s="15"/>
      <c r="H2681" s="15"/>
      <c r="I2681" s="15"/>
      <c r="J2681" s="15"/>
      <c r="K2681" s="15"/>
      <c r="L2681" s="15"/>
      <c r="M2681" s="15"/>
      <c r="N2681" s="15"/>
      <c r="O2681" s="15"/>
    </row>
    <row r="2682" spans="1:15" s="299" customFormat="1">
      <c r="A2682" s="15"/>
      <c r="B2682" s="290"/>
      <c r="C2682" s="17"/>
      <c r="D2682" s="17"/>
      <c r="E2682" s="15"/>
      <c r="F2682" s="15"/>
      <c r="G2682" s="15"/>
      <c r="H2682" s="15"/>
      <c r="I2682" s="15"/>
      <c r="J2682" s="15"/>
      <c r="K2682" s="15"/>
      <c r="L2682" s="15"/>
      <c r="M2682" s="15"/>
      <c r="N2682" s="15"/>
      <c r="O2682" s="15"/>
    </row>
    <row r="2683" spans="1:15" s="299" customFormat="1">
      <c r="A2683" s="15"/>
      <c r="B2683" s="290"/>
      <c r="C2683" s="17"/>
      <c r="D2683" s="17"/>
      <c r="E2683" s="15"/>
      <c r="F2683" s="15"/>
      <c r="G2683" s="15"/>
      <c r="H2683" s="15"/>
      <c r="I2683" s="15"/>
      <c r="J2683" s="15"/>
      <c r="K2683" s="15"/>
      <c r="L2683" s="15"/>
      <c r="M2683" s="15"/>
      <c r="N2683" s="15"/>
      <c r="O2683" s="15"/>
    </row>
    <row r="2684" spans="1:15" s="299" customFormat="1">
      <c r="A2684" s="15"/>
      <c r="B2684" s="290"/>
      <c r="C2684" s="17"/>
      <c r="D2684" s="17"/>
      <c r="E2684" s="15"/>
      <c r="F2684" s="15"/>
      <c r="G2684" s="15"/>
      <c r="H2684" s="15"/>
      <c r="I2684" s="15"/>
      <c r="J2684" s="15"/>
      <c r="K2684" s="15"/>
      <c r="L2684" s="15"/>
      <c r="M2684" s="15"/>
      <c r="N2684" s="15"/>
      <c r="O2684" s="15"/>
    </row>
    <row r="2685" spans="1:15" s="299" customFormat="1">
      <c r="A2685" s="15"/>
      <c r="B2685" s="290"/>
      <c r="C2685" s="17"/>
      <c r="D2685" s="17"/>
      <c r="E2685" s="15"/>
      <c r="F2685" s="15"/>
      <c r="G2685" s="15"/>
      <c r="H2685" s="15"/>
      <c r="I2685" s="15"/>
      <c r="J2685" s="15"/>
      <c r="K2685" s="15"/>
      <c r="L2685" s="15"/>
      <c r="M2685" s="15"/>
      <c r="N2685" s="15"/>
      <c r="O2685" s="15"/>
    </row>
    <row r="2686" spans="1:15" s="299" customFormat="1">
      <c r="A2686" s="15"/>
      <c r="B2686" s="290"/>
      <c r="C2686" s="17"/>
      <c r="D2686" s="17"/>
      <c r="E2686" s="15"/>
      <c r="F2686" s="15"/>
      <c r="G2686" s="15"/>
      <c r="H2686" s="15"/>
      <c r="I2686" s="15"/>
      <c r="J2686" s="15"/>
      <c r="K2686" s="15"/>
      <c r="L2686" s="15"/>
      <c r="M2686" s="15"/>
      <c r="N2686" s="15"/>
      <c r="O2686" s="15"/>
    </row>
    <row r="2687" spans="1:15" s="299" customFormat="1">
      <c r="A2687" s="15"/>
      <c r="B2687" s="290"/>
      <c r="C2687" s="17"/>
      <c r="D2687" s="17"/>
      <c r="E2687" s="15"/>
      <c r="F2687" s="15"/>
      <c r="G2687" s="15"/>
      <c r="H2687" s="15"/>
      <c r="I2687" s="15"/>
      <c r="J2687" s="15"/>
      <c r="K2687" s="15"/>
      <c r="L2687" s="15"/>
      <c r="M2687" s="15"/>
      <c r="N2687" s="15"/>
      <c r="O2687" s="15"/>
    </row>
    <row r="2688" spans="1:15" s="299" customFormat="1">
      <c r="A2688" s="15"/>
      <c r="B2688" s="290"/>
      <c r="C2688" s="17"/>
      <c r="D2688" s="17"/>
      <c r="E2688" s="15"/>
      <c r="F2688" s="15"/>
      <c r="G2688" s="15"/>
      <c r="H2688" s="15"/>
      <c r="I2688" s="15"/>
      <c r="J2688" s="15"/>
      <c r="K2688" s="15"/>
      <c r="L2688" s="15"/>
      <c r="M2688" s="15"/>
      <c r="N2688" s="15"/>
      <c r="O2688" s="15"/>
    </row>
    <row r="2689" spans="1:15" s="299" customFormat="1">
      <c r="A2689" s="15"/>
      <c r="B2689" s="290"/>
      <c r="C2689" s="17"/>
      <c r="D2689" s="17"/>
      <c r="E2689" s="15"/>
      <c r="F2689" s="15"/>
      <c r="G2689" s="15"/>
      <c r="H2689" s="15"/>
      <c r="I2689" s="15"/>
      <c r="J2689" s="15"/>
      <c r="K2689" s="15"/>
      <c r="L2689" s="15"/>
      <c r="M2689" s="15"/>
      <c r="N2689" s="15"/>
      <c r="O2689" s="15"/>
    </row>
    <row r="2690" spans="1:15" s="299" customFormat="1">
      <c r="A2690" s="15"/>
      <c r="B2690" s="290"/>
      <c r="C2690" s="17"/>
      <c r="D2690" s="17"/>
      <c r="E2690" s="15"/>
      <c r="F2690" s="15"/>
      <c r="G2690" s="15"/>
      <c r="H2690" s="15"/>
      <c r="I2690" s="15"/>
      <c r="J2690" s="15"/>
      <c r="K2690" s="15"/>
      <c r="L2690" s="15"/>
      <c r="M2690" s="15"/>
      <c r="N2690" s="15"/>
      <c r="O2690" s="15"/>
    </row>
    <row r="2691" spans="1:15" s="299" customFormat="1">
      <c r="A2691" s="15"/>
      <c r="B2691" s="290"/>
      <c r="C2691" s="17"/>
      <c r="D2691" s="17"/>
      <c r="E2691" s="15"/>
      <c r="F2691" s="15"/>
      <c r="G2691" s="15"/>
      <c r="H2691" s="15"/>
      <c r="I2691" s="15"/>
      <c r="J2691" s="15"/>
      <c r="K2691" s="15"/>
      <c r="L2691" s="15"/>
      <c r="M2691" s="15"/>
      <c r="N2691" s="15"/>
      <c r="O2691" s="15"/>
    </row>
    <row r="2692" spans="1:15" s="299" customFormat="1">
      <c r="A2692" s="15"/>
      <c r="B2692" s="290"/>
      <c r="C2692" s="17"/>
      <c r="D2692" s="17"/>
      <c r="E2692" s="15"/>
      <c r="F2692" s="15"/>
      <c r="G2692" s="15"/>
      <c r="H2692" s="15"/>
      <c r="I2692" s="15"/>
      <c r="J2692" s="15"/>
      <c r="K2692" s="15"/>
      <c r="L2692" s="15"/>
      <c r="M2692" s="15"/>
      <c r="N2692" s="15"/>
      <c r="O2692" s="15"/>
    </row>
    <row r="2693" spans="1:15" s="299" customFormat="1">
      <c r="A2693" s="15"/>
      <c r="B2693" s="290"/>
      <c r="C2693" s="17"/>
      <c r="D2693" s="17"/>
      <c r="E2693" s="15"/>
      <c r="F2693" s="15"/>
      <c r="G2693" s="15"/>
      <c r="H2693" s="15"/>
      <c r="I2693" s="15"/>
      <c r="J2693" s="15"/>
      <c r="K2693" s="15"/>
      <c r="L2693" s="15"/>
      <c r="M2693" s="15"/>
      <c r="N2693" s="15"/>
      <c r="O2693" s="15"/>
    </row>
    <row r="2694" spans="1:15" s="299" customFormat="1">
      <c r="A2694" s="15"/>
      <c r="B2694" s="290"/>
      <c r="C2694" s="17"/>
      <c r="D2694" s="17"/>
      <c r="E2694" s="15"/>
      <c r="F2694" s="15"/>
      <c r="G2694" s="15"/>
      <c r="H2694" s="15"/>
      <c r="I2694" s="15"/>
      <c r="J2694" s="15"/>
      <c r="K2694" s="15"/>
      <c r="L2694" s="15"/>
      <c r="M2694" s="15"/>
      <c r="N2694" s="15"/>
      <c r="O2694" s="15"/>
    </row>
    <row r="2695" spans="1:15" s="299" customFormat="1">
      <c r="A2695" s="15"/>
      <c r="B2695" s="290"/>
      <c r="C2695" s="17"/>
      <c r="D2695" s="17"/>
      <c r="E2695" s="15"/>
      <c r="F2695" s="15"/>
      <c r="G2695" s="15"/>
      <c r="H2695" s="15"/>
      <c r="I2695" s="15"/>
      <c r="J2695" s="15"/>
      <c r="K2695" s="15"/>
      <c r="L2695" s="15"/>
      <c r="M2695" s="15"/>
      <c r="N2695" s="15"/>
      <c r="O2695" s="15"/>
    </row>
    <row r="2696" spans="1:15" s="299" customFormat="1">
      <c r="A2696" s="15"/>
      <c r="B2696" s="290"/>
      <c r="C2696" s="17"/>
      <c r="D2696" s="17"/>
      <c r="E2696" s="15"/>
      <c r="F2696" s="15"/>
      <c r="G2696" s="15"/>
      <c r="H2696" s="15"/>
      <c r="I2696" s="15"/>
      <c r="J2696" s="15"/>
      <c r="K2696" s="15"/>
      <c r="L2696" s="15"/>
      <c r="M2696" s="15"/>
      <c r="N2696" s="15"/>
      <c r="O2696" s="15"/>
    </row>
    <row r="2697" spans="1:15" s="299" customFormat="1">
      <c r="A2697" s="15"/>
      <c r="B2697" s="290"/>
      <c r="C2697" s="17"/>
      <c r="D2697" s="17"/>
      <c r="E2697" s="15"/>
      <c r="F2697" s="15"/>
      <c r="G2697" s="15"/>
      <c r="H2697" s="15"/>
      <c r="I2697" s="15"/>
      <c r="J2697" s="15"/>
      <c r="K2697" s="15"/>
      <c r="L2697" s="15"/>
      <c r="M2697" s="15"/>
      <c r="N2697" s="15"/>
      <c r="O2697" s="15"/>
    </row>
    <row r="2698" spans="1:15" s="299" customFormat="1">
      <c r="A2698" s="15"/>
      <c r="B2698" s="290"/>
      <c r="C2698" s="17"/>
      <c r="D2698" s="17"/>
      <c r="E2698" s="15"/>
      <c r="F2698" s="15"/>
      <c r="G2698" s="15"/>
      <c r="H2698" s="15"/>
      <c r="I2698" s="15"/>
      <c r="J2698" s="15"/>
      <c r="K2698" s="15"/>
      <c r="L2698" s="15"/>
      <c r="M2698" s="15"/>
      <c r="N2698" s="15"/>
      <c r="O2698" s="15"/>
    </row>
    <row r="2699" spans="1:15" s="299" customFormat="1">
      <c r="A2699" s="15"/>
      <c r="B2699" s="290"/>
      <c r="C2699" s="17"/>
      <c r="D2699" s="17"/>
      <c r="E2699" s="15"/>
      <c r="F2699" s="15"/>
      <c r="G2699" s="15"/>
      <c r="H2699" s="15"/>
      <c r="I2699" s="15"/>
      <c r="J2699" s="15"/>
      <c r="K2699" s="15"/>
      <c r="L2699" s="15"/>
      <c r="M2699" s="15"/>
      <c r="N2699" s="15"/>
      <c r="O2699" s="15"/>
    </row>
    <row r="2700" spans="1:15" s="299" customFormat="1">
      <c r="A2700" s="15"/>
      <c r="B2700" s="290"/>
      <c r="C2700" s="17"/>
      <c r="D2700" s="17"/>
      <c r="E2700" s="15"/>
      <c r="F2700" s="15"/>
      <c r="G2700" s="15"/>
      <c r="H2700" s="15"/>
      <c r="I2700" s="15"/>
      <c r="J2700" s="15"/>
      <c r="K2700" s="15"/>
      <c r="L2700" s="15"/>
      <c r="M2700" s="15"/>
      <c r="N2700" s="15"/>
      <c r="O2700" s="15"/>
    </row>
    <row r="2701" spans="1:15" s="299" customFormat="1">
      <c r="A2701" s="15"/>
      <c r="B2701" s="290"/>
      <c r="C2701" s="17"/>
      <c r="D2701" s="17"/>
      <c r="E2701" s="15"/>
      <c r="F2701" s="15"/>
      <c r="G2701" s="15"/>
      <c r="H2701" s="15"/>
      <c r="I2701" s="15"/>
      <c r="J2701" s="15"/>
      <c r="K2701" s="15"/>
      <c r="L2701" s="15"/>
      <c r="M2701" s="15"/>
      <c r="N2701" s="15"/>
      <c r="O2701" s="15"/>
    </row>
    <row r="2702" spans="1:15" s="299" customFormat="1">
      <c r="A2702" s="15"/>
      <c r="B2702" s="290"/>
      <c r="C2702" s="17"/>
      <c r="D2702" s="17"/>
      <c r="E2702" s="15"/>
      <c r="F2702" s="15"/>
      <c r="G2702" s="15"/>
      <c r="H2702" s="15"/>
      <c r="I2702" s="15"/>
      <c r="J2702" s="15"/>
      <c r="K2702" s="15"/>
      <c r="L2702" s="15"/>
      <c r="M2702" s="15"/>
      <c r="N2702" s="15"/>
      <c r="O2702" s="15"/>
    </row>
    <row r="2703" spans="1:15" s="299" customFormat="1">
      <c r="A2703" s="15"/>
      <c r="B2703" s="290"/>
      <c r="C2703" s="17"/>
      <c r="D2703" s="17"/>
      <c r="E2703" s="15"/>
      <c r="F2703" s="15"/>
      <c r="G2703" s="15"/>
      <c r="H2703" s="15"/>
      <c r="I2703" s="15"/>
      <c r="J2703" s="15"/>
      <c r="K2703" s="15"/>
      <c r="L2703" s="15"/>
      <c r="M2703" s="15"/>
      <c r="N2703" s="15"/>
      <c r="O2703" s="15"/>
    </row>
    <row r="2704" spans="1:15" s="299" customFormat="1">
      <c r="A2704" s="15"/>
      <c r="B2704" s="290"/>
      <c r="C2704" s="17"/>
      <c r="D2704" s="17"/>
      <c r="E2704" s="15"/>
      <c r="F2704" s="15"/>
      <c r="G2704" s="15"/>
      <c r="H2704" s="15"/>
      <c r="I2704" s="15"/>
      <c r="J2704" s="15"/>
      <c r="K2704" s="15"/>
      <c r="L2704" s="15"/>
      <c r="M2704" s="15"/>
      <c r="N2704" s="15"/>
      <c r="O2704" s="15"/>
    </row>
    <row r="2705" spans="1:15" s="299" customFormat="1">
      <c r="A2705" s="15"/>
      <c r="B2705" s="290"/>
      <c r="C2705" s="17"/>
      <c r="D2705" s="17"/>
      <c r="E2705" s="15"/>
      <c r="F2705" s="15"/>
      <c r="G2705" s="15"/>
      <c r="H2705" s="15"/>
      <c r="I2705" s="15"/>
      <c r="J2705" s="15"/>
      <c r="K2705" s="15"/>
      <c r="L2705" s="15"/>
      <c r="M2705" s="15"/>
      <c r="N2705" s="15"/>
      <c r="O2705" s="15"/>
    </row>
    <row r="2706" spans="1:15" s="299" customFormat="1">
      <c r="A2706" s="15"/>
      <c r="B2706" s="290"/>
      <c r="C2706" s="17"/>
      <c r="D2706" s="17"/>
      <c r="E2706" s="15"/>
      <c r="F2706" s="15"/>
      <c r="G2706" s="15"/>
      <c r="H2706" s="15"/>
      <c r="I2706" s="15"/>
      <c r="J2706" s="15"/>
      <c r="K2706" s="15"/>
      <c r="L2706" s="15"/>
      <c r="M2706" s="15"/>
      <c r="N2706" s="15"/>
      <c r="O2706" s="15"/>
    </row>
    <row r="2707" spans="1:15" s="299" customFormat="1">
      <c r="A2707" s="15"/>
      <c r="B2707" s="290"/>
      <c r="C2707" s="17"/>
      <c r="D2707" s="17"/>
      <c r="E2707" s="15"/>
      <c r="F2707" s="15"/>
      <c r="G2707" s="15"/>
      <c r="H2707" s="15"/>
      <c r="I2707" s="15"/>
      <c r="J2707" s="15"/>
      <c r="K2707" s="15"/>
      <c r="L2707" s="15"/>
      <c r="M2707" s="15"/>
      <c r="N2707" s="15"/>
      <c r="O2707" s="15"/>
    </row>
    <row r="2708" spans="1:15" s="299" customFormat="1">
      <c r="A2708" s="15"/>
      <c r="B2708" s="290"/>
      <c r="C2708" s="17"/>
      <c r="D2708" s="17"/>
      <c r="E2708" s="15"/>
      <c r="F2708" s="15"/>
      <c r="G2708" s="15"/>
      <c r="H2708" s="15"/>
      <c r="I2708" s="15"/>
      <c r="J2708" s="15"/>
      <c r="K2708" s="15"/>
      <c r="L2708" s="15"/>
      <c r="M2708" s="15"/>
      <c r="N2708" s="15"/>
      <c r="O2708" s="15"/>
    </row>
    <row r="2709" spans="1:15" s="299" customFormat="1">
      <c r="A2709" s="15"/>
      <c r="B2709" s="290"/>
      <c r="C2709" s="17"/>
      <c r="D2709" s="17"/>
      <c r="E2709" s="15"/>
      <c r="F2709" s="15"/>
      <c r="G2709" s="15"/>
      <c r="H2709" s="15"/>
      <c r="I2709" s="15"/>
      <c r="J2709" s="15"/>
      <c r="K2709" s="15"/>
      <c r="L2709" s="15"/>
      <c r="M2709" s="15"/>
      <c r="N2709" s="15"/>
      <c r="O2709" s="15"/>
    </row>
    <row r="2710" spans="1:15" s="299" customFormat="1">
      <c r="A2710" s="15"/>
      <c r="B2710" s="290"/>
      <c r="C2710" s="17"/>
      <c r="D2710" s="17"/>
      <c r="E2710" s="15"/>
      <c r="F2710" s="15"/>
      <c r="G2710" s="15"/>
      <c r="H2710" s="15"/>
      <c r="I2710" s="15"/>
      <c r="J2710" s="15"/>
      <c r="K2710" s="15"/>
      <c r="L2710" s="15"/>
      <c r="M2710" s="15"/>
      <c r="N2710" s="15"/>
      <c r="O2710" s="15"/>
    </row>
    <row r="2711" spans="1:15" s="299" customFormat="1">
      <c r="A2711" s="15"/>
      <c r="B2711" s="290"/>
      <c r="C2711" s="17"/>
      <c r="D2711" s="17"/>
      <c r="E2711" s="15"/>
      <c r="F2711" s="15"/>
      <c r="G2711" s="15"/>
      <c r="H2711" s="15"/>
      <c r="I2711" s="15"/>
      <c r="J2711" s="15"/>
      <c r="K2711" s="15"/>
      <c r="L2711" s="15"/>
      <c r="M2711" s="15"/>
      <c r="N2711" s="15"/>
      <c r="O2711" s="15"/>
    </row>
    <row r="2712" spans="1:15" s="299" customFormat="1">
      <c r="A2712" s="15"/>
      <c r="B2712" s="290"/>
      <c r="C2712" s="17"/>
      <c r="D2712" s="17"/>
      <c r="E2712" s="15"/>
      <c r="F2712" s="15"/>
      <c r="G2712" s="15"/>
      <c r="H2712" s="15"/>
      <c r="I2712" s="15"/>
      <c r="J2712" s="15"/>
      <c r="K2712" s="15"/>
      <c r="L2712" s="15"/>
      <c r="M2712" s="15"/>
      <c r="N2712" s="15"/>
      <c r="O2712" s="15"/>
    </row>
    <row r="2713" spans="1:15" s="299" customFormat="1">
      <c r="A2713" s="15"/>
      <c r="B2713" s="290"/>
      <c r="C2713" s="17"/>
      <c r="D2713" s="17"/>
      <c r="E2713" s="15"/>
      <c r="F2713" s="15"/>
      <c r="G2713" s="15"/>
      <c r="H2713" s="15"/>
      <c r="I2713" s="15"/>
      <c r="J2713" s="15"/>
      <c r="K2713" s="15"/>
      <c r="L2713" s="15"/>
      <c r="M2713" s="15"/>
      <c r="N2713" s="15"/>
      <c r="O2713" s="15"/>
    </row>
    <row r="2714" spans="1:15" s="299" customFormat="1">
      <c r="A2714" s="15"/>
      <c r="B2714" s="290"/>
      <c r="C2714" s="17"/>
      <c r="D2714" s="17"/>
      <c r="E2714" s="15"/>
      <c r="F2714" s="15"/>
      <c r="G2714" s="15"/>
      <c r="H2714" s="15"/>
      <c r="I2714" s="15"/>
      <c r="J2714" s="15"/>
      <c r="K2714" s="15"/>
      <c r="L2714" s="15"/>
      <c r="M2714" s="15"/>
      <c r="N2714" s="15"/>
      <c r="O2714" s="15"/>
    </row>
    <row r="2715" spans="1:15" s="299" customFormat="1">
      <c r="A2715" s="15"/>
      <c r="B2715" s="290"/>
      <c r="C2715" s="17"/>
      <c r="D2715" s="17"/>
      <c r="E2715" s="15"/>
      <c r="F2715" s="15"/>
      <c r="G2715" s="15"/>
      <c r="H2715" s="15"/>
      <c r="I2715" s="15"/>
      <c r="J2715" s="15"/>
      <c r="K2715" s="15"/>
      <c r="L2715" s="15"/>
      <c r="M2715" s="15"/>
      <c r="N2715" s="15"/>
      <c r="O2715" s="15"/>
    </row>
    <row r="2716" spans="1:15" s="299" customFormat="1">
      <c r="A2716" s="15"/>
      <c r="B2716" s="290"/>
      <c r="C2716" s="17"/>
      <c r="D2716" s="17"/>
      <c r="E2716" s="15"/>
      <c r="F2716" s="15"/>
      <c r="G2716" s="15"/>
      <c r="H2716" s="15"/>
      <c r="I2716" s="15"/>
      <c r="J2716" s="15"/>
      <c r="K2716" s="15"/>
      <c r="L2716" s="15"/>
      <c r="M2716" s="15"/>
      <c r="N2716" s="15"/>
      <c r="O2716" s="15"/>
    </row>
    <row r="2717" spans="1:15" s="299" customFormat="1">
      <c r="A2717" s="15"/>
      <c r="B2717" s="290"/>
      <c r="C2717" s="17"/>
      <c r="D2717" s="17"/>
      <c r="E2717" s="15"/>
      <c r="F2717" s="15"/>
      <c r="G2717" s="15"/>
      <c r="H2717" s="15"/>
      <c r="I2717" s="15"/>
      <c r="J2717" s="15"/>
      <c r="K2717" s="15"/>
      <c r="L2717" s="15"/>
      <c r="M2717" s="15"/>
      <c r="N2717" s="15"/>
      <c r="O2717" s="15"/>
    </row>
    <row r="2718" spans="1:15" s="299" customFormat="1">
      <c r="A2718" s="15"/>
      <c r="B2718" s="290"/>
      <c r="C2718" s="17"/>
      <c r="D2718" s="17"/>
      <c r="E2718" s="15"/>
      <c r="F2718" s="15"/>
      <c r="G2718" s="15"/>
      <c r="H2718" s="15"/>
      <c r="I2718" s="15"/>
      <c r="J2718" s="15"/>
      <c r="K2718" s="15"/>
      <c r="L2718" s="15"/>
      <c r="M2718" s="15"/>
      <c r="N2718" s="15"/>
      <c r="O2718" s="15"/>
    </row>
    <row r="2719" spans="1:15" s="299" customFormat="1">
      <c r="A2719" s="15"/>
      <c r="B2719" s="290"/>
      <c r="C2719" s="17"/>
      <c r="D2719" s="17"/>
      <c r="E2719" s="15"/>
      <c r="F2719" s="15"/>
      <c r="G2719" s="15"/>
      <c r="H2719" s="15"/>
      <c r="I2719" s="15"/>
      <c r="J2719" s="15"/>
      <c r="K2719" s="15"/>
      <c r="L2719" s="15"/>
      <c r="M2719" s="15"/>
      <c r="N2719" s="15"/>
      <c r="O2719" s="15"/>
    </row>
    <row r="2720" spans="1:15" s="299" customFormat="1">
      <c r="A2720" s="15"/>
      <c r="B2720" s="290"/>
      <c r="C2720" s="17"/>
      <c r="D2720" s="17"/>
      <c r="E2720" s="15"/>
      <c r="F2720" s="15"/>
      <c r="G2720" s="15"/>
      <c r="H2720" s="15"/>
      <c r="I2720" s="15"/>
      <c r="J2720" s="15"/>
      <c r="K2720" s="15"/>
      <c r="L2720" s="15"/>
      <c r="M2720" s="15"/>
      <c r="N2720" s="15"/>
      <c r="O2720" s="15"/>
    </row>
    <row r="2721" spans="1:15" s="299" customFormat="1">
      <c r="A2721" s="15"/>
      <c r="B2721" s="290"/>
      <c r="C2721" s="17"/>
      <c r="D2721" s="17"/>
      <c r="E2721" s="15"/>
      <c r="F2721" s="15"/>
      <c r="G2721" s="15"/>
      <c r="H2721" s="15"/>
      <c r="I2721" s="15"/>
      <c r="J2721" s="15"/>
      <c r="K2721" s="15"/>
      <c r="L2721" s="15"/>
      <c r="M2721" s="15"/>
      <c r="N2721" s="15"/>
      <c r="O2721" s="15"/>
    </row>
    <row r="2722" spans="1:15" s="299" customFormat="1">
      <c r="A2722" s="15"/>
      <c r="B2722" s="290"/>
      <c r="C2722" s="17"/>
      <c r="D2722" s="17"/>
      <c r="E2722" s="15"/>
      <c r="F2722" s="15"/>
      <c r="G2722" s="15"/>
      <c r="H2722" s="15"/>
      <c r="I2722" s="15"/>
      <c r="J2722" s="15"/>
      <c r="K2722" s="15"/>
      <c r="L2722" s="15"/>
      <c r="M2722" s="15"/>
      <c r="N2722" s="15"/>
      <c r="O2722" s="15"/>
    </row>
    <row r="2723" spans="1:15" s="299" customFormat="1">
      <c r="A2723" s="15"/>
      <c r="B2723" s="290"/>
      <c r="C2723" s="17"/>
      <c r="D2723" s="17"/>
      <c r="E2723" s="15"/>
      <c r="F2723" s="15"/>
      <c r="G2723" s="15"/>
      <c r="H2723" s="15"/>
      <c r="I2723" s="15"/>
      <c r="J2723" s="15"/>
      <c r="K2723" s="15"/>
      <c r="L2723" s="15"/>
      <c r="M2723" s="15"/>
      <c r="N2723" s="15"/>
      <c r="O2723" s="15"/>
    </row>
    <row r="2724" spans="1:15" s="299" customFormat="1">
      <c r="A2724" s="15"/>
      <c r="B2724" s="290"/>
      <c r="C2724" s="17"/>
      <c r="D2724" s="17"/>
      <c r="E2724" s="15"/>
      <c r="F2724" s="15"/>
      <c r="G2724" s="15"/>
      <c r="H2724" s="15"/>
      <c r="I2724" s="15"/>
      <c r="J2724" s="15"/>
      <c r="K2724" s="15"/>
      <c r="L2724" s="15"/>
      <c r="M2724" s="15"/>
      <c r="N2724" s="15"/>
      <c r="O2724" s="15"/>
    </row>
    <row r="2725" spans="1:15" s="299" customFormat="1">
      <c r="A2725" s="15"/>
      <c r="B2725" s="290"/>
      <c r="C2725" s="17"/>
      <c r="D2725" s="17"/>
      <c r="E2725" s="15"/>
      <c r="F2725" s="15"/>
      <c r="G2725" s="15"/>
      <c r="H2725" s="15"/>
      <c r="I2725" s="15"/>
      <c r="J2725" s="15"/>
      <c r="K2725" s="15"/>
      <c r="L2725" s="15"/>
      <c r="M2725" s="15"/>
      <c r="N2725" s="15"/>
      <c r="O2725" s="15"/>
    </row>
    <row r="2726" spans="1:15" s="299" customFormat="1">
      <c r="A2726" s="15"/>
      <c r="B2726" s="290"/>
      <c r="C2726" s="17"/>
      <c r="D2726" s="17"/>
      <c r="E2726" s="15"/>
      <c r="F2726" s="15"/>
      <c r="G2726" s="15"/>
      <c r="H2726" s="15"/>
      <c r="I2726" s="15"/>
      <c r="J2726" s="15"/>
      <c r="K2726" s="15"/>
      <c r="L2726" s="15"/>
      <c r="M2726" s="15"/>
      <c r="N2726" s="15"/>
      <c r="O2726" s="15"/>
    </row>
    <row r="2727" spans="1:15" s="299" customFormat="1">
      <c r="A2727" s="15"/>
      <c r="B2727" s="290"/>
      <c r="C2727" s="17"/>
      <c r="D2727" s="17"/>
      <c r="E2727" s="15"/>
      <c r="F2727" s="15"/>
      <c r="G2727" s="15"/>
      <c r="H2727" s="15"/>
      <c r="I2727" s="15"/>
      <c r="J2727" s="15"/>
      <c r="K2727" s="15"/>
      <c r="L2727" s="15"/>
      <c r="M2727" s="15"/>
      <c r="N2727" s="15"/>
      <c r="O2727" s="15"/>
    </row>
    <row r="2728" spans="1:15" s="299" customFormat="1">
      <c r="A2728" s="15"/>
      <c r="B2728" s="290"/>
      <c r="C2728" s="17"/>
      <c r="D2728" s="17"/>
      <c r="E2728" s="15"/>
      <c r="F2728" s="15"/>
      <c r="G2728" s="15"/>
      <c r="H2728" s="15"/>
      <c r="I2728" s="15"/>
      <c r="J2728" s="15"/>
      <c r="K2728" s="15"/>
      <c r="L2728" s="15"/>
      <c r="M2728" s="15"/>
      <c r="N2728" s="15"/>
      <c r="O2728" s="15"/>
    </row>
    <row r="2729" spans="1:15" s="299" customFormat="1">
      <c r="A2729" s="15"/>
      <c r="B2729" s="290"/>
      <c r="C2729" s="17"/>
      <c r="D2729" s="17"/>
      <c r="E2729" s="15"/>
      <c r="F2729" s="15"/>
      <c r="G2729" s="15"/>
      <c r="H2729" s="15"/>
      <c r="I2729" s="15"/>
      <c r="J2729" s="15"/>
      <c r="K2729" s="15"/>
      <c r="L2729" s="15"/>
      <c r="M2729" s="15"/>
      <c r="N2729" s="15"/>
      <c r="O2729" s="15"/>
    </row>
    <row r="2730" spans="1:15" s="299" customFormat="1">
      <c r="A2730" s="15"/>
      <c r="B2730" s="290"/>
      <c r="C2730" s="17"/>
      <c r="D2730" s="17"/>
      <c r="E2730" s="15"/>
      <c r="F2730" s="15"/>
      <c r="G2730" s="15"/>
      <c r="H2730" s="15"/>
      <c r="I2730" s="15"/>
      <c r="J2730" s="15"/>
      <c r="K2730" s="15"/>
      <c r="L2730" s="15"/>
      <c r="M2730" s="15"/>
      <c r="N2730" s="15"/>
      <c r="O2730" s="15"/>
    </row>
    <row r="2731" spans="1:15" s="299" customFormat="1">
      <c r="A2731" s="15"/>
      <c r="B2731" s="290"/>
      <c r="C2731" s="17"/>
      <c r="D2731" s="17"/>
      <c r="E2731" s="15"/>
      <c r="F2731" s="15"/>
      <c r="G2731" s="15"/>
      <c r="H2731" s="15"/>
      <c r="I2731" s="15"/>
      <c r="J2731" s="15"/>
      <c r="K2731" s="15"/>
      <c r="L2731" s="15"/>
      <c r="M2731" s="15"/>
      <c r="N2731" s="15"/>
      <c r="O2731" s="15"/>
    </row>
    <row r="2732" spans="1:15" s="299" customFormat="1">
      <c r="A2732" s="15"/>
      <c r="B2732" s="290"/>
      <c r="C2732" s="17"/>
      <c r="D2732" s="17"/>
      <c r="E2732" s="15"/>
      <c r="F2732" s="15"/>
      <c r="G2732" s="15"/>
      <c r="H2732" s="15"/>
      <c r="I2732" s="15"/>
      <c r="J2732" s="15"/>
      <c r="K2732" s="15"/>
      <c r="L2732" s="15"/>
      <c r="M2732" s="15"/>
      <c r="N2732" s="15"/>
      <c r="O2732" s="15"/>
    </row>
    <row r="2733" spans="1:15" s="299" customFormat="1">
      <c r="A2733" s="15"/>
      <c r="B2733" s="290"/>
      <c r="C2733" s="17"/>
      <c r="D2733" s="17"/>
      <c r="E2733" s="15"/>
      <c r="F2733" s="15"/>
      <c r="G2733" s="15"/>
      <c r="H2733" s="15"/>
      <c r="I2733" s="15"/>
      <c r="J2733" s="15"/>
      <c r="K2733" s="15"/>
      <c r="L2733" s="15"/>
      <c r="M2733" s="15"/>
      <c r="N2733" s="15"/>
      <c r="O2733" s="15"/>
    </row>
    <row r="2734" spans="1:15" s="299" customFormat="1">
      <c r="A2734" s="15"/>
      <c r="B2734" s="290"/>
      <c r="C2734" s="17"/>
      <c r="D2734" s="17"/>
      <c r="E2734" s="15"/>
      <c r="F2734" s="15"/>
      <c r="G2734" s="15"/>
      <c r="H2734" s="15"/>
      <c r="I2734" s="15"/>
      <c r="J2734" s="15"/>
      <c r="K2734" s="15"/>
      <c r="L2734" s="15"/>
      <c r="M2734" s="15"/>
      <c r="N2734" s="15"/>
      <c r="O2734" s="15"/>
    </row>
    <row r="2735" spans="1:15" s="299" customFormat="1">
      <c r="A2735" s="15"/>
      <c r="B2735" s="290"/>
      <c r="C2735" s="17"/>
      <c r="D2735" s="17"/>
      <c r="E2735" s="15"/>
      <c r="F2735" s="15"/>
      <c r="G2735" s="15"/>
      <c r="H2735" s="15"/>
      <c r="I2735" s="15"/>
      <c r="J2735" s="15"/>
      <c r="K2735" s="15"/>
      <c r="L2735" s="15"/>
      <c r="M2735" s="15"/>
      <c r="N2735" s="15"/>
      <c r="O2735" s="15"/>
    </row>
    <row r="2736" spans="1:15" s="299" customFormat="1">
      <c r="A2736" s="15"/>
      <c r="B2736" s="290"/>
      <c r="C2736" s="17"/>
      <c r="D2736" s="17"/>
      <c r="E2736" s="15"/>
      <c r="F2736" s="15"/>
      <c r="G2736" s="15"/>
      <c r="H2736" s="15"/>
      <c r="I2736" s="15"/>
      <c r="J2736" s="15"/>
      <c r="K2736" s="15"/>
      <c r="L2736" s="15"/>
      <c r="M2736" s="15"/>
      <c r="N2736" s="15"/>
      <c r="O2736" s="15"/>
    </row>
    <row r="2737" spans="1:15" s="299" customFormat="1">
      <c r="A2737" s="15"/>
      <c r="B2737" s="290"/>
      <c r="C2737" s="17"/>
      <c r="D2737" s="17"/>
      <c r="E2737" s="15"/>
      <c r="F2737" s="15"/>
      <c r="G2737" s="15"/>
      <c r="H2737" s="15"/>
      <c r="I2737" s="15"/>
      <c r="J2737" s="15"/>
      <c r="K2737" s="15"/>
      <c r="L2737" s="15"/>
      <c r="M2737" s="15"/>
      <c r="N2737" s="15"/>
      <c r="O2737" s="15"/>
    </row>
    <row r="2738" spans="1:15" s="299" customFormat="1">
      <c r="A2738" s="15"/>
      <c r="B2738" s="290"/>
      <c r="C2738" s="17"/>
      <c r="D2738" s="17"/>
      <c r="E2738" s="15"/>
      <c r="F2738" s="15"/>
      <c r="G2738" s="15"/>
      <c r="H2738" s="15"/>
      <c r="I2738" s="15"/>
      <c r="J2738" s="15"/>
      <c r="K2738" s="15"/>
      <c r="L2738" s="15"/>
      <c r="M2738" s="15"/>
      <c r="N2738" s="15"/>
      <c r="O2738" s="15"/>
    </row>
    <row r="2739" spans="1:15" s="299" customFormat="1">
      <c r="A2739" s="15"/>
      <c r="B2739" s="290"/>
      <c r="C2739" s="17"/>
      <c r="D2739" s="17"/>
      <c r="E2739" s="15"/>
      <c r="F2739" s="15"/>
      <c r="G2739" s="15"/>
      <c r="H2739" s="15"/>
      <c r="I2739" s="15"/>
      <c r="J2739" s="15"/>
      <c r="K2739" s="15"/>
      <c r="L2739" s="15"/>
      <c r="M2739" s="15"/>
      <c r="N2739" s="15"/>
      <c r="O2739" s="15"/>
    </row>
    <row r="2740" spans="1:15" s="299" customFormat="1">
      <c r="A2740" s="15"/>
      <c r="B2740" s="290"/>
      <c r="C2740" s="17"/>
      <c r="D2740" s="17"/>
      <c r="E2740" s="15"/>
      <c r="F2740" s="15"/>
      <c r="G2740" s="15"/>
      <c r="H2740" s="15"/>
      <c r="I2740" s="15"/>
      <c r="J2740" s="15"/>
      <c r="K2740" s="15"/>
      <c r="L2740" s="15"/>
      <c r="M2740" s="15"/>
      <c r="N2740" s="15"/>
      <c r="O2740" s="15"/>
    </row>
    <row r="2741" spans="1:15" s="299" customFormat="1">
      <c r="A2741" s="15"/>
      <c r="B2741" s="290"/>
      <c r="C2741" s="17"/>
      <c r="D2741" s="17"/>
      <c r="E2741" s="15"/>
      <c r="F2741" s="15"/>
      <c r="G2741" s="15"/>
      <c r="H2741" s="15"/>
      <c r="I2741" s="15"/>
      <c r="J2741" s="15"/>
      <c r="K2741" s="15"/>
      <c r="L2741" s="15"/>
      <c r="M2741" s="15"/>
      <c r="N2741" s="15"/>
      <c r="O2741" s="15"/>
    </row>
    <row r="2742" spans="1:15" s="299" customFormat="1">
      <c r="A2742" s="15"/>
      <c r="B2742" s="290"/>
      <c r="C2742" s="17"/>
      <c r="D2742" s="17"/>
      <c r="E2742" s="15"/>
      <c r="F2742" s="15"/>
      <c r="G2742" s="15"/>
      <c r="H2742" s="15"/>
      <c r="I2742" s="15"/>
      <c r="J2742" s="15"/>
      <c r="K2742" s="15"/>
      <c r="L2742" s="15"/>
      <c r="M2742" s="15"/>
      <c r="N2742" s="15"/>
      <c r="O2742" s="15"/>
    </row>
    <row r="2743" spans="1:15" s="299" customFormat="1">
      <c r="A2743" s="15"/>
      <c r="B2743" s="290"/>
      <c r="C2743" s="17"/>
      <c r="D2743" s="17"/>
      <c r="E2743" s="15"/>
      <c r="F2743" s="15"/>
      <c r="G2743" s="15"/>
      <c r="H2743" s="15"/>
      <c r="I2743" s="15"/>
      <c r="J2743" s="15"/>
      <c r="K2743" s="15"/>
      <c r="L2743" s="15"/>
      <c r="M2743" s="15"/>
      <c r="N2743" s="15"/>
      <c r="O2743" s="15"/>
    </row>
    <row r="2744" spans="1:15" s="299" customFormat="1">
      <c r="A2744" s="15"/>
      <c r="B2744" s="290"/>
      <c r="C2744" s="17"/>
      <c r="D2744" s="17"/>
      <c r="E2744" s="15"/>
      <c r="F2744" s="15"/>
      <c r="G2744" s="15"/>
      <c r="H2744" s="15"/>
      <c r="I2744" s="15"/>
      <c r="J2744" s="15"/>
      <c r="K2744" s="15"/>
      <c r="L2744" s="15"/>
      <c r="M2744" s="15"/>
      <c r="N2744" s="15"/>
      <c r="O2744" s="15"/>
    </row>
    <row r="2745" spans="1:15" s="299" customFormat="1">
      <c r="A2745" s="15"/>
      <c r="B2745" s="290"/>
      <c r="C2745" s="17"/>
      <c r="D2745" s="17"/>
      <c r="E2745" s="15"/>
      <c r="F2745" s="15"/>
      <c r="G2745" s="15"/>
      <c r="H2745" s="15"/>
      <c r="I2745" s="15"/>
      <c r="J2745" s="15"/>
      <c r="K2745" s="15"/>
      <c r="L2745" s="15"/>
      <c r="M2745" s="15"/>
      <c r="N2745" s="15"/>
      <c r="O2745" s="15"/>
    </row>
    <row r="2746" spans="1:15" s="299" customFormat="1">
      <c r="A2746" s="15"/>
      <c r="B2746" s="290"/>
      <c r="C2746" s="17"/>
      <c r="D2746" s="17"/>
      <c r="E2746" s="15"/>
      <c r="F2746" s="15"/>
      <c r="G2746" s="15"/>
      <c r="H2746" s="15"/>
      <c r="I2746" s="15"/>
      <c r="J2746" s="15"/>
      <c r="K2746" s="15"/>
      <c r="L2746" s="15"/>
      <c r="M2746" s="15"/>
      <c r="N2746" s="15"/>
      <c r="O2746" s="15"/>
    </row>
    <row r="2747" spans="1:15" s="299" customFormat="1">
      <c r="A2747" s="15"/>
      <c r="B2747" s="290"/>
      <c r="C2747" s="17"/>
      <c r="D2747" s="17"/>
      <c r="E2747" s="15"/>
      <c r="F2747" s="15"/>
      <c r="G2747" s="15"/>
      <c r="H2747" s="15"/>
      <c r="I2747" s="15"/>
      <c r="J2747" s="15"/>
      <c r="K2747" s="15"/>
      <c r="L2747" s="15"/>
      <c r="M2747" s="15"/>
      <c r="N2747" s="15"/>
      <c r="O2747" s="15"/>
    </row>
    <row r="2748" spans="1:15" s="299" customFormat="1">
      <c r="A2748" s="15"/>
      <c r="B2748" s="290"/>
      <c r="C2748" s="17"/>
      <c r="D2748" s="17"/>
      <c r="E2748" s="15"/>
      <c r="F2748" s="15"/>
      <c r="G2748" s="15"/>
      <c r="H2748" s="15"/>
      <c r="I2748" s="15"/>
      <c r="J2748" s="15"/>
      <c r="K2748" s="15"/>
      <c r="L2748" s="15"/>
      <c r="M2748" s="15"/>
      <c r="N2748" s="15"/>
      <c r="O2748" s="15"/>
    </row>
    <row r="2749" spans="1:15" s="299" customFormat="1">
      <c r="A2749" s="15"/>
      <c r="B2749" s="290"/>
      <c r="C2749" s="17"/>
      <c r="D2749" s="17"/>
      <c r="E2749" s="15"/>
      <c r="F2749" s="15"/>
      <c r="G2749" s="15"/>
      <c r="H2749" s="15"/>
      <c r="I2749" s="15"/>
      <c r="J2749" s="15"/>
      <c r="K2749" s="15"/>
      <c r="L2749" s="15"/>
      <c r="M2749" s="15"/>
      <c r="N2749" s="15"/>
      <c r="O2749" s="15"/>
    </row>
    <row r="2750" spans="1:15" s="299" customFormat="1">
      <c r="A2750" s="15"/>
      <c r="B2750" s="290"/>
      <c r="C2750" s="17"/>
      <c r="D2750" s="17"/>
      <c r="E2750" s="15"/>
      <c r="F2750" s="15"/>
      <c r="G2750" s="15"/>
      <c r="H2750" s="15"/>
      <c r="I2750" s="15"/>
      <c r="J2750" s="15"/>
      <c r="K2750" s="15"/>
      <c r="L2750" s="15"/>
      <c r="M2750" s="15"/>
      <c r="N2750" s="15"/>
      <c r="O2750" s="15"/>
    </row>
    <row r="2751" spans="1:15" s="299" customFormat="1">
      <c r="A2751" s="15"/>
      <c r="B2751" s="290"/>
      <c r="C2751" s="17"/>
      <c r="D2751" s="17"/>
      <c r="E2751" s="15"/>
      <c r="F2751" s="15"/>
      <c r="G2751" s="15"/>
      <c r="H2751" s="15"/>
      <c r="I2751" s="15"/>
      <c r="J2751" s="15"/>
      <c r="K2751" s="15"/>
      <c r="L2751" s="15"/>
      <c r="M2751" s="15"/>
      <c r="N2751" s="15"/>
      <c r="O2751" s="15"/>
    </row>
    <row r="2752" spans="1:15" s="299" customFormat="1">
      <c r="A2752" s="15"/>
      <c r="B2752" s="290"/>
      <c r="C2752" s="17"/>
      <c r="D2752" s="17"/>
      <c r="E2752" s="15"/>
      <c r="F2752" s="15"/>
      <c r="G2752" s="15"/>
      <c r="H2752" s="15"/>
      <c r="I2752" s="15"/>
      <c r="J2752" s="15"/>
      <c r="K2752" s="15"/>
      <c r="L2752" s="15"/>
      <c r="M2752" s="15"/>
      <c r="N2752" s="15"/>
      <c r="O2752" s="15"/>
    </row>
    <row r="2753" spans="1:15" s="299" customFormat="1">
      <c r="A2753" s="15"/>
      <c r="B2753" s="290"/>
      <c r="C2753" s="17"/>
      <c r="D2753" s="17"/>
      <c r="E2753" s="15"/>
      <c r="F2753" s="15"/>
      <c r="G2753" s="15"/>
      <c r="H2753" s="15"/>
      <c r="I2753" s="15"/>
      <c r="J2753" s="15"/>
      <c r="K2753" s="15"/>
      <c r="L2753" s="15"/>
      <c r="M2753" s="15"/>
      <c r="N2753" s="15"/>
      <c r="O2753" s="15"/>
    </row>
    <row r="2754" spans="1:15" s="299" customFormat="1">
      <c r="A2754" s="15"/>
      <c r="B2754" s="290"/>
      <c r="C2754" s="17"/>
      <c r="D2754" s="17"/>
      <c r="E2754" s="15"/>
      <c r="F2754" s="15"/>
      <c r="G2754" s="15"/>
      <c r="H2754" s="15"/>
      <c r="I2754" s="15"/>
      <c r="J2754" s="15"/>
      <c r="K2754" s="15"/>
      <c r="L2754" s="15"/>
      <c r="M2754" s="15"/>
      <c r="N2754" s="15"/>
      <c r="O2754" s="15"/>
    </row>
    <row r="2755" spans="1:15" s="299" customFormat="1">
      <c r="A2755" s="15"/>
      <c r="B2755" s="290"/>
      <c r="C2755" s="17"/>
      <c r="D2755" s="17"/>
      <c r="E2755" s="15"/>
      <c r="F2755" s="15"/>
      <c r="G2755" s="15"/>
      <c r="H2755" s="15"/>
      <c r="I2755" s="15"/>
      <c r="J2755" s="15"/>
      <c r="K2755" s="15"/>
      <c r="L2755" s="15"/>
      <c r="M2755" s="15"/>
      <c r="N2755" s="15"/>
      <c r="O2755" s="15"/>
    </row>
    <row r="2756" spans="1:15" s="299" customFormat="1">
      <c r="A2756" s="15"/>
      <c r="B2756" s="290"/>
      <c r="C2756" s="17"/>
      <c r="D2756" s="17"/>
      <c r="E2756" s="15"/>
      <c r="F2756" s="15"/>
      <c r="G2756" s="15"/>
      <c r="H2756" s="15"/>
      <c r="I2756" s="15"/>
      <c r="J2756" s="15"/>
      <c r="K2756" s="15"/>
      <c r="L2756" s="15"/>
      <c r="M2756" s="15"/>
      <c r="N2756" s="15"/>
      <c r="O2756" s="15"/>
    </row>
    <row r="2757" spans="1:15" s="299" customFormat="1">
      <c r="A2757" s="15"/>
      <c r="B2757" s="290"/>
      <c r="C2757" s="17"/>
      <c r="D2757" s="17"/>
      <c r="E2757" s="15"/>
      <c r="F2757" s="15"/>
      <c r="G2757" s="15"/>
      <c r="H2757" s="15"/>
      <c r="I2757" s="15"/>
      <c r="J2757" s="15"/>
      <c r="K2757" s="15"/>
      <c r="L2757" s="15"/>
      <c r="M2757" s="15"/>
      <c r="N2757" s="15"/>
      <c r="O2757" s="15"/>
    </row>
    <row r="2758" spans="1:15" s="299" customFormat="1">
      <c r="A2758" s="15"/>
      <c r="B2758" s="290"/>
      <c r="C2758" s="17"/>
      <c r="D2758" s="17"/>
      <c r="E2758" s="15"/>
      <c r="F2758" s="15"/>
      <c r="G2758" s="15"/>
      <c r="H2758" s="15"/>
      <c r="I2758" s="15"/>
      <c r="J2758" s="15"/>
      <c r="K2758" s="15"/>
      <c r="L2758" s="15"/>
      <c r="M2758" s="15"/>
      <c r="N2758" s="15"/>
      <c r="O2758" s="15"/>
    </row>
    <row r="2759" spans="1:15" s="299" customFormat="1">
      <c r="A2759" s="15"/>
      <c r="B2759" s="290"/>
      <c r="C2759" s="17"/>
      <c r="D2759" s="17"/>
      <c r="E2759" s="15"/>
      <c r="F2759" s="15"/>
      <c r="G2759" s="15"/>
      <c r="H2759" s="15"/>
      <c r="I2759" s="15"/>
      <c r="J2759" s="15"/>
      <c r="K2759" s="15"/>
      <c r="L2759" s="15"/>
      <c r="M2759" s="15"/>
      <c r="N2759" s="15"/>
      <c r="O2759" s="15"/>
    </row>
    <row r="2760" spans="1:15" s="299" customFormat="1">
      <c r="A2760" s="15"/>
      <c r="B2760" s="290"/>
      <c r="C2760" s="17"/>
      <c r="D2760" s="17"/>
      <c r="E2760" s="15"/>
      <c r="F2760" s="15"/>
      <c r="G2760" s="15"/>
      <c r="H2760" s="15"/>
      <c r="I2760" s="15"/>
      <c r="J2760" s="15"/>
      <c r="K2760" s="15"/>
      <c r="L2760" s="15"/>
      <c r="M2760" s="15"/>
      <c r="N2760" s="15"/>
      <c r="O2760" s="15"/>
    </row>
    <row r="2761" spans="1:15" s="299" customFormat="1">
      <c r="A2761" s="15"/>
      <c r="B2761" s="290"/>
      <c r="C2761" s="17"/>
      <c r="D2761" s="17"/>
      <c r="E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15"/>
    </row>
    <row r="2762" spans="1:15" s="299" customFormat="1">
      <c r="A2762" s="15"/>
      <c r="B2762" s="290"/>
      <c r="C2762" s="17"/>
      <c r="D2762" s="17"/>
      <c r="E2762" s="15"/>
      <c r="F2762" s="15"/>
      <c r="G2762" s="15"/>
      <c r="H2762" s="15"/>
      <c r="I2762" s="15"/>
      <c r="J2762" s="15"/>
      <c r="K2762" s="15"/>
      <c r="L2762" s="15"/>
      <c r="M2762" s="15"/>
      <c r="N2762" s="15"/>
      <c r="O2762" s="15"/>
    </row>
    <row r="2763" spans="1:15" s="299" customFormat="1">
      <c r="A2763" s="15"/>
      <c r="B2763" s="290"/>
      <c r="C2763" s="17"/>
      <c r="D2763" s="17"/>
      <c r="E2763" s="15"/>
      <c r="F2763" s="15"/>
      <c r="G2763" s="15"/>
      <c r="H2763" s="15"/>
      <c r="I2763" s="15"/>
      <c r="J2763" s="15"/>
      <c r="K2763" s="15"/>
      <c r="L2763" s="15"/>
      <c r="M2763" s="15"/>
      <c r="N2763" s="15"/>
      <c r="O2763" s="15"/>
    </row>
    <row r="2764" spans="1:15" s="299" customFormat="1">
      <c r="A2764" s="15"/>
      <c r="B2764" s="290"/>
      <c r="C2764" s="17"/>
      <c r="D2764" s="17"/>
      <c r="E2764" s="15"/>
      <c r="F2764" s="15"/>
      <c r="G2764" s="15"/>
      <c r="H2764" s="15"/>
      <c r="I2764" s="15"/>
      <c r="J2764" s="15"/>
      <c r="K2764" s="15"/>
      <c r="L2764" s="15"/>
      <c r="M2764" s="15"/>
      <c r="N2764" s="15"/>
      <c r="O2764" s="15"/>
    </row>
    <row r="2765" spans="1:15" s="299" customFormat="1">
      <c r="A2765" s="15"/>
      <c r="B2765" s="290"/>
      <c r="C2765" s="17"/>
      <c r="D2765" s="17"/>
      <c r="E2765" s="15"/>
      <c r="F2765" s="15"/>
      <c r="G2765" s="15"/>
      <c r="H2765" s="15"/>
      <c r="I2765" s="15"/>
      <c r="J2765" s="15"/>
      <c r="K2765" s="15"/>
      <c r="L2765" s="15"/>
      <c r="M2765" s="15"/>
      <c r="N2765" s="15"/>
      <c r="O2765" s="15"/>
    </row>
    <row r="2766" spans="1:15" s="299" customFormat="1">
      <c r="A2766" s="15"/>
      <c r="B2766" s="290"/>
      <c r="C2766" s="17"/>
      <c r="D2766" s="17"/>
      <c r="E2766" s="15"/>
      <c r="F2766" s="15"/>
      <c r="G2766" s="15"/>
      <c r="H2766" s="15"/>
      <c r="I2766" s="15"/>
      <c r="J2766" s="15"/>
      <c r="K2766" s="15"/>
      <c r="L2766" s="15"/>
      <c r="M2766" s="15"/>
      <c r="N2766" s="15"/>
      <c r="O2766" s="15"/>
    </row>
    <row r="2767" spans="1:15" s="299" customFormat="1">
      <c r="A2767" s="15"/>
      <c r="B2767" s="290"/>
      <c r="C2767" s="17"/>
      <c r="D2767" s="17"/>
      <c r="E2767" s="15"/>
      <c r="F2767" s="15"/>
      <c r="G2767" s="15"/>
      <c r="H2767" s="15"/>
      <c r="I2767" s="15"/>
      <c r="J2767" s="15"/>
      <c r="K2767" s="15"/>
      <c r="L2767" s="15"/>
      <c r="M2767" s="15"/>
      <c r="N2767" s="15"/>
      <c r="O2767" s="15"/>
    </row>
    <row r="2768" spans="1:15" s="299" customFormat="1">
      <c r="A2768" s="15"/>
      <c r="B2768" s="290"/>
      <c r="C2768" s="17"/>
      <c r="D2768" s="17"/>
      <c r="E2768" s="15"/>
      <c r="F2768" s="15"/>
      <c r="G2768" s="15"/>
      <c r="H2768" s="15"/>
      <c r="I2768" s="15"/>
      <c r="J2768" s="15"/>
      <c r="K2768" s="15"/>
      <c r="L2768" s="15"/>
      <c r="M2768" s="15"/>
      <c r="N2768" s="15"/>
      <c r="O2768" s="15"/>
    </row>
    <row r="2769" spans="1:15" s="299" customFormat="1">
      <c r="A2769" s="15"/>
      <c r="B2769" s="290"/>
      <c r="C2769" s="17"/>
      <c r="D2769" s="17"/>
      <c r="E2769" s="15"/>
      <c r="F2769" s="15"/>
      <c r="G2769" s="15"/>
      <c r="H2769" s="15"/>
      <c r="I2769" s="15"/>
      <c r="J2769" s="15"/>
      <c r="K2769" s="15"/>
      <c r="L2769" s="15"/>
      <c r="M2769" s="15"/>
      <c r="N2769" s="15"/>
      <c r="O2769" s="15"/>
    </row>
    <row r="2770" spans="1:15" s="299" customFormat="1">
      <c r="A2770" s="15"/>
      <c r="B2770" s="290"/>
      <c r="C2770" s="17"/>
      <c r="D2770" s="17"/>
      <c r="E2770" s="15"/>
      <c r="F2770" s="15"/>
      <c r="G2770" s="15"/>
      <c r="H2770" s="15"/>
      <c r="I2770" s="15"/>
      <c r="J2770" s="15"/>
      <c r="K2770" s="15"/>
      <c r="L2770" s="15"/>
      <c r="M2770" s="15"/>
      <c r="N2770" s="15"/>
      <c r="O2770" s="15"/>
    </row>
    <row r="2771" spans="1:15" s="299" customFormat="1">
      <c r="A2771" s="15"/>
      <c r="B2771" s="290"/>
      <c r="C2771" s="17"/>
      <c r="D2771" s="17"/>
      <c r="E2771" s="15"/>
      <c r="F2771" s="15"/>
      <c r="G2771" s="15"/>
      <c r="H2771" s="15"/>
      <c r="I2771" s="15"/>
      <c r="J2771" s="15"/>
      <c r="K2771" s="15"/>
      <c r="L2771" s="15"/>
      <c r="M2771" s="15"/>
      <c r="N2771" s="15"/>
      <c r="O2771" s="15"/>
    </row>
    <row r="2772" spans="1:15" s="299" customFormat="1">
      <c r="A2772" s="15"/>
      <c r="B2772" s="290"/>
      <c r="C2772" s="17"/>
      <c r="D2772" s="17"/>
      <c r="E2772" s="15"/>
      <c r="F2772" s="15"/>
      <c r="G2772" s="15"/>
      <c r="H2772" s="15"/>
      <c r="I2772" s="15"/>
      <c r="J2772" s="15"/>
      <c r="K2772" s="15"/>
      <c r="L2772" s="15"/>
      <c r="M2772" s="15"/>
      <c r="N2772" s="15"/>
      <c r="O2772" s="15"/>
    </row>
    <row r="2773" spans="1:15" s="299" customFormat="1">
      <c r="A2773" s="15"/>
      <c r="B2773" s="290"/>
      <c r="C2773" s="17"/>
      <c r="D2773" s="17"/>
      <c r="E2773" s="15"/>
      <c r="F2773" s="15"/>
      <c r="G2773" s="15"/>
      <c r="H2773" s="15"/>
      <c r="I2773" s="15"/>
      <c r="J2773" s="15"/>
      <c r="K2773" s="15"/>
      <c r="L2773" s="15"/>
      <c r="M2773" s="15"/>
      <c r="N2773" s="15"/>
      <c r="O2773" s="15"/>
    </row>
    <row r="2774" spans="1:15" s="299" customFormat="1">
      <c r="A2774" s="15"/>
      <c r="B2774" s="290"/>
      <c r="C2774" s="17"/>
      <c r="D2774" s="17"/>
      <c r="E2774" s="15"/>
      <c r="F2774" s="15"/>
      <c r="G2774" s="15"/>
      <c r="H2774" s="15"/>
      <c r="I2774" s="15"/>
      <c r="J2774" s="15"/>
      <c r="K2774" s="15"/>
      <c r="L2774" s="15"/>
      <c r="M2774" s="15"/>
      <c r="N2774" s="15"/>
      <c r="O2774" s="15"/>
    </row>
    <row r="2775" spans="1:15" s="299" customFormat="1">
      <c r="A2775" s="15"/>
      <c r="B2775" s="290"/>
      <c r="C2775" s="17"/>
      <c r="D2775" s="17"/>
      <c r="E2775" s="15"/>
      <c r="F2775" s="15"/>
      <c r="G2775" s="15"/>
      <c r="H2775" s="15"/>
      <c r="I2775" s="15"/>
      <c r="J2775" s="15"/>
      <c r="K2775" s="15"/>
      <c r="L2775" s="15"/>
      <c r="M2775" s="15"/>
      <c r="N2775" s="15"/>
      <c r="O2775" s="15"/>
    </row>
    <row r="2776" spans="1:15" s="299" customFormat="1">
      <c r="A2776" s="15"/>
      <c r="B2776" s="290"/>
      <c r="C2776" s="17"/>
      <c r="D2776" s="17"/>
      <c r="E2776" s="15"/>
      <c r="F2776" s="15"/>
      <c r="G2776" s="15"/>
      <c r="H2776" s="15"/>
      <c r="I2776" s="15"/>
      <c r="J2776" s="15"/>
      <c r="K2776" s="15"/>
      <c r="L2776" s="15"/>
      <c r="M2776" s="15"/>
      <c r="N2776" s="15"/>
      <c r="O2776" s="15"/>
    </row>
    <row r="2777" spans="1:15" s="299" customFormat="1">
      <c r="A2777" s="15"/>
      <c r="B2777" s="290"/>
      <c r="C2777" s="17"/>
      <c r="D2777" s="17"/>
      <c r="E2777" s="15"/>
      <c r="F2777" s="15"/>
      <c r="G2777" s="15"/>
      <c r="H2777" s="15"/>
      <c r="I2777" s="15"/>
      <c r="J2777" s="15"/>
      <c r="K2777" s="15"/>
      <c r="L2777" s="15"/>
      <c r="M2777" s="15"/>
      <c r="N2777" s="15"/>
      <c r="O2777" s="15"/>
    </row>
    <row r="2778" spans="1:15" s="299" customFormat="1">
      <c r="A2778" s="15"/>
      <c r="B2778" s="290"/>
      <c r="C2778" s="17"/>
      <c r="D2778" s="17"/>
      <c r="E2778" s="15"/>
      <c r="F2778" s="15"/>
      <c r="G2778" s="15"/>
      <c r="H2778" s="15"/>
      <c r="I2778" s="15"/>
      <c r="J2778" s="15"/>
      <c r="K2778" s="15"/>
      <c r="L2778" s="15"/>
      <c r="M2778" s="15"/>
      <c r="N2778" s="15"/>
      <c r="O2778" s="15"/>
    </row>
    <row r="2779" spans="1:15" s="299" customFormat="1">
      <c r="A2779" s="15"/>
      <c r="B2779" s="290"/>
      <c r="C2779" s="17"/>
      <c r="D2779" s="17"/>
      <c r="E2779" s="15"/>
      <c r="F2779" s="15"/>
      <c r="G2779" s="15"/>
      <c r="H2779" s="15"/>
      <c r="I2779" s="15"/>
      <c r="J2779" s="15"/>
      <c r="K2779" s="15"/>
      <c r="L2779" s="15"/>
      <c r="M2779" s="15"/>
      <c r="N2779" s="15"/>
      <c r="O2779" s="15"/>
    </row>
    <row r="2780" spans="1:15" s="299" customFormat="1">
      <c r="A2780" s="15"/>
      <c r="B2780" s="290"/>
      <c r="C2780" s="17"/>
      <c r="D2780" s="17"/>
      <c r="E2780" s="15"/>
      <c r="F2780" s="15"/>
      <c r="G2780" s="15"/>
      <c r="H2780" s="15"/>
      <c r="I2780" s="15"/>
      <c r="J2780" s="15"/>
      <c r="K2780" s="15"/>
      <c r="L2780" s="15"/>
      <c r="M2780" s="15"/>
      <c r="N2780" s="15"/>
      <c r="O2780" s="15"/>
    </row>
    <row r="2781" spans="1:15" s="299" customFormat="1">
      <c r="A2781" s="15"/>
      <c r="B2781" s="290"/>
      <c r="C2781" s="17"/>
      <c r="D2781" s="17"/>
      <c r="E2781" s="15"/>
      <c r="F2781" s="15"/>
      <c r="G2781" s="15"/>
      <c r="H2781" s="15"/>
      <c r="I2781" s="15"/>
      <c r="J2781" s="15"/>
      <c r="K2781" s="15"/>
      <c r="L2781" s="15"/>
      <c r="M2781" s="15"/>
      <c r="N2781" s="15"/>
      <c r="O2781" s="15"/>
    </row>
    <row r="2782" spans="1:15" s="299" customFormat="1">
      <c r="A2782" s="15"/>
      <c r="B2782" s="290"/>
      <c r="C2782" s="17"/>
      <c r="D2782" s="17"/>
      <c r="E2782" s="15"/>
      <c r="F2782" s="15"/>
      <c r="G2782" s="15"/>
      <c r="H2782" s="15"/>
      <c r="I2782" s="15"/>
      <c r="J2782" s="15"/>
      <c r="K2782" s="15"/>
      <c r="L2782" s="15"/>
      <c r="M2782" s="15"/>
      <c r="N2782" s="15"/>
      <c r="O2782" s="15"/>
    </row>
    <row r="2783" spans="1:15" s="299" customFormat="1">
      <c r="A2783" s="15"/>
      <c r="B2783" s="290"/>
      <c r="C2783" s="17"/>
      <c r="D2783" s="17"/>
      <c r="E2783" s="15"/>
      <c r="F2783" s="15"/>
      <c r="G2783" s="15"/>
      <c r="H2783" s="15"/>
      <c r="I2783" s="15"/>
      <c r="J2783" s="15"/>
      <c r="K2783" s="15"/>
      <c r="L2783" s="15"/>
      <c r="M2783" s="15"/>
      <c r="N2783" s="15"/>
      <c r="O2783" s="15"/>
    </row>
    <row r="2784" spans="1:15" s="299" customFormat="1">
      <c r="A2784" s="15"/>
      <c r="B2784" s="290"/>
      <c r="C2784" s="17"/>
      <c r="D2784" s="17"/>
      <c r="E2784" s="15"/>
      <c r="F2784" s="15"/>
      <c r="G2784" s="15"/>
      <c r="H2784" s="15"/>
      <c r="I2784" s="15"/>
      <c r="J2784" s="15"/>
      <c r="K2784" s="15"/>
      <c r="L2784" s="15"/>
      <c r="M2784" s="15"/>
      <c r="N2784" s="15"/>
      <c r="O2784" s="15"/>
    </row>
    <row r="2785" spans="1:15" s="299" customFormat="1">
      <c r="A2785" s="15"/>
      <c r="B2785" s="290"/>
      <c r="C2785" s="17"/>
      <c r="D2785" s="17"/>
      <c r="E2785" s="15"/>
      <c r="F2785" s="15"/>
      <c r="G2785" s="15"/>
      <c r="H2785" s="15"/>
      <c r="I2785" s="15"/>
      <c r="J2785" s="15"/>
      <c r="K2785" s="15"/>
      <c r="L2785" s="15"/>
      <c r="M2785" s="15"/>
      <c r="N2785" s="15"/>
      <c r="O2785" s="15"/>
    </row>
    <row r="2786" spans="1:15" s="299" customFormat="1">
      <c r="A2786" s="15"/>
      <c r="B2786" s="290"/>
      <c r="C2786" s="17"/>
      <c r="D2786" s="17"/>
      <c r="E2786" s="15"/>
      <c r="F2786" s="15"/>
      <c r="G2786" s="15"/>
      <c r="H2786" s="15"/>
      <c r="I2786" s="15"/>
      <c r="J2786" s="15"/>
      <c r="K2786" s="15"/>
      <c r="L2786" s="15"/>
      <c r="M2786" s="15"/>
      <c r="N2786" s="15"/>
      <c r="O2786" s="15"/>
    </row>
    <row r="2787" spans="1:15" s="299" customFormat="1">
      <c r="A2787" s="15"/>
      <c r="B2787" s="290"/>
      <c r="C2787" s="17"/>
      <c r="D2787" s="17"/>
      <c r="E2787" s="15"/>
      <c r="F2787" s="15"/>
      <c r="G2787" s="15"/>
      <c r="H2787" s="15"/>
      <c r="I2787" s="15"/>
      <c r="J2787" s="15"/>
      <c r="K2787" s="15"/>
      <c r="L2787" s="15"/>
      <c r="M2787" s="15"/>
      <c r="N2787" s="15"/>
      <c r="O2787" s="15"/>
    </row>
    <row r="2788" spans="1:15" s="299" customFormat="1">
      <c r="A2788" s="15"/>
      <c r="B2788" s="290"/>
      <c r="C2788" s="17"/>
      <c r="D2788" s="17"/>
      <c r="E2788" s="15"/>
      <c r="F2788" s="15"/>
      <c r="G2788" s="15"/>
      <c r="H2788" s="15"/>
      <c r="I2788" s="15"/>
      <c r="J2788" s="15"/>
      <c r="K2788" s="15"/>
      <c r="L2788" s="15"/>
      <c r="M2788" s="15"/>
      <c r="N2788" s="15"/>
      <c r="O2788" s="15"/>
    </row>
    <row r="2789" spans="1:15" s="299" customFormat="1">
      <c r="A2789" s="15"/>
      <c r="B2789" s="290"/>
      <c r="C2789" s="17"/>
      <c r="D2789" s="17"/>
      <c r="E2789" s="15"/>
      <c r="F2789" s="15"/>
      <c r="G2789" s="15"/>
      <c r="H2789" s="15"/>
      <c r="I2789" s="15"/>
      <c r="J2789" s="15"/>
      <c r="K2789" s="15"/>
      <c r="L2789" s="15"/>
      <c r="M2789" s="15"/>
      <c r="N2789" s="15"/>
      <c r="O2789" s="15"/>
    </row>
    <row r="2790" spans="1:15" s="299" customFormat="1">
      <c r="A2790" s="15"/>
      <c r="B2790" s="290"/>
      <c r="C2790" s="17"/>
      <c r="D2790" s="17"/>
      <c r="E2790" s="15"/>
      <c r="F2790" s="15"/>
      <c r="G2790" s="15"/>
      <c r="H2790" s="15"/>
      <c r="I2790" s="15"/>
      <c r="J2790" s="15"/>
      <c r="K2790" s="15"/>
      <c r="L2790" s="15"/>
      <c r="M2790" s="15"/>
      <c r="N2790" s="15"/>
      <c r="O2790" s="15"/>
    </row>
    <row r="2791" spans="1:15" s="299" customFormat="1">
      <c r="A2791" s="15"/>
      <c r="B2791" s="290"/>
      <c r="C2791" s="17"/>
      <c r="D2791" s="17"/>
      <c r="E2791" s="15"/>
      <c r="F2791" s="15"/>
      <c r="G2791" s="15"/>
      <c r="H2791" s="15"/>
      <c r="I2791" s="15"/>
      <c r="J2791" s="15"/>
      <c r="K2791" s="15"/>
      <c r="L2791" s="15"/>
      <c r="M2791" s="15"/>
      <c r="N2791" s="15"/>
      <c r="O2791" s="15"/>
    </row>
    <row r="2792" spans="1:15" s="299" customFormat="1">
      <c r="A2792" s="15"/>
      <c r="B2792" s="290"/>
      <c r="C2792" s="17"/>
      <c r="D2792" s="17"/>
      <c r="E2792" s="15"/>
      <c r="F2792" s="15"/>
      <c r="G2792" s="15"/>
      <c r="H2792" s="15"/>
      <c r="I2792" s="15"/>
      <c r="J2792" s="15"/>
      <c r="K2792" s="15"/>
      <c r="L2792" s="15"/>
      <c r="M2792" s="15"/>
      <c r="N2792" s="15"/>
      <c r="O2792" s="15"/>
    </row>
    <row r="2793" spans="1:15" s="299" customFormat="1">
      <c r="A2793" s="15"/>
      <c r="B2793" s="290"/>
      <c r="C2793" s="17"/>
      <c r="D2793" s="17"/>
      <c r="E2793" s="15"/>
      <c r="F2793" s="15"/>
      <c r="G2793" s="15"/>
      <c r="H2793" s="15"/>
      <c r="I2793" s="15"/>
      <c r="J2793" s="15"/>
      <c r="K2793" s="15"/>
      <c r="L2793" s="15"/>
      <c r="M2793" s="15"/>
      <c r="N2793" s="15"/>
      <c r="O2793" s="15"/>
    </row>
    <row r="2794" spans="1:15" s="299" customFormat="1">
      <c r="A2794" s="15"/>
      <c r="B2794" s="290"/>
      <c r="C2794" s="17"/>
      <c r="D2794" s="17"/>
      <c r="E2794" s="15"/>
      <c r="F2794" s="15"/>
      <c r="G2794" s="15"/>
      <c r="H2794" s="15"/>
      <c r="I2794" s="15"/>
      <c r="J2794" s="15"/>
      <c r="K2794" s="15"/>
      <c r="L2794" s="15"/>
      <c r="M2794" s="15"/>
      <c r="N2794" s="15"/>
      <c r="O2794" s="15"/>
    </row>
    <row r="2795" spans="1:15" s="299" customFormat="1">
      <c r="A2795" s="15"/>
      <c r="B2795" s="290"/>
      <c r="C2795" s="17"/>
      <c r="D2795" s="17"/>
      <c r="E2795" s="15"/>
      <c r="F2795" s="15"/>
      <c r="G2795" s="15"/>
      <c r="H2795" s="15"/>
      <c r="I2795" s="15"/>
      <c r="J2795" s="15"/>
      <c r="K2795" s="15"/>
      <c r="L2795" s="15"/>
      <c r="M2795" s="15"/>
      <c r="N2795" s="15"/>
      <c r="O2795" s="15"/>
    </row>
    <row r="2796" spans="1:15" s="299" customFormat="1">
      <c r="A2796" s="15"/>
      <c r="B2796" s="290"/>
      <c r="C2796" s="17"/>
      <c r="D2796" s="17"/>
      <c r="E2796" s="15"/>
      <c r="F2796" s="15"/>
      <c r="G2796" s="15"/>
      <c r="H2796" s="15"/>
      <c r="I2796" s="15"/>
      <c r="J2796" s="15"/>
      <c r="K2796" s="15"/>
      <c r="L2796" s="15"/>
      <c r="M2796" s="15"/>
      <c r="N2796" s="15"/>
      <c r="O2796" s="15"/>
    </row>
    <row r="2797" spans="1:15" s="299" customFormat="1">
      <c r="A2797" s="15"/>
      <c r="B2797" s="290"/>
      <c r="C2797" s="17"/>
      <c r="D2797" s="17"/>
      <c r="E2797" s="15"/>
      <c r="F2797" s="15"/>
      <c r="G2797" s="15"/>
      <c r="H2797" s="15"/>
      <c r="I2797" s="15"/>
      <c r="J2797" s="15"/>
      <c r="K2797" s="15"/>
      <c r="L2797" s="15"/>
      <c r="M2797" s="15"/>
      <c r="N2797" s="15"/>
      <c r="O2797" s="15"/>
    </row>
    <row r="2798" spans="1:15" s="299" customFormat="1">
      <c r="A2798" s="15"/>
      <c r="B2798" s="290"/>
      <c r="C2798" s="17"/>
      <c r="D2798" s="17"/>
      <c r="E2798" s="15"/>
      <c r="F2798" s="15"/>
      <c r="G2798" s="15"/>
      <c r="H2798" s="15"/>
      <c r="I2798" s="15"/>
      <c r="J2798" s="15"/>
      <c r="K2798" s="15"/>
      <c r="L2798" s="15"/>
      <c r="M2798" s="15"/>
      <c r="N2798" s="15"/>
      <c r="O2798" s="15"/>
    </row>
    <row r="2799" spans="1:15" s="299" customFormat="1">
      <c r="A2799" s="15"/>
      <c r="B2799" s="290"/>
      <c r="C2799" s="17"/>
      <c r="D2799" s="17"/>
      <c r="E2799" s="15"/>
      <c r="F2799" s="15"/>
      <c r="G2799" s="15"/>
      <c r="H2799" s="15"/>
      <c r="I2799" s="15"/>
      <c r="J2799" s="15"/>
      <c r="K2799" s="15"/>
      <c r="L2799" s="15"/>
      <c r="M2799" s="15"/>
      <c r="N2799" s="15"/>
      <c r="O2799" s="15"/>
    </row>
    <row r="2800" spans="1:15" s="299" customFormat="1">
      <c r="A2800" s="15"/>
      <c r="B2800" s="290"/>
      <c r="C2800" s="17"/>
      <c r="D2800" s="17"/>
      <c r="E2800" s="15"/>
      <c r="F2800" s="15"/>
      <c r="G2800" s="15"/>
      <c r="H2800" s="15"/>
      <c r="I2800" s="15"/>
      <c r="J2800" s="15"/>
      <c r="K2800" s="15"/>
      <c r="L2800" s="15"/>
      <c r="M2800" s="15"/>
      <c r="N2800" s="15"/>
      <c r="O2800" s="15"/>
    </row>
    <row r="2801" spans="1:15" s="299" customFormat="1">
      <c r="A2801" s="15"/>
      <c r="B2801" s="290"/>
      <c r="C2801" s="17"/>
      <c r="D2801" s="17"/>
      <c r="E2801" s="15"/>
      <c r="F2801" s="15"/>
      <c r="G2801" s="15"/>
      <c r="H2801" s="15"/>
      <c r="I2801" s="15"/>
      <c r="J2801" s="15"/>
      <c r="K2801" s="15"/>
      <c r="L2801" s="15"/>
      <c r="M2801" s="15"/>
      <c r="N2801" s="15"/>
      <c r="O2801" s="15"/>
    </row>
    <row r="2802" spans="1:15" s="299" customFormat="1">
      <c r="A2802" s="15"/>
      <c r="B2802" s="290"/>
      <c r="C2802" s="17"/>
      <c r="D2802" s="17"/>
      <c r="E2802" s="15"/>
      <c r="F2802" s="15"/>
      <c r="G2802" s="15"/>
      <c r="H2802" s="15"/>
      <c r="I2802" s="15"/>
      <c r="J2802" s="15"/>
      <c r="K2802" s="15"/>
      <c r="L2802" s="15"/>
      <c r="M2802" s="15"/>
      <c r="N2802" s="15"/>
      <c r="O2802" s="15"/>
    </row>
    <row r="2803" spans="1:15" s="299" customFormat="1">
      <c r="A2803" s="15"/>
      <c r="B2803" s="290"/>
      <c r="C2803" s="17"/>
      <c r="D2803" s="17"/>
      <c r="E2803" s="15"/>
      <c r="F2803" s="15"/>
      <c r="G2803" s="15"/>
      <c r="H2803" s="15"/>
      <c r="I2803" s="15"/>
      <c r="J2803" s="15"/>
      <c r="K2803" s="15"/>
      <c r="L2803" s="15"/>
      <c r="M2803" s="15"/>
      <c r="N2803" s="15"/>
      <c r="O2803" s="15"/>
    </row>
    <row r="2804" spans="1:15" s="299" customFormat="1">
      <c r="A2804" s="15"/>
      <c r="B2804" s="290"/>
      <c r="C2804" s="17"/>
      <c r="D2804" s="17"/>
      <c r="E2804" s="15"/>
      <c r="F2804" s="15"/>
      <c r="G2804" s="15"/>
      <c r="H2804" s="15"/>
      <c r="I2804" s="15"/>
      <c r="J2804" s="15"/>
      <c r="K2804" s="15"/>
      <c r="L2804" s="15"/>
      <c r="M2804" s="15"/>
      <c r="N2804" s="15"/>
      <c r="O2804" s="15"/>
    </row>
    <row r="2805" spans="1:15" s="299" customFormat="1">
      <c r="A2805" s="15"/>
      <c r="B2805" s="290"/>
      <c r="C2805" s="17"/>
      <c r="D2805" s="17"/>
      <c r="E2805" s="15"/>
      <c r="F2805" s="15"/>
      <c r="G2805" s="15"/>
      <c r="H2805" s="15"/>
      <c r="I2805" s="15"/>
      <c r="J2805" s="15"/>
      <c r="K2805" s="15"/>
      <c r="L2805" s="15"/>
      <c r="M2805" s="15"/>
      <c r="N2805" s="15"/>
      <c r="O2805" s="15"/>
    </row>
    <row r="2806" spans="1:15" s="299" customFormat="1">
      <c r="A2806" s="15"/>
      <c r="B2806" s="290"/>
      <c r="C2806" s="17"/>
      <c r="D2806" s="17"/>
      <c r="E2806" s="15"/>
      <c r="F2806" s="15"/>
      <c r="G2806" s="15"/>
      <c r="H2806" s="15"/>
      <c r="I2806" s="15"/>
      <c r="J2806" s="15"/>
      <c r="K2806" s="15"/>
      <c r="L2806" s="15"/>
      <c r="M2806" s="15"/>
      <c r="N2806" s="15"/>
      <c r="O2806" s="15"/>
    </row>
    <row r="2807" spans="1:15" s="299" customFormat="1">
      <c r="A2807" s="15"/>
      <c r="B2807" s="290"/>
      <c r="C2807" s="17"/>
      <c r="D2807" s="17"/>
      <c r="E2807" s="15"/>
      <c r="F2807" s="15"/>
      <c r="G2807" s="15"/>
      <c r="H2807" s="15"/>
      <c r="I2807" s="15"/>
      <c r="J2807" s="15"/>
      <c r="K2807" s="15"/>
      <c r="L2807" s="15"/>
      <c r="M2807" s="15"/>
      <c r="N2807" s="15"/>
      <c r="O2807" s="15"/>
    </row>
    <row r="2808" spans="1:15" s="299" customFormat="1">
      <c r="A2808" s="15"/>
      <c r="B2808" s="290"/>
      <c r="C2808" s="17"/>
      <c r="D2808" s="17"/>
      <c r="E2808" s="15"/>
      <c r="F2808" s="15"/>
      <c r="G2808" s="15"/>
      <c r="H2808" s="15"/>
      <c r="I2808" s="15"/>
      <c r="J2808" s="15"/>
      <c r="K2808" s="15"/>
      <c r="L2808" s="15"/>
      <c r="M2808" s="15"/>
      <c r="N2808" s="15"/>
      <c r="O2808" s="15"/>
    </row>
    <row r="2809" spans="1:15" s="299" customFormat="1">
      <c r="A2809" s="15"/>
      <c r="B2809" s="290"/>
      <c r="C2809" s="17"/>
      <c r="D2809" s="17"/>
      <c r="E2809" s="15"/>
      <c r="F2809" s="15"/>
      <c r="G2809" s="15"/>
      <c r="H2809" s="15"/>
      <c r="I2809" s="15"/>
      <c r="J2809" s="15"/>
      <c r="K2809" s="15"/>
      <c r="L2809" s="15"/>
      <c r="M2809" s="15"/>
      <c r="N2809" s="15"/>
      <c r="O2809" s="15"/>
    </row>
    <row r="2810" spans="1:15" s="299" customFormat="1">
      <c r="A2810" s="15"/>
      <c r="B2810" s="290"/>
      <c r="C2810" s="17"/>
      <c r="D2810" s="17"/>
      <c r="E2810" s="15"/>
      <c r="F2810" s="15"/>
      <c r="G2810" s="15"/>
      <c r="H2810" s="15"/>
      <c r="I2810" s="15"/>
      <c r="J2810" s="15"/>
      <c r="K2810" s="15"/>
      <c r="L2810" s="15"/>
      <c r="M2810" s="15"/>
      <c r="N2810" s="15"/>
      <c r="O2810" s="15"/>
    </row>
    <row r="2811" spans="1:15" s="299" customFormat="1">
      <c r="A2811" s="15"/>
      <c r="B2811" s="290"/>
      <c r="C2811" s="17"/>
      <c r="D2811" s="17"/>
      <c r="E2811" s="15"/>
      <c r="F2811" s="15"/>
      <c r="G2811" s="15"/>
      <c r="H2811" s="15"/>
      <c r="I2811" s="15"/>
      <c r="J2811" s="15"/>
      <c r="K2811" s="15"/>
      <c r="L2811" s="15"/>
      <c r="M2811" s="15"/>
      <c r="N2811" s="15"/>
      <c r="O2811" s="15"/>
    </row>
    <row r="2812" spans="1:15" s="299" customFormat="1">
      <c r="A2812" s="15"/>
      <c r="B2812" s="290"/>
      <c r="C2812" s="17"/>
      <c r="D2812" s="17"/>
      <c r="E2812" s="15"/>
      <c r="F2812" s="15"/>
      <c r="G2812" s="15"/>
      <c r="H2812" s="15"/>
      <c r="I2812" s="15"/>
      <c r="J2812" s="15"/>
      <c r="K2812" s="15"/>
      <c r="L2812" s="15"/>
      <c r="M2812" s="15"/>
      <c r="N2812" s="15"/>
      <c r="O2812" s="15"/>
    </row>
    <row r="2813" spans="1:15" s="299" customFormat="1">
      <c r="A2813" s="15"/>
      <c r="B2813" s="290"/>
      <c r="C2813" s="17"/>
      <c r="D2813" s="17"/>
      <c r="E2813" s="15"/>
      <c r="F2813" s="15"/>
      <c r="G2813" s="15"/>
      <c r="H2813" s="15"/>
      <c r="I2813" s="15"/>
      <c r="J2813" s="15"/>
      <c r="K2813" s="15"/>
      <c r="L2813" s="15"/>
      <c r="M2813" s="15"/>
      <c r="N2813" s="15"/>
      <c r="O2813" s="15"/>
    </row>
    <row r="2814" spans="1:15" s="299" customFormat="1">
      <c r="A2814" s="15"/>
      <c r="B2814" s="290"/>
      <c r="C2814" s="17"/>
      <c r="D2814" s="17"/>
      <c r="E2814" s="15"/>
      <c r="F2814" s="15"/>
      <c r="G2814" s="15"/>
      <c r="H2814" s="15"/>
      <c r="I2814" s="15"/>
      <c r="J2814" s="15"/>
      <c r="K2814" s="15"/>
      <c r="L2814" s="15"/>
      <c r="M2814" s="15"/>
      <c r="N2814" s="15"/>
      <c r="O2814" s="15"/>
    </row>
    <row r="2815" spans="1:15" s="299" customFormat="1">
      <c r="A2815" s="15"/>
      <c r="B2815" s="290"/>
      <c r="C2815" s="17"/>
      <c r="D2815" s="17"/>
      <c r="E2815" s="15"/>
      <c r="F2815" s="15"/>
      <c r="G2815" s="15"/>
      <c r="H2815" s="15"/>
      <c r="I2815" s="15"/>
      <c r="J2815" s="15"/>
      <c r="K2815" s="15"/>
      <c r="L2815" s="15"/>
      <c r="M2815" s="15"/>
      <c r="N2815" s="15"/>
      <c r="O2815" s="15"/>
    </row>
    <row r="2816" spans="1:15" s="299" customFormat="1">
      <c r="A2816" s="15"/>
      <c r="B2816" s="290"/>
      <c r="C2816" s="17"/>
      <c r="D2816" s="17"/>
      <c r="E2816" s="15"/>
      <c r="F2816" s="15"/>
      <c r="G2816" s="15"/>
      <c r="H2816" s="15"/>
      <c r="I2816" s="15"/>
      <c r="J2816" s="15"/>
      <c r="K2816" s="15"/>
      <c r="L2816" s="15"/>
      <c r="M2816" s="15"/>
      <c r="N2816" s="15"/>
      <c r="O2816" s="15"/>
    </row>
    <row r="2817" spans="1:15" s="299" customFormat="1">
      <c r="A2817" s="15"/>
      <c r="B2817" s="290"/>
      <c r="C2817" s="17"/>
      <c r="D2817" s="17"/>
      <c r="E2817" s="15"/>
      <c r="F2817" s="15"/>
      <c r="G2817" s="15"/>
      <c r="H2817" s="15"/>
      <c r="I2817" s="15"/>
      <c r="J2817" s="15"/>
      <c r="K2817" s="15"/>
      <c r="L2817" s="15"/>
      <c r="M2817" s="15"/>
      <c r="N2817" s="15"/>
      <c r="O2817" s="15"/>
    </row>
    <row r="2818" spans="1:15" s="299" customFormat="1">
      <c r="A2818" s="15"/>
      <c r="B2818" s="290"/>
      <c r="C2818" s="17"/>
      <c r="D2818" s="17"/>
      <c r="E2818" s="15"/>
      <c r="F2818" s="15"/>
      <c r="G2818" s="15"/>
      <c r="H2818" s="15"/>
      <c r="I2818" s="15"/>
      <c r="J2818" s="15"/>
      <c r="K2818" s="15"/>
      <c r="L2818" s="15"/>
      <c r="M2818" s="15"/>
      <c r="N2818" s="15"/>
      <c r="O2818" s="15"/>
    </row>
    <row r="2819" spans="1:15" s="299" customFormat="1">
      <c r="A2819" s="15"/>
      <c r="B2819" s="290"/>
      <c r="C2819" s="17"/>
      <c r="D2819" s="17"/>
      <c r="E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15"/>
    </row>
    <row r="2820" spans="1:15" s="299" customFormat="1">
      <c r="A2820" s="15"/>
      <c r="B2820" s="290"/>
      <c r="C2820" s="17"/>
      <c r="D2820" s="17"/>
      <c r="E2820" s="15"/>
      <c r="F2820" s="15"/>
      <c r="G2820" s="15"/>
      <c r="H2820" s="15"/>
      <c r="I2820" s="15"/>
      <c r="J2820" s="15"/>
      <c r="K2820" s="15"/>
      <c r="L2820" s="15"/>
      <c r="M2820" s="15"/>
      <c r="N2820" s="15"/>
      <c r="O2820" s="15"/>
    </row>
    <row r="2821" spans="1:15" s="299" customFormat="1">
      <c r="A2821" s="15"/>
      <c r="B2821" s="290"/>
      <c r="C2821" s="17"/>
      <c r="D2821" s="17"/>
      <c r="E2821" s="15"/>
      <c r="F2821" s="15"/>
      <c r="G2821" s="15"/>
      <c r="H2821" s="15"/>
      <c r="I2821" s="15"/>
      <c r="J2821" s="15"/>
      <c r="K2821" s="15"/>
      <c r="L2821" s="15"/>
      <c r="M2821" s="15"/>
      <c r="N2821" s="15"/>
      <c r="O2821" s="15"/>
    </row>
    <row r="2822" spans="1:15" s="299" customFormat="1">
      <c r="A2822" s="15"/>
      <c r="B2822" s="290"/>
      <c r="C2822" s="17"/>
      <c r="D2822" s="17"/>
      <c r="E2822" s="15"/>
      <c r="F2822" s="15"/>
      <c r="G2822" s="15"/>
      <c r="H2822" s="15"/>
      <c r="I2822" s="15"/>
      <c r="J2822" s="15"/>
      <c r="K2822" s="15"/>
      <c r="L2822" s="15"/>
      <c r="M2822" s="15"/>
      <c r="N2822" s="15"/>
      <c r="O2822" s="15"/>
    </row>
    <row r="2823" spans="1:15" s="299" customFormat="1">
      <c r="A2823" s="15"/>
      <c r="B2823" s="290"/>
      <c r="C2823" s="17"/>
      <c r="D2823" s="17"/>
      <c r="E2823" s="15"/>
      <c r="F2823" s="15"/>
      <c r="G2823" s="15"/>
      <c r="H2823" s="15"/>
      <c r="I2823" s="15"/>
      <c r="J2823" s="15"/>
      <c r="K2823" s="15"/>
      <c r="L2823" s="15"/>
      <c r="M2823" s="15"/>
      <c r="N2823" s="15"/>
      <c r="O2823" s="15"/>
    </row>
    <row r="2824" spans="1:15" s="299" customFormat="1">
      <c r="A2824" s="15"/>
      <c r="B2824" s="290"/>
      <c r="C2824" s="17"/>
      <c r="D2824" s="17"/>
      <c r="E2824" s="15"/>
      <c r="F2824" s="15"/>
      <c r="G2824" s="15"/>
      <c r="H2824" s="15"/>
      <c r="I2824" s="15"/>
      <c r="J2824" s="15"/>
      <c r="K2824" s="15"/>
      <c r="L2824" s="15"/>
      <c r="M2824" s="15"/>
      <c r="N2824" s="15"/>
      <c r="O2824" s="15"/>
    </row>
    <row r="2825" spans="1:15" s="299" customFormat="1">
      <c r="A2825" s="15"/>
      <c r="B2825" s="290"/>
      <c r="C2825" s="17"/>
      <c r="D2825" s="17"/>
      <c r="E2825" s="15"/>
      <c r="F2825" s="15"/>
      <c r="G2825" s="15"/>
      <c r="H2825" s="15"/>
      <c r="I2825" s="15"/>
      <c r="J2825" s="15"/>
      <c r="K2825" s="15"/>
      <c r="L2825" s="15"/>
      <c r="M2825" s="15"/>
      <c r="N2825" s="15"/>
      <c r="O2825" s="15"/>
    </row>
    <row r="2826" spans="1:15" s="299" customFormat="1">
      <c r="A2826" s="15"/>
      <c r="B2826" s="290"/>
      <c r="C2826" s="17"/>
      <c r="D2826" s="17"/>
      <c r="E2826" s="15"/>
      <c r="F2826" s="15"/>
      <c r="G2826" s="15"/>
      <c r="H2826" s="15"/>
      <c r="I2826" s="15"/>
      <c r="J2826" s="15"/>
      <c r="K2826" s="15"/>
      <c r="L2826" s="15"/>
      <c r="M2826" s="15"/>
      <c r="N2826" s="15"/>
      <c r="O2826" s="15"/>
    </row>
    <row r="2827" spans="1:15" s="299" customFormat="1">
      <c r="A2827" s="15"/>
      <c r="B2827" s="290"/>
      <c r="C2827" s="17"/>
      <c r="D2827" s="17"/>
      <c r="E2827" s="15"/>
      <c r="F2827" s="15"/>
      <c r="G2827" s="15"/>
      <c r="H2827" s="15"/>
      <c r="I2827" s="15"/>
      <c r="J2827" s="15"/>
      <c r="K2827" s="15"/>
      <c r="L2827" s="15"/>
      <c r="M2827" s="15"/>
      <c r="N2827" s="15"/>
      <c r="O2827" s="15"/>
    </row>
    <row r="2828" spans="1:15" s="299" customFormat="1">
      <c r="A2828" s="15"/>
      <c r="B2828" s="290"/>
      <c r="C2828" s="17"/>
      <c r="D2828" s="17"/>
      <c r="E2828" s="15"/>
      <c r="F2828" s="15"/>
      <c r="G2828" s="15"/>
      <c r="H2828" s="15"/>
      <c r="I2828" s="15"/>
      <c r="J2828" s="15"/>
      <c r="K2828" s="15"/>
      <c r="L2828" s="15"/>
      <c r="M2828" s="15"/>
      <c r="N2828" s="15"/>
      <c r="O2828" s="15"/>
    </row>
    <row r="2829" spans="1:15" s="299" customFormat="1">
      <c r="A2829" s="15"/>
      <c r="B2829" s="290"/>
      <c r="C2829" s="17"/>
      <c r="D2829" s="17"/>
      <c r="E2829" s="15"/>
      <c r="F2829" s="15"/>
      <c r="G2829" s="15"/>
      <c r="H2829" s="15"/>
      <c r="I2829" s="15"/>
      <c r="J2829" s="15"/>
      <c r="K2829" s="15"/>
      <c r="L2829" s="15"/>
      <c r="M2829" s="15"/>
      <c r="N2829" s="15"/>
      <c r="O2829" s="15"/>
    </row>
    <row r="2830" spans="1:15" s="299" customFormat="1">
      <c r="A2830" s="15"/>
      <c r="B2830" s="290"/>
      <c r="C2830" s="17"/>
      <c r="D2830" s="17"/>
      <c r="E2830" s="15"/>
      <c r="F2830" s="15"/>
      <c r="G2830" s="15"/>
      <c r="H2830" s="15"/>
      <c r="I2830" s="15"/>
      <c r="J2830" s="15"/>
      <c r="K2830" s="15"/>
      <c r="L2830" s="15"/>
      <c r="M2830" s="15"/>
      <c r="N2830" s="15"/>
      <c r="O2830" s="15"/>
    </row>
    <row r="2831" spans="1:15" s="299" customFormat="1">
      <c r="A2831" s="15"/>
      <c r="B2831" s="290"/>
      <c r="C2831" s="17"/>
      <c r="D2831" s="17"/>
      <c r="E2831" s="15"/>
      <c r="F2831" s="15"/>
      <c r="G2831" s="15"/>
      <c r="H2831" s="15"/>
      <c r="I2831" s="15"/>
      <c r="J2831" s="15"/>
      <c r="K2831" s="15"/>
      <c r="L2831" s="15"/>
      <c r="M2831" s="15"/>
      <c r="N2831" s="15"/>
      <c r="O2831" s="15"/>
    </row>
    <row r="2832" spans="1:15" s="299" customFormat="1">
      <c r="A2832" s="15"/>
      <c r="B2832" s="290"/>
      <c r="C2832" s="17"/>
      <c r="D2832" s="17"/>
      <c r="E2832" s="15"/>
      <c r="F2832" s="15"/>
      <c r="G2832" s="15"/>
      <c r="H2832" s="15"/>
      <c r="I2832" s="15"/>
      <c r="J2832" s="15"/>
      <c r="K2832" s="15"/>
      <c r="L2832" s="15"/>
      <c r="M2832" s="15"/>
      <c r="N2832" s="15"/>
      <c r="O2832" s="15"/>
    </row>
    <row r="2833" spans="1:15" s="299" customFormat="1">
      <c r="A2833" s="15"/>
      <c r="B2833" s="290"/>
      <c r="C2833" s="17"/>
      <c r="D2833" s="17"/>
      <c r="E2833" s="15"/>
      <c r="F2833" s="15"/>
      <c r="G2833" s="15"/>
      <c r="H2833" s="15"/>
      <c r="I2833" s="15"/>
      <c r="J2833" s="15"/>
      <c r="K2833" s="15"/>
      <c r="L2833" s="15"/>
      <c r="M2833" s="15"/>
      <c r="N2833" s="15"/>
      <c r="O2833" s="15"/>
    </row>
    <row r="2834" spans="1:15" s="299" customFormat="1">
      <c r="A2834" s="15"/>
      <c r="B2834" s="290"/>
      <c r="C2834" s="17"/>
      <c r="D2834" s="17"/>
      <c r="E2834" s="15"/>
      <c r="F2834" s="15"/>
      <c r="G2834" s="15"/>
      <c r="H2834" s="15"/>
      <c r="I2834" s="15"/>
      <c r="J2834" s="15"/>
      <c r="K2834" s="15"/>
      <c r="L2834" s="15"/>
      <c r="M2834" s="15"/>
      <c r="N2834" s="15"/>
      <c r="O2834" s="15"/>
    </row>
    <row r="2835" spans="1:15" s="299" customFormat="1">
      <c r="A2835" s="15"/>
      <c r="B2835" s="290"/>
      <c r="C2835" s="17"/>
      <c r="D2835" s="17"/>
      <c r="E2835" s="15"/>
      <c r="F2835" s="15"/>
      <c r="G2835" s="15"/>
      <c r="H2835" s="15"/>
      <c r="I2835" s="15"/>
      <c r="J2835" s="15"/>
      <c r="K2835" s="15"/>
      <c r="L2835" s="15"/>
      <c r="M2835" s="15"/>
      <c r="N2835" s="15"/>
      <c r="O2835" s="15"/>
    </row>
    <row r="2836" spans="1:15" s="299" customFormat="1">
      <c r="A2836" s="15"/>
      <c r="B2836" s="290"/>
      <c r="C2836" s="17"/>
      <c r="D2836" s="17"/>
      <c r="E2836" s="15"/>
      <c r="F2836" s="15"/>
      <c r="G2836" s="15"/>
      <c r="H2836" s="15"/>
      <c r="I2836" s="15"/>
      <c r="J2836" s="15"/>
      <c r="K2836" s="15"/>
      <c r="L2836" s="15"/>
      <c r="M2836" s="15"/>
      <c r="N2836" s="15"/>
      <c r="O2836" s="15"/>
    </row>
    <row r="2837" spans="1:15" s="299" customFormat="1">
      <c r="A2837" s="15"/>
      <c r="B2837" s="290"/>
      <c r="C2837" s="17"/>
      <c r="D2837" s="17"/>
      <c r="E2837" s="15"/>
      <c r="F2837" s="15"/>
      <c r="G2837" s="15"/>
      <c r="H2837" s="15"/>
      <c r="I2837" s="15"/>
      <c r="J2837" s="15"/>
      <c r="K2837" s="15"/>
      <c r="L2837" s="15"/>
      <c r="M2837" s="15"/>
      <c r="N2837" s="15"/>
      <c r="O2837" s="15"/>
    </row>
    <row r="2838" spans="1:15" s="299" customFormat="1">
      <c r="A2838" s="15"/>
      <c r="B2838" s="290"/>
      <c r="C2838" s="17"/>
      <c r="D2838" s="17"/>
      <c r="E2838" s="15"/>
      <c r="F2838" s="15"/>
      <c r="G2838" s="15"/>
      <c r="H2838" s="15"/>
      <c r="I2838" s="15"/>
      <c r="J2838" s="15"/>
      <c r="K2838" s="15"/>
      <c r="L2838" s="15"/>
      <c r="M2838" s="15"/>
      <c r="N2838" s="15"/>
      <c r="O2838" s="15"/>
    </row>
    <row r="2839" spans="1:15" s="299" customFormat="1">
      <c r="A2839" s="15"/>
      <c r="B2839" s="290"/>
      <c r="C2839" s="17"/>
      <c r="D2839" s="17"/>
      <c r="E2839" s="15"/>
      <c r="F2839" s="15"/>
      <c r="G2839" s="15"/>
      <c r="H2839" s="15"/>
      <c r="I2839" s="15"/>
      <c r="J2839" s="15"/>
      <c r="K2839" s="15"/>
      <c r="L2839" s="15"/>
      <c r="M2839" s="15"/>
      <c r="N2839" s="15"/>
      <c r="O2839" s="15"/>
    </row>
    <row r="2840" spans="1:15" s="299" customFormat="1">
      <c r="A2840" s="15"/>
      <c r="B2840" s="290"/>
      <c r="C2840" s="17"/>
      <c r="D2840" s="17"/>
      <c r="E2840" s="15"/>
      <c r="F2840" s="15"/>
      <c r="G2840" s="15"/>
      <c r="H2840" s="15"/>
      <c r="I2840" s="15"/>
      <c r="J2840" s="15"/>
      <c r="K2840" s="15"/>
      <c r="L2840" s="15"/>
      <c r="M2840" s="15"/>
      <c r="N2840" s="15"/>
      <c r="O2840" s="15"/>
    </row>
    <row r="2841" spans="1:15" s="299" customFormat="1">
      <c r="A2841" s="15"/>
      <c r="B2841" s="290"/>
      <c r="C2841" s="17"/>
      <c r="D2841" s="17"/>
      <c r="E2841" s="15"/>
      <c r="F2841" s="15"/>
      <c r="G2841" s="15"/>
      <c r="H2841" s="15"/>
      <c r="I2841" s="15"/>
      <c r="J2841" s="15"/>
      <c r="K2841" s="15"/>
      <c r="L2841" s="15"/>
      <c r="M2841" s="15"/>
      <c r="N2841" s="15"/>
      <c r="O2841" s="15"/>
    </row>
    <row r="2842" spans="1:15" s="299" customFormat="1">
      <c r="A2842" s="15"/>
      <c r="B2842" s="290"/>
      <c r="C2842" s="17"/>
      <c r="D2842" s="17"/>
      <c r="E2842" s="15"/>
      <c r="F2842" s="15"/>
      <c r="G2842" s="15"/>
      <c r="H2842" s="15"/>
      <c r="I2842" s="15"/>
      <c r="J2842" s="15"/>
      <c r="K2842" s="15"/>
      <c r="L2842" s="15"/>
      <c r="M2842" s="15"/>
      <c r="N2842" s="15"/>
      <c r="O2842" s="15"/>
    </row>
    <row r="2843" spans="1:15" s="299" customFormat="1">
      <c r="A2843" s="15"/>
      <c r="B2843" s="290"/>
      <c r="C2843" s="17"/>
      <c r="D2843" s="17"/>
      <c r="E2843" s="15"/>
      <c r="F2843" s="15"/>
      <c r="G2843" s="15"/>
      <c r="H2843" s="15"/>
      <c r="I2843" s="15"/>
      <c r="J2843" s="15"/>
      <c r="K2843" s="15"/>
      <c r="L2843" s="15"/>
      <c r="M2843" s="15"/>
      <c r="N2843" s="15"/>
      <c r="O2843" s="15"/>
    </row>
    <row r="2844" spans="1:15" s="299" customFormat="1">
      <c r="A2844" s="15"/>
      <c r="B2844" s="290"/>
      <c r="C2844" s="17"/>
      <c r="D2844" s="17"/>
      <c r="E2844" s="15"/>
      <c r="F2844" s="15"/>
      <c r="G2844" s="15"/>
      <c r="H2844" s="15"/>
      <c r="I2844" s="15"/>
      <c r="J2844" s="15"/>
      <c r="K2844" s="15"/>
      <c r="L2844" s="15"/>
      <c r="M2844" s="15"/>
      <c r="N2844" s="15"/>
      <c r="O2844" s="15"/>
    </row>
    <row r="2845" spans="1:15" s="299" customFormat="1">
      <c r="A2845" s="15"/>
      <c r="B2845" s="290"/>
      <c r="C2845" s="17"/>
      <c r="D2845" s="17"/>
      <c r="E2845" s="15"/>
      <c r="F2845" s="15"/>
      <c r="G2845" s="15"/>
      <c r="H2845" s="15"/>
      <c r="I2845" s="15"/>
      <c r="J2845" s="15"/>
      <c r="K2845" s="15"/>
      <c r="L2845" s="15"/>
      <c r="M2845" s="15"/>
      <c r="N2845" s="15"/>
      <c r="O2845" s="15"/>
    </row>
    <row r="2846" spans="1:15" s="299" customFormat="1">
      <c r="A2846" s="15"/>
      <c r="B2846" s="290"/>
      <c r="C2846" s="17"/>
      <c r="D2846" s="17"/>
      <c r="E2846" s="15"/>
      <c r="F2846" s="15"/>
      <c r="G2846" s="15"/>
      <c r="H2846" s="15"/>
      <c r="I2846" s="15"/>
      <c r="J2846" s="15"/>
      <c r="K2846" s="15"/>
      <c r="L2846" s="15"/>
      <c r="M2846" s="15"/>
      <c r="N2846" s="15"/>
      <c r="O2846" s="15"/>
    </row>
    <row r="2847" spans="1:15" s="299" customFormat="1">
      <c r="A2847" s="15"/>
      <c r="B2847" s="290"/>
      <c r="C2847" s="17"/>
      <c r="D2847" s="17"/>
      <c r="E2847" s="15"/>
      <c r="F2847" s="15"/>
      <c r="G2847" s="15"/>
      <c r="H2847" s="15"/>
      <c r="I2847" s="15"/>
      <c r="J2847" s="15"/>
      <c r="K2847" s="15"/>
      <c r="L2847" s="15"/>
      <c r="M2847" s="15"/>
      <c r="N2847" s="15"/>
      <c r="O2847" s="15"/>
    </row>
    <row r="2848" spans="1:15" s="299" customFormat="1">
      <c r="A2848" s="15"/>
      <c r="B2848" s="290"/>
      <c r="C2848" s="17"/>
      <c r="D2848" s="17"/>
      <c r="E2848" s="15"/>
      <c r="F2848" s="15"/>
      <c r="G2848" s="15"/>
      <c r="H2848" s="15"/>
      <c r="I2848" s="15"/>
      <c r="J2848" s="15"/>
      <c r="K2848" s="15"/>
      <c r="L2848" s="15"/>
      <c r="M2848" s="15"/>
      <c r="N2848" s="15"/>
      <c r="O2848" s="15"/>
    </row>
    <row r="2849" spans="1:15" s="299" customFormat="1">
      <c r="A2849" s="15"/>
      <c r="B2849" s="290"/>
      <c r="C2849" s="17"/>
      <c r="D2849" s="17"/>
      <c r="E2849" s="15"/>
      <c r="F2849" s="15"/>
      <c r="G2849" s="15"/>
      <c r="H2849" s="15"/>
      <c r="I2849" s="15"/>
      <c r="J2849" s="15"/>
      <c r="K2849" s="15"/>
      <c r="L2849" s="15"/>
      <c r="M2849" s="15"/>
      <c r="N2849" s="15"/>
      <c r="O2849" s="15"/>
    </row>
    <row r="2850" spans="1:15" s="299" customFormat="1">
      <c r="A2850" s="15"/>
      <c r="B2850" s="290"/>
      <c r="C2850" s="17"/>
      <c r="D2850" s="17"/>
      <c r="E2850" s="15"/>
      <c r="F2850" s="15"/>
      <c r="G2850" s="15"/>
      <c r="H2850" s="15"/>
      <c r="I2850" s="15"/>
      <c r="J2850" s="15"/>
      <c r="K2850" s="15"/>
      <c r="L2850" s="15"/>
      <c r="M2850" s="15"/>
      <c r="N2850" s="15"/>
      <c r="O2850" s="15"/>
    </row>
    <row r="2851" spans="1:15" s="299" customFormat="1">
      <c r="A2851" s="15"/>
      <c r="B2851" s="290"/>
      <c r="C2851" s="17"/>
      <c r="D2851" s="17"/>
      <c r="E2851" s="15"/>
      <c r="F2851" s="15"/>
      <c r="G2851" s="15"/>
      <c r="H2851" s="15"/>
      <c r="I2851" s="15"/>
      <c r="J2851" s="15"/>
      <c r="K2851" s="15"/>
      <c r="L2851" s="15"/>
      <c r="M2851" s="15"/>
      <c r="N2851" s="15"/>
      <c r="O2851" s="15"/>
    </row>
    <row r="2852" spans="1:15" s="299" customFormat="1">
      <c r="A2852" s="15"/>
      <c r="B2852" s="290"/>
      <c r="C2852" s="17"/>
      <c r="D2852" s="17"/>
      <c r="E2852" s="15"/>
      <c r="F2852" s="15"/>
      <c r="G2852" s="15"/>
      <c r="H2852" s="15"/>
      <c r="I2852" s="15"/>
      <c r="J2852" s="15"/>
      <c r="K2852" s="15"/>
      <c r="L2852" s="15"/>
      <c r="M2852" s="15"/>
      <c r="N2852" s="15"/>
      <c r="O2852" s="15"/>
    </row>
    <row r="2853" spans="1:15" s="299" customFormat="1">
      <c r="A2853" s="15"/>
      <c r="B2853" s="290"/>
      <c r="C2853" s="17"/>
      <c r="D2853" s="17"/>
      <c r="E2853" s="15"/>
      <c r="F2853" s="15"/>
      <c r="G2853" s="15"/>
      <c r="H2853" s="15"/>
      <c r="I2853" s="15"/>
      <c r="J2853" s="15"/>
      <c r="K2853" s="15"/>
      <c r="L2853" s="15"/>
      <c r="M2853" s="15"/>
      <c r="N2853" s="15"/>
      <c r="O2853" s="15"/>
    </row>
    <row r="2854" spans="1:15" s="299" customFormat="1">
      <c r="A2854" s="15"/>
      <c r="B2854" s="290"/>
      <c r="C2854" s="17"/>
      <c r="D2854" s="17"/>
      <c r="E2854" s="15"/>
      <c r="F2854" s="15"/>
      <c r="G2854" s="15"/>
      <c r="H2854" s="15"/>
      <c r="I2854" s="15"/>
      <c r="J2854" s="15"/>
      <c r="K2854" s="15"/>
      <c r="L2854" s="15"/>
      <c r="M2854" s="15"/>
      <c r="N2854" s="15"/>
      <c r="O2854" s="15"/>
    </row>
    <row r="2855" spans="1:15" s="299" customFormat="1">
      <c r="A2855" s="15"/>
      <c r="B2855" s="290"/>
      <c r="C2855" s="17"/>
      <c r="D2855" s="17"/>
      <c r="E2855" s="15"/>
      <c r="F2855" s="15"/>
      <c r="G2855" s="15"/>
      <c r="H2855" s="15"/>
      <c r="I2855" s="15"/>
      <c r="J2855" s="15"/>
      <c r="K2855" s="15"/>
      <c r="L2855" s="15"/>
      <c r="M2855" s="15"/>
      <c r="N2855" s="15"/>
      <c r="O2855" s="15"/>
    </row>
    <row r="2856" spans="1:15" s="299" customFormat="1">
      <c r="A2856" s="15"/>
      <c r="B2856" s="290"/>
      <c r="C2856" s="17"/>
      <c r="D2856" s="17"/>
      <c r="E2856" s="15"/>
      <c r="F2856" s="15"/>
      <c r="G2856" s="15"/>
      <c r="H2856" s="15"/>
      <c r="I2856" s="15"/>
      <c r="J2856" s="15"/>
      <c r="K2856" s="15"/>
      <c r="L2856" s="15"/>
      <c r="M2856" s="15"/>
      <c r="N2856" s="15"/>
      <c r="O2856" s="15"/>
    </row>
    <row r="2857" spans="1:15" s="299" customFormat="1">
      <c r="A2857" s="15"/>
      <c r="B2857" s="290"/>
      <c r="C2857" s="17"/>
      <c r="D2857" s="17"/>
      <c r="E2857" s="15"/>
      <c r="F2857" s="15"/>
      <c r="G2857" s="15"/>
      <c r="H2857" s="15"/>
      <c r="I2857" s="15"/>
      <c r="J2857" s="15"/>
      <c r="K2857" s="15"/>
      <c r="L2857" s="15"/>
      <c r="M2857" s="15"/>
      <c r="N2857" s="15"/>
      <c r="O2857" s="15"/>
    </row>
    <row r="2858" spans="1:15" s="299" customFormat="1">
      <c r="A2858" s="15"/>
      <c r="B2858" s="290"/>
      <c r="C2858" s="17"/>
      <c r="D2858" s="17"/>
      <c r="E2858" s="15"/>
      <c r="F2858" s="15"/>
      <c r="G2858" s="15"/>
      <c r="H2858" s="15"/>
      <c r="I2858" s="15"/>
      <c r="J2858" s="15"/>
      <c r="K2858" s="15"/>
      <c r="L2858" s="15"/>
      <c r="M2858" s="15"/>
      <c r="N2858" s="15"/>
      <c r="O2858" s="15"/>
    </row>
    <row r="2859" spans="1:15" s="299" customFormat="1">
      <c r="A2859" s="15"/>
      <c r="B2859" s="290"/>
      <c r="C2859" s="17"/>
      <c r="D2859" s="17"/>
      <c r="E2859" s="15"/>
      <c r="F2859" s="15"/>
      <c r="G2859" s="15"/>
      <c r="H2859" s="15"/>
      <c r="I2859" s="15"/>
      <c r="J2859" s="15"/>
      <c r="K2859" s="15"/>
      <c r="L2859" s="15"/>
      <c r="M2859" s="15"/>
      <c r="N2859" s="15"/>
      <c r="O2859" s="15"/>
    </row>
    <row r="2860" spans="1:15" s="299" customFormat="1">
      <c r="A2860" s="15"/>
      <c r="B2860" s="290"/>
      <c r="C2860" s="17"/>
      <c r="D2860" s="17"/>
      <c r="E2860" s="15"/>
      <c r="F2860" s="15"/>
      <c r="G2860" s="15"/>
      <c r="H2860" s="15"/>
      <c r="I2860" s="15"/>
      <c r="J2860" s="15"/>
      <c r="K2860" s="15"/>
      <c r="L2860" s="15"/>
      <c r="M2860" s="15"/>
      <c r="N2860" s="15"/>
      <c r="O2860" s="15"/>
    </row>
    <row r="2861" spans="1:15" s="299" customFormat="1">
      <c r="A2861" s="15"/>
      <c r="B2861" s="290"/>
      <c r="C2861" s="17"/>
      <c r="D2861" s="17"/>
      <c r="E2861" s="15"/>
      <c r="F2861" s="15"/>
      <c r="G2861" s="15"/>
      <c r="H2861" s="15"/>
      <c r="I2861" s="15"/>
      <c r="J2861" s="15"/>
      <c r="K2861" s="15"/>
      <c r="L2861" s="15"/>
      <c r="M2861" s="15"/>
      <c r="N2861" s="15"/>
      <c r="O2861" s="15"/>
    </row>
    <row r="2862" spans="1:15" s="299" customFormat="1">
      <c r="A2862" s="15"/>
      <c r="B2862" s="290"/>
      <c r="C2862" s="17"/>
      <c r="D2862" s="17"/>
      <c r="E2862" s="15"/>
      <c r="F2862" s="15"/>
      <c r="G2862" s="15"/>
      <c r="H2862" s="15"/>
      <c r="I2862" s="15"/>
      <c r="J2862" s="15"/>
      <c r="K2862" s="15"/>
      <c r="L2862" s="15"/>
      <c r="M2862" s="15"/>
      <c r="N2862" s="15"/>
      <c r="O2862" s="15"/>
    </row>
    <row r="2863" spans="1:15" s="299" customFormat="1">
      <c r="A2863" s="15"/>
      <c r="B2863" s="290"/>
      <c r="C2863" s="17"/>
      <c r="D2863" s="17"/>
      <c r="E2863" s="15"/>
      <c r="F2863" s="15"/>
      <c r="G2863" s="15"/>
      <c r="H2863" s="15"/>
      <c r="I2863" s="15"/>
      <c r="J2863" s="15"/>
      <c r="K2863" s="15"/>
      <c r="L2863" s="15"/>
      <c r="M2863" s="15"/>
      <c r="N2863" s="15"/>
      <c r="O2863" s="15"/>
    </row>
    <row r="2864" spans="1:15" s="299" customFormat="1">
      <c r="A2864" s="15"/>
      <c r="B2864" s="290"/>
      <c r="C2864" s="17"/>
      <c r="D2864" s="17"/>
      <c r="E2864" s="15"/>
      <c r="F2864" s="15"/>
      <c r="G2864" s="15"/>
      <c r="H2864" s="15"/>
      <c r="I2864" s="15"/>
      <c r="J2864" s="15"/>
      <c r="K2864" s="15"/>
      <c r="L2864" s="15"/>
      <c r="M2864" s="15"/>
      <c r="N2864" s="15"/>
      <c r="O2864" s="15"/>
    </row>
    <row r="2865" spans="1:15" s="299" customFormat="1">
      <c r="A2865" s="15"/>
      <c r="B2865" s="290"/>
      <c r="C2865" s="17"/>
      <c r="D2865" s="17"/>
      <c r="E2865" s="15"/>
      <c r="F2865" s="15"/>
      <c r="G2865" s="15"/>
      <c r="H2865" s="15"/>
      <c r="I2865" s="15"/>
      <c r="J2865" s="15"/>
      <c r="K2865" s="15"/>
      <c r="L2865" s="15"/>
      <c r="M2865" s="15"/>
      <c r="N2865" s="15"/>
      <c r="O2865" s="15"/>
    </row>
    <row r="2866" spans="1:15" s="299" customFormat="1">
      <c r="A2866" s="15"/>
      <c r="B2866" s="290"/>
      <c r="C2866" s="17"/>
      <c r="D2866" s="17"/>
      <c r="E2866" s="15"/>
      <c r="F2866" s="15"/>
      <c r="G2866" s="15"/>
      <c r="H2866" s="15"/>
      <c r="I2866" s="15"/>
      <c r="J2866" s="15"/>
      <c r="K2866" s="15"/>
      <c r="L2866" s="15"/>
      <c r="M2866" s="15"/>
      <c r="N2866" s="15"/>
      <c r="O2866" s="15"/>
    </row>
    <row r="2867" spans="1:15" s="299" customFormat="1">
      <c r="A2867" s="15"/>
      <c r="B2867" s="290"/>
      <c r="C2867" s="17"/>
      <c r="D2867" s="17"/>
      <c r="E2867" s="15"/>
      <c r="F2867" s="15"/>
      <c r="G2867" s="15"/>
      <c r="H2867" s="15"/>
      <c r="I2867" s="15"/>
      <c r="J2867" s="15"/>
      <c r="K2867" s="15"/>
      <c r="L2867" s="15"/>
      <c r="M2867" s="15"/>
      <c r="N2867" s="15"/>
      <c r="O2867" s="15"/>
    </row>
    <row r="2868" spans="1:15" s="299" customFormat="1">
      <c r="A2868" s="15"/>
      <c r="B2868" s="290"/>
      <c r="C2868" s="17"/>
      <c r="D2868" s="17"/>
      <c r="E2868" s="15"/>
      <c r="F2868" s="15"/>
      <c r="G2868" s="15"/>
      <c r="H2868" s="15"/>
      <c r="I2868" s="15"/>
      <c r="J2868" s="15"/>
      <c r="K2868" s="15"/>
      <c r="L2868" s="15"/>
      <c r="M2868" s="15"/>
      <c r="N2868" s="15"/>
      <c r="O2868" s="15"/>
    </row>
    <row r="2869" spans="1:15" s="299" customFormat="1">
      <c r="A2869" s="15"/>
      <c r="B2869" s="290"/>
      <c r="C2869" s="17"/>
      <c r="D2869" s="17"/>
      <c r="E2869" s="15"/>
      <c r="F2869" s="15"/>
      <c r="G2869" s="15"/>
      <c r="H2869" s="15"/>
      <c r="I2869" s="15"/>
      <c r="J2869" s="15"/>
      <c r="K2869" s="15"/>
      <c r="L2869" s="15"/>
      <c r="M2869" s="15"/>
      <c r="N2869" s="15"/>
      <c r="O2869" s="15"/>
    </row>
    <row r="2870" spans="1:15" s="299" customFormat="1">
      <c r="A2870" s="15"/>
      <c r="B2870" s="290"/>
      <c r="C2870" s="17"/>
      <c r="D2870" s="17"/>
      <c r="E2870" s="15"/>
      <c r="F2870" s="15"/>
      <c r="G2870" s="15"/>
      <c r="H2870" s="15"/>
      <c r="I2870" s="15"/>
      <c r="J2870" s="15"/>
      <c r="K2870" s="15"/>
      <c r="L2870" s="15"/>
      <c r="M2870" s="15"/>
      <c r="N2870" s="15"/>
      <c r="O2870" s="15"/>
    </row>
    <row r="2871" spans="1:15" s="299" customFormat="1">
      <c r="A2871" s="15"/>
      <c r="B2871" s="290"/>
      <c r="C2871" s="17"/>
      <c r="D2871" s="17"/>
      <c r="E2871" s="15"/>
      <c r="F2871" s="15"/>
      <c r="G2871" s="15"/>
      <c r="H2871" s="15"/>
      <c r="I2871" s="15"/>
      <c r="J2871" s="15"/>
      <c r="K2871" s="15"/>
      <c r="L2871" s="15"/>
      <c r="M2871" s="15"/>
      <c r="N2871" s="15"/>
      <c r="O2871" s="15"/>
    </row>
    <row r="2872" spans="1:15" s="299" customFormat="1">
      <c r="A2872" s="15"/>
      <c r="B2872" s="290"/>
      <c r="C2872" s="17"/>
      <c r="D2872" s="17"/>
      <c r="E2872" s="15"/>
      <c r="F2872" s="15"/>
      <c r="G2872" s="15"/>
      <c r="H2872" s="15"/>
      <c r="I2872" s="15"/>
      <c r="J2872" s="15"/>
      <c r="K2872" s="15"/>
      <c r="L2872" s="15"/>
      <c r="M2872" s="15"/>
      <c r="N2872" s="15"/>
      <c r="O2872" s="15"/>
    </row>
    <row r="2873" spans="1:15" s="299" customFormat="1">
      <c r="A2873" s="15"/>
      <c r="B2873" s="290"/>
      <c r="C2873" s="17"/>
      <c r="D2873" s="17"/>
      <c r="E2873" s="15"/>
      <c r="F2873" s="15"/>
      <c r="G2873" s="15"/>
      <c r="H2873" s="15"/>
      <c r="I2873" s="15"/>
      <c r="J2873" s="15"/>
      <c r="K2873" s="15"/>
      <c r="L2873" s="15"/>
      <c r="M2873" s="15"/>
      <c r="N2873" s="15"/>
      <c r="O2873" s="15"/>
    </row>
    <row r="2874" spans="1:15" s="299" customFormat="1">
      <c r="A2874" s="15"/>
      <c r="B2874" s="290"/>
      <c r="C2874" s="17"/>
      <c r="D2874" s="17"/>
      <c r="E2874" s="15"/>
      <c r="F2874" s="15"/>
      <c r="G2874" s="15"/>
      <c r="H2874" s="15"/>
      <c r="I2874" s="15"/>
      <c r="J2874" s="15"/>
      <c r="K2874" s="15"/>
      <c r="L2874" s="15"/>
      <c r="M2874" s="15"/>
      <c r="N2874" s="15"/>
      <c r="O2874" s="15"/>
    </row>
    <row r="2875" spans="1:15" s="299" customFormat="1">
      <c r="A2875" s="15"/>
      <c r="B2875" s="290"/>
      <c r="C2875" s="17"/>
      <c r="D2875" s="17"/>
      <c r="E2875" s="15"/>
      <c r="F2875" s="15"/>
      <c r="G2875" s="15"/>
      <c r="H2875" s="15"/>
      <c r="I2875" s="15"/>
      <c r="J2875" s="15"/>
      <c r="K2875" s="15"/>
      <c r="L2875" s="15"/>
      <c r="M2875" s="15"/>
      <c r="N2875" s="15"/>
      <c r="O2875" s="15"/>
    </row>
    <row r="2876" spans="1:15" s="299" customFormat="1">
      <c r="A2876" s="15"/>
      <c r="B2876" s="290"/>
      <c r="C2876" s="17"/>
      <c r="D2876" s="17"/>
      <c r="E2876" s="15"/>
      <c r="F2876" s="15"/>
      <c r="G2876" s="15"/>
      <c r="H2876" s="15"/>
      <c r="I2876" s="15"/>
      <c r="J2876" s="15"/>
      <c r="K2876" s="15"/>
      <c r="L2876" s="15"/>
      <c r="M2876" s="15"/>
      <c r="N2876" s="15"/>
      <c r="O2876" s="15"/>
    </row>
    <row r="2877" spans="1:15" s="299" customFormat="1">
      <c r="A2877" s="15"/>
      <c r="B2877" s="290"/>
      <c r="C2877" s="17"/>
      <c r="D2877" s="17"/>
      <c r="E2877" s="15"/>
      <c r="F2877" s="15"/>
      <c r="G2877" s="15"/>
      <c r="H2877" s="15"/>
      <c r="I2877" s="15"/>
      <c r="J2877" s="15"/>
      <c r="K2877" s="15"/>
      <c r="L2877" s="15"/>
      <c r="M2877" s="15"/>
      <c r="N2877" s="15"/>
      <c r="O2877" s="15"/>
    </row>
    <row r="2878" spans="1:15" s="299" customFormat="1">
      <c r="A2878" s="15"/>
      <c r="B2878" s="290"/>
      <c r="C2878" s="17"/>
      <c r="D2878" s="17"/>
      <c r="E2878" s="15"/>
      <c r="F2878" s="15"/>
      <c r="G2878" s="15"/>
      <c r="H2878" s="15"/>
      <c r="I2878" s="15"/>
      <c r="J2878" s="15"/>
      <c r="K2878" s="15"/>
      <c r="L2878" s="15"/>
      <c r="M2878" s="15"/>
      <c r="N2878" s="15"/>
      <c r="O2878" s="15"/>
    </row>
    <row r="2879" spans="1:15" s="299" customFormat="1">
      <c r="A2879" s="15"/>
      <c r="B2879" s="290"/>
      <c r="C2879" s="17"/>
      <c r="D2879" s="17"/>
      <c r="E2879" s="15"/>
      <c r="F2879" s="15"/>
      <c r="G2879" s="15"/>
      <c r="H2879" s="15"/>
      <c r="I2879" s="15"/>
      <c r="J2879" s="15"/>
      <c r="K2879" s="15"/>
      <c r="L2879" s="15"/>
      <c r="M2879" s="15"/>
      <c r="N2879" s="15"/>
      <c r="O2879" s="15"/>
    </row>
    <row r="2880" spans="1:15" s="299" customFormat="1">
      <c r="A2880" s="15"/>
      <c r="B2880" s="290"/>
      <c r="C2880" s="17"/>
      <c r="D2880" s="17"/>
      <c r="E2880" s="15"/>
      <c r="F2880" s="15"/>
      <c r="G2880" s="15"/>
      <c r="H2880" s="15"/>
      <c r="I2880" s="15"/>
      <c r="J2880" s="15"/>
      <c r="K2880" s="15"/>
      <c r="L2880" s="15"/>
      <c r="M2880" s="15"/>
      <c r="N2880" s="15"/>
      <c r="O2880" s="15"/>
    </row>
    <row r="2881" spans="1:15" s="299" customFormat="1">
      <c r="A2881" s="15"/>
      <c r="B2881" s="290"/>
      <c r="C2881" s="17"/>
      <c r="D2881" s="17"/>
      <c r="E2881" s="15"/>
      <c r="F2881" s="15"/>
      <c r="G2881" s="15"/>
      <c r="H2881" s="15"/>
      <c r="I2881" s="15"/>
      <c r="J2881" s="15"/>
      <c r="K2881" s="15"/>
      <c r="L2881" s="15"/>
      <c r="M2881" s="15"/>
      <c r="N2881" s="15"/>
      <c r="O2881" s="15"/>
    </row>
    <row r="2882" spans="1:15" s="299" customFormat="1">
      <c r="A2882" s="15"/>
      <c r="B2882" s="290"/>
      <c r="C2882" s="17"/>
      <c r="D2882" s="17"/>
      <c r="E2882" s="15"/>
      <c r="F2882" s="15"/>
      <c r="G2882" s="15"/>
      <c r="H2882" s="15"/>
      <c r="I2882" s="15"/>
      <c r="J2882" s="15"/>
      <c r="K2882" s="15"/>
      <c r="L2882" s="15"/>
      <c r="M2882" s="15"/>
      <c r="N2882" s="15"/>
      <c r="O2882" s="15"/>
    </row>
    <row r="2883" spans="1:15" s="299" customFormat="1">
      <c r="A2883" s="15"/>
      <c r="B2883" s="290"/>
      <c r="C2883" s="17"/>
      <c r="D2883" s="17"/>
      <c r="E2883" s="15"/>
      <c r="F2883" s="15"/>
      <c r="G2883" s="15"/>
      <c r="H2883" s="15"/>
      <c r="I2883" s="15"/>
      <c r="J2883" s="15"/>
      <c r="K2883" s="15"/>
      <c r="L2883" s="15"/>
      <c r="M2883" s="15"/>
      <c r="N2883" s="15"/>
      <c r="O2883" s="15"/>
    </row>
    <row r="2884" spans="1:15" s="299" customFormat="1">
      <c r="A2884" s="15"/>
      <c r="B2884" s="290"/>
      <c r="C2884" s="17"/>
      <c r="D2884" s="17"/>
      <c r="E2884" s="15"/>
      <c r="F2884" s="15"/>
      <c r="G2884" s="15"/>
      <c r="H2884" s="15"/>
      <c r="I2884" s="15"/>
      <c r="J2884" s="15"/>
      <c r="K2884" s="15"/>
      <c r="L2884" s="15"/>
      <c r="M2884" s="15"/>
      <c r="N2884" s="15"/>
      <c r="O2884" s="15"/>
    </row>
    <row r="2885" spans="1:15" s="299" customFormat="1">
      <c r="A2885" s="15"/>
      <c r="B2885" s="290"/>
      <c r="C2885" s="17"/>
      <c r="D2885" s="17"/>
      <c r="E2885" s="15"/>
      <c r="F2885" s="15"/>
      <c r="G2885" s="15"/>
      <c r="H2885" s="15"/>
      <c r="I2885" s="15"/>
      <c r="J2885" s="15"/>
      <c r="K2885" s="15"/>
      <c r="L2885" s="15"/>
      <c r="M2885" s="15"/>
      <c r="N2885" s="15"/>
      <c r="O2885" s="15"/>
    </row>
    <row r="2886" spans="1:15" s="299" customFormat="1">
      <c r="A2886" s="15"/>
      <c r="B2886" s="290"/>
      <c r="C2886" s="17"/>
      <c r="D2886" s="17"/>
      <c r="E2886" s="15"/>
      <c r="F2886" s="15"/>
      <c r="G2886" s="15"/>
      <c r="H2886" s="15"/>
      <c r="I2886" s="15"/>
      <c r="J2886" s="15"/>
      <c r="K2886" s="15"/>
      <c r="L2886" s="15"/>
      <c r="M2886" s="15"/>
      <c r="N2886" s="15"/>
      <c r="O2886" s="15"/>
    </row>
    <row r="2887" spans="1:15" s="299" customFormat="1">
      <c r="A2887" s="15"/>
      <c r="B2887" s="290"/>
      <c r="C2887" s="17"/>
      <c r="D2887" s="17"/>
      <c r="E2887" s="15"/>
      <c r="F2887" s="15"/>
      <c r="G2887" s="15"/>
      <c r="H2887" s="15"/>
      <c r="I2887" s="15"/>
      <c r="J2887" s="15"/>
      <c r="K2887" s="15"/>
      <c r="L2887" s="15"/>
      <c r="M2887" s="15"/>
      <c r="N2887" s="15"/>
      <c r="O2887" s="15"/>
    </row>
    <row r="2888" spans="1:15" s="299" customFormat="1">
      <c r="A2888" s="15"/>
      <c r="B2888" s="290"/>
      <c r="C2888" s="17"/>
      <c r="D2888" s="17"/>
      <c r="E2888" s="15"/>
      <c r="F2888" s="15"/>
      <c r="G2888" s="15"/>
      <c r="H2888" s="15"/>
      <c r="I2888" s="15"/>
      <c r="J2888" s="15"/>
      <c r="K2888" s="15"/>
      <c r="L2888" s="15"/>
      <c r="M2888" s="15"/>
      <c r="N2888" s="15"/>
      <c r="O2888" s="15"/>
    </row>
    <row r="2889" spans="1:15" s="299" customFormat="1">
      <c r="A2889" s="15"/>
      <c r="B2889" s="290"/>
      <c r="C2889" s="17"/>
      <c r="D2889" s="17"/>
      <c r="E2889" s="15"/>
      <c r="F2889" s="15"/>
      <c r="G2889" s="15"/>
      <c r="H2889" s="15"/>
      <c r="I2889" s="15"/>
      <c r="J2889" s="15"/>
      <c r="K2889" s="15"/>
      <c r="L2889" s="15"/>
      <c r="M2889" s="15"/>
      <c r="N2889" s="15"/>
      <c r="O2889" s="15"/>
    </row>
    <row r="2890" spans="1:15" s="299" customFormat="1">
      <c r="A2890" s="15"/>
      <c r="B2890" s="290"/>
      <c r="C2890" s="17"/>
      <c r="D2890" s="17"/>
      <c r="E2890" s="15"/>
      <c r="F2890" s="15"/>
      <c r="G2890" s="15"/>
      <c r="H2890" s="15"/>
      <c r="I2890" s="15"/>
      <c r="J2890" s="15"/>
      <c r="K2890" s="15"/>
      <c r="L2890" s="15"/>
      <c r="M2890" s="15"/>
      <c r="N2890" s="15"/>
      <c r="O2890" s="15"/>
    </row>
    <row r="2891" spans="1:15" s="299" customFormat="1">
      <c r="A2891" s="15"/>
      <c r="B2891" s="290"/>
      <c r="C2891" s="17"/>
      <c r="D2891" s="17"/>
      <c r="E2891" s="15"/>
      <c r="F2891" s="15"/>
      <c r="G2891" s="15"/>
      <c r="H2891" s="15"/>
      <c r="I2891" s="15"/>
      <c r="J2891" s="15"/>
      <c r="K2891" s="15"/>
      <c r="L2891" s="15"/>
      <c r="M2891" s="15"/>
      <c r="N2891" s="15"/>
      <c r="O2891" s="15"/>
    </row>
    <row r="2892" spans="1:15" s="299" customFormat="1">
      <c r="A2892" s="15"/>
      <c r="B2892" s="290"/>
      <c r="C2892" s="17"/>
      <c r="D2892" s="17"/>
      <c r="E2892" s="15"/>
      <c r="F2892" s="15"/>
      <c r="G2892" s="15"/>
      <c r="H2892" s="15"/>
      <c r="I2892" s="15"/>
      <c r="J2892" s="15"/>
      <c r="K2892" s="15"/>
      <c r="L2892" s="15"/>
      <c r="M2892" s="15"/>
      <c r="N2892" s="15"/>
      <c r="O2892" s="15"/>
    </row>
    <row r="2893" spans="1:15" s="299" customFormat="1">
      <c r="A2893" s="15"/>
      <c r="B2893" s="290"/>
      <c r="C2893" s="17"/>
      <c r="D2893" s="17"/>
      <c r="E2893" s="15"/>
      <c r="F2893" s="15"/>
      <c r="G2893" s="15"/>
      <c r="H2893" s="15"/>
      <c r="I2893" s="15"/>
      <c r="J2893" s="15"/>
      <c r="K2893" s="15"/>
      <c r="L2893" s="15"/>
      <c r="M2893" s="15"/>
      <c r="N2893" s="15"/>
      <c r="O2893" s="15"/>
    </row>
    <row r="2894" spans="1:15" s="299" customFormat="1">
      <c r="A2894" s="15"/>
      <c r="B2894" s="290"/>
      <c r="C2894" s="17"/>
      <c r="D2894" s="17"/>
      <c r="E2894" s="15"/>
      <c r="F2894" s="15"/>
      <c r="G2894" s="15"/>
      <c r="H2894" s="15"/>
      <c r="I2894" s="15"/>
      <c r="J2894" s="15"/>
      <c r="K2894" s="15"/>
      <c r="L2894" s="15"/>
      <c r="M2894" s="15"/>
      <c r="N2894" s="15"/>
      <c r="O2894" s="15"/>
    </row>
    <row r="2895" spans="1:15" s="299" customFormat="1">
      <c r="A2895" s="15"/>
      <c r="B2895" s="290"/>
      <c r="C2895" s="17"/>
      <c r="D2895" s="17"/>
      <c r="E2895" s="15"/>
      <c r="F2895" s="15"/>
      <c r="G2895" s="15"/>
      <c r="H2895" s="15"/>
      <c r="I2895" s="15"/>
      <c r="J2895" s="15"/>
      <c r="K2895" s="15"/>
      <c r="L2895" s="15"/>
      <c r="M2895" s="15"/>
      <c r="N2895" s="15"/>
      <c r="O2895" s="15"/>
    </row>
    <row r="2896" spans="1:15" s="299" customFormat="1">
      <c r="A2896" s="15"/>
      <c r="B2896" s="290"/>
      <c r="C2896" s="17"/>
      <c r="D2896" s="17"/>
      <c r="E2896" s="15"/>
      <c r="F2896" s="15"/>
      <c r="G2896" s="15"/>
      <c r="H2896" s="15"/>
      <c r="I2896" s="15"/>
      <c r="J2896" s="15"/>
      <c r="K2896" s="15"/>
      <c r="L2896" s="15"/>
      <c r="M2896" s="15"/>
      <c r="N2896" s="15"/>
      <c r="O2896" s="15"/>
    </row>
    <row r="2897" spans="1:15" s="299" customFormat="1">
      <c r="A2897" s="15"/>
      <c r="B2897" s="290"/>
      <c r="C2897" s="17"/>
      <c r="D2897" s="17"/>
      <c r="E2897" s="15"/>
      <c r="F2897" s="15"/>
      <c r="G2897" s="15"/>
      <c r="H2897" s="15"/>
      <c r="I2897" s="15"/>
      <c r="J2897" s="15"/>
      <c r="K2897" s="15"/>
      <c r="L2897" s="15"/>
      <c r="M2897" s="15"/>
      <c r="N2897" s="15"/>
      <c r="O2897" s="15"/>
    </row>
    <row r="2898" spans="1:15" s="299" customFormat="1">
      <c r="A2898" s="15"/>
      <c r="B2898" s="290"/>
      <c r="C2898" s="17"/>
      <c r="D2898" s="17"/>
      <c r="E2898" s="15"/>
      <c r="F2898" s="15"/>
      <c r="G2898" s="15"/>
      <c r="H2898" s="15"/>
      <c r="I2898" s="15"/>
      <c r="J2898" s="15"/>
      <c r="K2898" s="15"/>
      <c r="L2898" s="15"/>
      <c r="M2898" s="15"/>
      <c r="N2898" s="15"/>
      <c r="O2898" s="15"/>
    </row>
    <row r="2899" spans="1:15" s="299" customFormat="1">
      <c r="A2899" s="15"/>
      <c r="B2899" s="290"/>
      <c r="C2899" s="17"/>
      <c r="D2899" s="17"/>
      <c r="E2899" s="15"/>
      <c r="F2899" s="15"/>
      <c r="G2899" s="15"/>
      <c r="H2899" s="15"/>
      <c r="I2899" s="15"/>
      <c r="J2899" s="15"/>
      <c r="K2899" s="15"/>
      <c r="L2899" s="15"/>
      <c r="M2899" s="15"/>
      <c r="N2899" s="15"/>
      <c r="O2899" s="15"/>
    </row>
    <row r="2900" spans="1:15" s="299" customFormat="1">
      <c r="A2900" s="15"/>
      <c r="B2900" s="290"/>
      <c r="C2900" s="17"/>
      <c r="D2900" s="17"/>
      <c r="E2900" s="15"/>
      <c r="F2900" s="15"/>
      <c r="G2900" s="15"/>
      <c r="H2900" s="15"/>
      <c r="I2900" s="15"/>
      <c r="J2900" s="15"/>
      <c r="K2900" s="15"/>
      <c r="L2900" s="15"/>
      <c r="M2900" s="15"/>
      <c r="N2900" s="15"/>
      <c r="O2900" s="15"/>
    </row>
    <row r="2901" spans="1:15" s="299" customFormat="1">
      <c r="A2901" s="15"/>
      <c r="B2901" s="290"/>
      <c r="C2901" s="17"/>
      <c r="D2901" s="17"/>
      <c r="E2901" s="15"/>
      <c r="F2901" s="15"/>
      <c r="G2901" s="15"/>
      <c r="H2901" s="15"/>
      <c r="I2901" s="15"/>
      <c r="J2901" s="15"/>
      <c r="K2901" s="15"/>
      <c r="L2901" s="15"/>
      <c r="M2901" s="15"/>
      <c r="N2901" s="15"/>
      <c r="O2901" s="15"/>
    </row>
    <row r="2902" spans="1:15" s="299" customFormat="1">
      <c r="A2902" s="15"/>
      <c r="B2902" s="290"/>
      <c r="C2902" s="17"/>
      <c r="D2902" s="17"/>
      <c r="E2902" s="15"/>
      <c r="F2902" s="15"/>
      <c r="G2902" s="15"/>
      <c r="H2902" s="15"/>
      <c r="I2902" s="15"/>
      <c r="J2902" s="15"/>
      <c r="K2902" s="15"/>
      <c r="L2902" s="15"/>
      <c r="M2902" s="15"/>
      <c r="N2902" s="15"/>
      <c r="O2902" s="15"/>
    </row>
    <row r="2903" spans="1:15" s="299" customFormat="1">
      <c r="A2903" s="15"/>
      <c r="B2903" s="290"/>
      <c r="C2903" s="17"/>
      <c r="D2903" s="17"/>
      <c r="E2903" s="15"/>
      <c r="F2903" s="15"/>
      <c r="G2903" s="15"/>
      <c r="H2903" s="15"/>
      <c r="I2903" s="15"/>
      <c r="J2903" s="15"/>
      <c r="K2903" s="15"/>
      <c r="L2903" s="15"/>
      <c r="M2903" s="15"/>
      <c r="N2903" s="15"/>
      <c r="O2903" s="15"/>
    </row>
    <row r="2904" spans="1:15" s="299" customFormat="1">
      <c r="A2904" s="15"/>
      <c r="B2904" s="290"/>
      <c r="C2904" s="17"/>
      <c r="D2904" s="17"/>
      <c r="E2904" s="15"/>
      <c r="F2904" s="15"/>
      <c r="G2904" s="15"/>
      <c r="H2904" s="15"/>
      <c r="I2904" s="15"/>
      <c r="J2904" s="15"/>
      <c r="K2904" s="15"/>
      <c r="L2904" s="15"/>
      <c r="M2904" s="15"/>
      <c r="N2904" s="15"/>
      <c r="O2904" s="15"/>
    </row>
    <row r="2905" spans="1:15" s="299" customFormat="1">
      <c r="A2905" s="15"/>
      <c r="B2905" s="290"/>
      <c r="C2905" s="17"/>
      <c r="D2905" s="17"/>
      <c r="E2905" s="15"/>
      <c r="F2905" s="15"/>
      <c r="G2905" s="15"/>
      <c r="H2905" s="15"/>
      <c r="I2905" s="15"/>
      <c r="J2905" s="15"/>
      <c r="K2905" s="15"/>
      <c r="L2905" s="15"/>
      <c r="M2905" s="15"/>
      <c r="N2905" s="15"/>
      <c r="O2905" s="15"/>
    </row>
    <row r="2906" spans="1:15" s="299" customFormat="1">
      <c r="A2906" s="15"/>
      <c r="B2906" s="290"/>
      <c r="C2906" s="17"/>
      <c r="D2906" s="17"/>
      <c r="E2906" s="15"/>
      <c r="F2906" s="15"/>
      <c r="G2906" s="15"/>
      <c r="H2906" s="15"/>
      <c r="I2906" s="15"/>
      <c r="J2906" s="15"/>
      <c r="K2906" s="15"/>
      <c r="L2906" s="15"/>
      <c r="M2906" s="15"/>
      <c r="N2906" s="15"/>
      <c r="O2906" s="15"/>
    </row>
    <row r="2907" spans="1:15" s="299" customFormat="1">
      <c r="A2907" s="15"/>
      <c r="B2907" s="290"/>
      <c r="C2907" s="17"/>
      <c r="D2907" s="17"/>
      <c r="E2907" s="15"/>
      <c r="F2907" s="15"/>
      <c r="G2907" s="15"/>
      <c r="H2907" s="15"/>
      <c r="I2907" s="15"/>
      <c r="J2907" s="15"/>
      <c r="K2907" s="15"/>
      <c r="L2907" s="15"/>
      <c r="M2907" s="15"/>
      <c r="N2907" s="15"/>
      <c r="O2907" s="15"/>
    </row>
    <row r="2908" spans="1:15" s="299" customFormat="1">
      <c r="A2908" s="15"/>
      <c r="B2908" s="290"/>
      <c r="C2908" s="17"/>
      <c r="D2908" s="17"/>
      <c r="E2908" s="15"/>
      <c r="F2908" s="15"/>
      <c r="G2908" s="15"/>
      <c r="H2908" s="15"/>
      <c r="I2908" s="15"/>
      <c r="J2908" s="15"/>
      <c r="K2908" s="15"/>
      <c r="L2908" s="15"/>
      <c r="M2908" s="15"/>
      <c r="N2908" s="15"/>
      <c r="O2908" s="15"/>
    </row>
    <row r="2909" spans="1:15" s="299" customFormat="1">
      <c r="A2909" s="15"/>
      <c r="B2909" s="290"/>
      <c r="C2909" s="17"/>
      <c r="D2909" s="17"/>
      <c r="E2909" s="15"/>
      <c r="F2909" s="15"/>
      <c r="G2909" s="15"/>
      <c r="H2909" s="15"/>
      <c r="I2909" s="15"/>
      <c r="J2909" s="15"/>
      <c r="K2909" s="15"/>
      <c r="L2909" s="15"/>
      <c r="M2909" s="15"/>
      <c r="N2909" s="15"/>
      <c r="O2909" s="15"/>
    </row>
    <row r="2910" spans="1:15" s="299" customFormat="1">
      <c r="A2910" s="15"/>
      <c r="B2910" s="290"/>
      <c r="C2910" s="17"/>
      <c r="D2910" s="17"/>
      <c r="E2910" s="15"/>
      <c r="F2910" s="15"/>
      <c r="G2910" s="15"/>
      <c r="H2910" s="15"/>
      <c r="I2910" s="15"/>
      <c r="J2910" s="15"/>
      <c r="K2910" s="15"/>
      <c r="L2910" s="15"/>
      <c r="M2910" s="15"/>
      <c r="N2910" s="15"/>
      <c r="O2910" s="15"/>
    </row>
    <row r="2911" spans="1:15" s="299" customFormat="1">
      <c r="A2911" s="15"/>
      <c r="B2911" s="290"/>
      <c r="C2911" s="17"/>
      <c r="D2911" s="17"/>
      <c r="E2911" s="15"/>
      <c r="F2911" s="15"/>
      <c r="G2911" s="15"/>
      <c r="H2911" s="15"/>
      <c r="I2911" s="15"/>
      <c r="J2911" s="15"/>
      <c r="K2911" s="15"/>
      <c r="L2911" s="15"/>
      <c r="M2911" s="15"/>
      <c r="N2911" s="15"/>
      <c r="O2911" s="15"/>
    </row>
    <row r="2912" spans="1:15" s="299" customFormat="1">
      <c r="A2912" s="15"/>
      <c r="B2912" s="290"/>
      <c r="C2912" s="17"/>
      <c r="D2912" s="17"/>
      <c r="E2912" s="15"/>
      <c r="F2912" s="15"/>
      <c r="G2912" s="15"/>
      <c r="H2912" s="15"/>
      <c r="I2912" s="15"/>
      <c r="J2912" s="15"/>
      <c r="K2912" s="15"/>
      <c r="L2912" s="15"/>
      <c r="M2912" s="15"/>
      <c r="N2912" s="15"/>
      <c r="O2912" s="15"/>
    </row>
    <row r="2913" spans="1:15" s="299" customFormat="1">
      <c r="A2913" s="15"/>
      <c r="B2913" s="290"/>
      <c r="C2913" s="17"/>
      <c r="D2913" s="17"/>
      <c r="E2913" s="15"/>
      <c r="F2913" s="15"/>
      <c r="G2913" s="15"/>
      <c r="H2913" s="15"/>
      <c r="I2913" s="15"/>
      <c r="J2913" s="15"/>
      <c r="K2913" s="15"/>
      <c r="L2913" s="15"/>
      <c r="M2913" s="15"/>
      <c r="N2913" s="15"/>
      <c r="O2913" s="15"/>
    </row>
    <row r="2914" spans="1:15" s="299" customFormat="1">
      <c r="A2914" s="15"/>
      <c r="B2914" s="290"/>
      <c r="C2914" s="17"/>
      <c r="D2914" s="17"/>
      <c r="E2914" s="15"/>
      <c r="F2914" s="15"/>
      <c r="G2914" s="15"/>
      <c r="H2914" s="15"/>
      <c r="I2914" s="15"/>
      <c r="J2914" s="15"/>
      <c r="K2914" s="15"/>
      <c r="L2914" s="15"/>
      <c r="M2914" s="15"/>
      <c r="N2914" s="15"/>
      <c r="O2914" s="15"/>
    </row>
    <row r="2915" spans="1:15" s="299" customFormat="1">
      <c r="A2915" s="15"/>
      <c r="B2915" s="290"/>
      <c r="C2915" s="17"/>
      <c r="D2915" s="17"/>
      <c r="E2915" s="15"/>
      <c r="F2915" s="15"/>
      <c r="G2915" s="15"/>
      <c r="H2915" s="15"/>
      <c r="I2915" s="15"/>
      <c r="J2915" s="15"/>
      <c r="K2915" s="15"/>
      <c r="L2915" s="15"/>
      <c r="M2915" s="15"/>
      <c r="N2915" s="15"/>
      <c r="O2915" s="15"/>
    </row>
    <row r="2916" spans="1:15" s="299" customFormat="1">
      <c r="A2916" s="15"/>
      <c r="B2916" s="290"/>
      <c r="C2916" s="17"/>
      <c r="D2916" s="17"/>
      <c r="E2916" s="15"/>
      <c r="F2916" s="15"/>
      <c r="G2916" s="15"/>
      <c r="H2916" s="15"/>
      <c r="I2916" s="15"/>
      <c r="J2916" s="15"/>
      <c r="K2916" s="15"/>
      <c r="L2916" s="15"/>
      <c r="M2916" s="15"/>
      <c r="N2916" s="15"/>
      <c r="O2916" s="15"/>
    </row>
    <row r="2917" spans="1:15" s="299" customFormat="1">
      <c r="A2917" s="15"/>
      <c r="B2917" s="290"/>
      <c r="C2917" s="17"/>
      <c r="D2917" s="17"/>
      <c r="E2917" s="15"/>
      <c r="F2917" s="15"/>
      <c r="G2917" s="15"/>
      <c r="H2917" s="15"/>
      <c r="I2917" s="15"/>
      <c r="J2917" s="15"/>
      <c r="K2917" s="15"/>
      <c r="L2917" s="15"/>
      <c r="M2917" s="15"/>
      <c r="N2917" s="15"/>
      <c r="O2917" s="15"/>
    </row>
    <row r="2918" spans="1:15" s="299" customFormat="1">
      <c r="A2918" s="15"/>
      <c r="B2918" s="290"/>
      <c r="C2918" s="17"/>
      <c r="D2918" s="17"/>
      <c r="E2918" s="15"/>
      <c r="F2918" s="15"/>
      <c r="G2918" s="15"/>
      <c r="H2918" s="15"/>
      <c r="I2918" s="15"/>
      <c r="J2918" s="15"/>
      <c r="K2918" s="15"/>
      <c r="L2918" s="15"/>
      <c r="M2918" s="15"/>
      <c r="N2918" s="15"/>
      <c r="O2918" s="15"/>
    </row>
    <row r="2919" spans="1:15" s="299" customFormat="1">
      <c r="A2919" s="15"/>
      <c r="B2919" s="290"/>
      <c r="C2919" s="17"/>
      <c r="D2919" s="17"/>
      <c r="E2919" s="15"/>
      <c r="F2919" s="15"/>
      <c r="G2919" s="15"/>
      <c r="H2919" s="15"/>
      <c r="I2919" s="15"/>
      <c r="J2919" s="15"/>
      <c r="K2919" s="15"/>
      <c r="L2919" s="15"/>
      <c r="M2919" s="15"/>
      <c r="N2919" s="15"/>
      <c r="O2919" s="15"/>
    </row>
    <row r="2920" spans="1:15" s="299" customFormat="1">
      <c r="A2920" s="15"/>
      <c r="B2920" s="290"/>
      <c r="C2920" s="17"/>
      <c r="D2920" s="17"/>
      <c r="E2920" s="15"/>
      <c r="F2920" s="15"/>
      <c r="G2920" s="15"/>
      <c r="H2920" s="15"/>
      <c r="I2920" s="15"/>
      <c r="J2920" s="15"/>
      <c r="K2920" s="15"/>
      <c r="L2920" s="15"/>
      <c r="M2920" s="15"/>
      <c r="N2920" s="15"/>
      <c r="O2920" s="15"/>
    </row>
    <row r="2921" spans="1:15" s="299" customFormat="1">
      <c r="A2921" s="15"/>
      <c r="B2921" s="290"/>
      <c r="C2921" s="17"/>
      <c r="D2921" s="17"/>
      <c r="E2921" s="15"/>
      <c r="F2921" s="15"/>
      <c r="G2921" s="15"/>
      <c r="H2921" s="15"/>
      <c r="I2921" s="15"/>
      <c r="J2921" s="15"/>
      <c r="K2921" s="15"/>
      <c r="L2921" s="15"/>
      <c r="M2921" s="15"/>
      <c r="N2921" s="15"/>
      <c r="O2921" s="15"/>
    </row>
    <row r="2922" spans="1:15" s="299" customFormat="1">
      <c r="A2922" s="15"/>
      <c r="B2922" s="290"/>
      <c r="C2922" s="17"/>
      <c r="D2922" s="17"/>
      <c r="E2922" s="15"/>
      <c r="F2922" s="15"/>
      <c r="G2922" s="15"/>
      <c r="H2922" s="15"/>
      <c r="I2922" s="15"/>
      <c r="J2922" s="15"/>
      <c r="K2922" s="15"/>
      <c r="L2922" s="15"/>
      <c r="M2922" s="15"/>
      <c r="N2922" s="15"/>
      <c r="O2922" s="15"/>
    </row>
    <row r="2923" spans="1:15" s="299" customFormat="1">
      <c r="A2923" s="15"/>
      <c r="B2923" s="290"/>
      <c r="C2923" s="17"/>
      <c r="D2923" s="17"/>
      <c r="E2923" s="15"/>
      <c r="F2923" s="15"/>
      <c r="G2923" s="15"/>
      <c r="H2923" s="15"/>
      <c r="I2923" s="15"/>
      <c r="J2923" s="15"/>
      <c r="K2923" s="15"/>
      <c r="L2923" s="15"/>
      <c r="M2923" s="15"/>
      <c r="N2923" s="15"/>
      <c r="O2923" s="15"/>
    </row>
    <row r="2924" spans="1:15" s="299" customFormat="1">
      <c r="A2924" s="15"/>
      <c r="B2924" s="290"/>
      <c r="C2924" s="17"/>
      <c r="D2924" s="17"/>
      <c r="E2924" s="15"/>
      <c r="F2924" s="15"/>
      <c r="G2924" s="15"/>
      <c r="H2924" s="15"/>
      <c r="I2924" s="15"/>
      <c r="J2924" s="15"/>
      <c r="K2924" s="15"/>
      <c r="L2924" s="15"/>
      <c r="M2924" s="15"/>
      <c r="N2924" s="15"/>
      <c r="O2924" s="15"/>
    </row>
    <row r="2925" spans="1:15" s="299" customFormat="1">
      <c r="A2925" s="15"/>
      <c r="B2925" s="290"/>
      <c r="C2925" s="17"/>
      <c r="D2925" s="17"/>
      <c r="E2925" s="15"/>
      <c r="F2925" s="15"/>
      <c r="G2925" s="15"/>
      <c r="H2925" s="15"/>
      <c r="I2925" s="15"/>
      <c r="J2925" s="15"/>
      <c r="K2925" s="15"/>
      <c r="L2925" s="15"/>
      <c r="M2925" s="15"/>
      <c r="N2925" s="15"/>
      <c r="O2925" s="15"/>
    </row>
    <row r="2926" spans="1:15" s="299" customFormat="1">
      <c r="A2926" s="15"/>
      <c r="B2926" s="290"/>
      <c r="C2926" s="17"/>
      <c r="D2926" s="17"/>
      <c r="E2926" s="15"/>
      <c r="F2926" s="15"/>
      <c r="G2926" s="15"/>
      <c r="H2926" s="15"/>
      <c r="I2926" s="15"/>
      <c r="J2926" s="15"/>
      <c r="K2926" s="15"/>
      <c r="L2926" s="15"/>
      <c r="M2926" s="15"/>
      <c r="N2926" s="15"/>
      <c r="O2926" s="15"/>
    </row>
    <row r="2927" spans="1:15" s="299" customFormat="1">
      <c r="A2927" s="15"/>
      <c r="B2927" s="290"/>
      <c r="C2927" s="17"/>
      <c r="D2927" s="17"/>
      <c r="E2927" s="15"/>
      <c r="F2927" s="15"/>
      <c r="G2927" s="15"/>
      <c r="H2927" s="15"/>
      <c r="I2927" s="15"/>
      <c r="J2927" s="15"/>
      <c r="K2927" s="15"/>
      <c r="L2927" s="15"/>
      <c r="M2927" s="15"/>
      <c r="N2927" s="15"/>
      <c r="O2927" s="15"/>
    </row>
    <row r="2928" spans="1:15" s="299" customFormat="1">
      <c r="A2928" s="15"/>
      <c r="B2928" s="290"/>
      <c r="C2928" s="17"/>
      <c r="D2928" s="17"/>
      <c r="E2928" s="15"/>
      <c r="F2928" s="15"/>
      <c r="G2928" s="15"/>
      <c r="H2928" s="15"/>
      <c r="I2928" s="15"/>
      <c r="J2928" s="15"/>
      <c r="K2928" s="15"/>
      <c r="L2928" s="15"/>
      <c r="M2928" s="15"/>
      <c r="N2928" s="15"/>
      <c r="O2928" s="15"/>
    </row>
    <row r="2929" spans="1:15" s="299" customFormat="1">
      <c r="A2929" s="15"/>
      <c r="B2929" s="290"/>
      <c r="C2929" s="17"/>
      <c r="D2929" s="17"/>
      <c r="E2929" s="15"/>
      <c r="F2929" s="15"/>
      <c r="G2929" s="15"/>
      <c r="H2929" s="15"/>
      <c r="I2929" s="15"/>
      <c r="J2929" s="15"/>
      <c r="K2929" s="15"/>
      <c r="L2929" s="15"/>
      <c r="M2929" s="15"/>
      <c r="N2929" s="15"/>
      <c r="O2929" s="15"/>
    </row>
    <row r="2930" spans="1:15" s="299" customFormat="1">
      <c r="A2930" s="15"/>
      <c r="B2930" s="290"/>
      <c r="C2930" s="17"/>
      <c r="D2930" s="17"/>
      <c r="E2930" s="15"/>
      <c r="F2930" s="15"/>
      <c r="G2930" s="15"/>
      <c r="H2930" s="15"/>
      <c r="I2930" s="15"/>
      <c r="J2930" s="15"/>
      <c r="K2930" s="15"/>
      <c r="L2930" s="15"/>
      <c r="M2930" s="15"/>
      <c r="N2930" s="15"/>
      <c r="O2930" s="15"/>
    </row>
    <row r="2931" spans="1:15" s="299" customFormat="1">
      <c r="A2931" s="15"/>
      <c r="B2931" s="290"/>
      <c r="C2931" s="17"/>
      <c r="D2931" s="17"/>
      <c r="E2931" s="15"/>
      <c r="F2931" s="15"/>
      <c r="G2931" s="15"/>
      <c r="H2931" s="15"/>
      <c r="I2931" s="15"/>
      <c r="J2931" s="15"/>
      <c r="K2931" s="15"/>
      <c r="L2931" s="15"/>
      <c r="M2931" s="15"/>
      <c r="N2931" s="15"/>
      <c r="O2931" s="15"/>
    </row>
    <row r="2932" spans="1:15" s="299" customFormat="1">
      <c r="A2932" s="15"/>
      <c r="B2932" s="290"/>
      <c r="C2932" s="17"/>
      <c r="D2932" s="17"/>
      <c r="E2932" s="15"/>
      <c r="F2932" s="15"/>
      <c r="G2932" s="15"/>
      <c r="H2932" s="15"/>
      <c r="I2932" s="15"/>
      <c r="J2932" s="15"/>
      <c r="K2932" s="15"/>
      <c r="L2932" s="15"/>
      <c r="M2932" s="15"/>
      <c r="N2932" s="15"/>
      <c r="O2932" s="15"/>
    </row>
    <row r="2933" spans="1:15" s="299" customFormat="1">
      <c r="A2933" s="15"/>
      <c r="B2933" s="290"/>
      <c r="C2933" s="17"/>
      <c r="D2933" s="17"/>
      <c r="E2933" s="15"/>
      <c r="F2933" s="15"/>
      <c r="G2933" s="15"/>
      <c r="H2933" s="15"/>
      <c r="I2933" s="15"/>
      <c r="J2933" s="15"/>
      <c r="K2933" s="15"/>
      <c r="L2933" s="15"/>
      <c r="M2933" s="15"/>
      <c r="N2933" s="15"/>
      <c r="O2933" s="15"/>
    </row>
    <row r="2934" spans="1:15" s="299" customFormat="1">
      <c r="A2934" s="15"/>
      <c r="B2934" s="290"/>
      <c r="C2934" s="17"/>
      <c r="D2934" s="17"/>
      <c r="E2934" s="15"/>
      <c r="F2934" s="15"/>
      <c r="G2934" s="15"/>
      <c r="H2934" s="15"/>
      <c r="I2934" s="15"/>
      <c r="J2934" s="15"/>
      <c r="K2934" s="15"/>
      <c r="L2934" s="15"/>
      <c r="M2934" s="15"/>
      <c r="N2934" s="15"/>
      <c r="O2934" s="15"/>
    </row>
    <row r="2935" spans="1:15" s="299" customFormat="1">
      <c r="A2935" s="15"/>
      <c r="B2935" s="290"/>
      <c r="C2935" s="17"/>
      <c r="D2935" s="17"/>
      <c r="E2935" s="15"/>
      <c r="F2935" s="15"/>
      <c r="G2935" s="15"/>
      <c r="H2935" s="15"/>
      <c r="I2935" s="15"/>
      <c r="J2935" s="15"/>
      <c r="K2935" s="15"/>
      <c r="L2935" s="15"/>
      <c r="M2935" s="15"/>
      <c r="N2935" s="15"/>
      <c r="O2935" s="15"/>
    </row>
    <row r="2936" spans="1:15" s="299" customFormat="1">
      <c r="A2936" s="15"/>
      <c r="B2936" s="290"/>
      <c r="C2936" s="17"/>
      <c r="D2936" s="17"/>
      <c r="E2936" s="15"/>
      <c r="F2936" s="15"/>
      <c r="G2936" s="15"/>
      <c r="H2936" s="15"/>
      <c r="I2936" s="15"/>
      <c r="J2936" s="15"/>
      <c r="K2936" s="15"/>
      <c r="L2936" s="15"/>
      <c r="M2936" s="15"/>
      <c r="N2936" s="15"/>
      <c r="O2936" s="15"/>
    </row>
    <row r="2937" spans="1:15" s="299" customFormat="1">
      <c r="A2937" s="15"/>
      <c r="B2937" s="290"/>
      <c r="C2937" s="17"/>
      <c r="D2937" s="17"/>
      <c r="E2937" s="15"/>
      <c r="F2937" s="15"/>
      <c r="G2937" s="15"/>
      <c r="H2937" s="15"/>
      <c r="I2937" s="15"/>
      <c r="J2937" s="15"/>
      <c r="K2937" s="15"/>
      <c r="L2937" s="15"/>
      <c r="M2937" s="15"/>
      <c r="N2937" s="15"/>
      <c r="O2937" s="15"/>
    </row>
    <row r="2938" spans="1:15" s="299" customFormat="1">
      <c r="A2938" s="15"/>
      <c r="B2938" s="290"/>
      <c r="C2938" s="17"/>
      <c r="D2938" s="17"/>
      <c r="E2938" s="15"/>
      <c r="F2938" s="15"/>
      <c r="G2938" s="15"/>
      <c r="H2938" s="15"/>
      <c r="I2938" s="15"/>
      <c r="J2938" s="15"/>
      <c r="K2938" s="15"/>
      <c r="L2938" s="15"/>
      <c r="M2938" s="15"/>
      <c r="N2938" s="15"/>
      <c r="O2938" s="15"/>
    </row>
    <row r="2939" spans="1:15" s="299" customFormat="1">
      <c r="A2939" s="15"/>
      <c r="B2939" s="290"/>
      <c r="C2939" s="17"/>
      <c r="D2939" s="17"/>
      <c r="E2939" s="15"/>
      <c r="F2939" s="15"/>
      <c r="G2939" s="15"/>
      <c r="H2939" s="15"/>
      <c r="I2939" s="15"/>
      <c r="J2939" s="15"/>
      <c r="K2939" s="15"/>
      <c r="L2939" s="15"/>
      <c r="M2939" s="15"/>
      <c r="N2939" s="15"/>
      <c r="O2939" s="15"/>
    </row>
    <row r="2940" spans="1:15" s="299" customFormat="1">
      <c r="A2940" s="15"/>
      <c r="B2940" s="290"/>
      <c r="C2940" s="17"/>
      <c r="D2940" s="17"/>
      <c r="E2940" s="15"/>
      <c r="F2940" s="15"/>
      <c r="G2940" s="15"/>
      <c r="H2940" s="15"/>
      <c r="I2940" s="15"/>
      <c r="J2940" s="15"/>
      <c r="K2940" s="15"/>
      <c r="L2940" s="15"/>
      <c r="M2940" s="15"/>
      <c r="N2940" s="15"/>
      <c r="O2940" s="15"/>
    </row>
    <row r="2941" spans="1:15" s="299" customFormat="1">
      <c r="A2941" s="15"/>
      <c r="B2941" s="290"/>
      <c r="C2941" s="17"/>
      <c r="D2941" s="17"/>
      <c r="E2941" s="15"/>
      <c r="F2941" s="15"/>
      <c r="G2941" s="15"/>
      <c r="H2941" s="15"/>
      <c r="I2941" s="15"/>
      <c r="J2941" s="15"/>
      <c r="K2941" s="15"/>
      <c r="L2941" s="15"/>
      <c r="M2941" s="15"/>
      <c r="N2941" s="15"/>
      <c r="O2941" s="15"/>
    </row>
    <row r="2942" spans="1:15" s="299" customFormat="1">
      <c r="A2942" s="15"/>
      <c r="B2942" s="290"/>
      <c r="C2942" s="17"/>
      <c r="D2942" s="17"/>
      <c r="E2942" s="15"/>
      <c r="F2942" s="15"/>
      <c r="G2942" s="15"/>
      <c r="H2942" s="15"/>
      <c r="I2942" s="15"/>
      <c r="J2942" s="15"/>
      <c r="K2942" s="15"/>
      <c r="L2942" s="15"/>
      <c r="M2942" s="15"/>
      <c r="N2942" s="15"/>
      <c r="O2942" s="15"/>
    </row>
    <row r="2943" spans="1:15" s="299" customFormat="1">
      <c r="A2943" s="15"/>
      <c r="B2943" s="290"/>
      <c r="C2943" s="17"/>
      <c r="D2943" s="17"/>
      <c r="E2943" s="15"/>
      <c r="F2943" s="15"/>
      <c r="G2943" s="15"/>
      <c r="H2943" s="15"/>
      <c r="I2943" s="15"/>
      <c r="J2943" s="15"/>
      <c r="K2943" s="15"/>
      <c r="L2943" s="15"/>
      <c r="M2943" s="15"/>
      <c r="N2943" s="15"/>
      <c r="O2943" s="15"/>
    </row>
    <row r="2944" spans="1:15" s="299" customFormat="1">
      <c r="A2944" s="15"/>
      <c r="B2944" s="290"/>
      <c r="C2944" s="17"/>
      <c r="D2944" s="17"/>
      <c r="E2944" s="15"/>
      <c r="F2944" s="15"/>
      <c r="G2944" s="15"/>
      <c r="H2944" s="15"/>
      <c r="I2944" s="15"/>
      <c r="J2944" s="15"/>
      <c r="K2944" s="15"/>
      <c r="L2944" s="15"/>
      <c r="M2944" s="15"/>
      <c r="N2944" s="15"/>
      <c r="O2944" s="15"/>
    </row>
    <row r="2945" spans="1:15" s="299" customFormat="1">
      <c r="A2945" s="15"/>
      <c r="B2945" s="290"/>
      <c r="C2945" s="17"/>
      <c r="D2945" s="17"/>
      <c r="E2945" s="15"/>
      <c r="F2945" s="15"/>
      <c r="G2945" s="15"/>
      <c r="H2945" s="15"/>
      <c r="I2945" s="15"/>
      <c r="J2945" s="15"/>
      <c r="K2945" s="15"/>
      <c r="L2945" s="15"/>
      <c r="M2945" s="15"/>
      <c r="N2945" s="15"/>
      <c r="O2945" s="15"/>
    </row>
    <row r="2946" spans="1:15" s="299" customFormat="1">
      <c r="A2946" s="15"/>
      <c r="B2946" s="290"/>
      <c r="C2946" s="17"/>
      <c r="D2946" s="17"/>
      <c r="E2946" s="15"/>
      <c r="F2946" s="15"/>
      <c r="G2946" s="15"/>
      <c r="H2946" s="15"/>
      <c r="I2946" s="15"/>
      <c r="J2946" s="15"/>
      <c r="K2946" s="15"/>
      <c r="L2946" s="15"/>
      <c r="M2946" s="15"/>
      <c r="N2946" s="15"/>
      <c r="O2946" s="15"/>
    </row>
    <row r="2947" spans="1:15" s="299" customFormat="1">
      <c r="A2947" s="15"/>
      <c r="B2947" s="290"/>
      <c r="C2947" s="17"/>
      <c r="D2947" s="17"/>
      <c r="E2947" s="15"/>
      <c r="F2947" s="15"/>
      <c r="G2947" s="15"/>
      <c r="H2947" s="15"/>
      <c r="I2947" s="15"/>
      <c r="J2947" s="15"/>
      <c r="K2947" s="15"/>
      <c r="L2947" s="15"/>
      <c r="M2947" s="15"/>
      <c r="N2947" s="15"/>
      <c r="O2947" s="15"/>
    </row>
    <row r="2948" spans="1:15" s="299" customFormat="1">
      <c r="A2948" s="15"/>
      <c r="B2948" s="290"/>
      <c r="C2948" s="17"/>
      <c r="D2948" s="17"/>
      <c r="E2948" s="15"/>
      <c r="F2948" s="15"/>
      <c r="G2948" s="15"/>
      <c r="H2948" s="15"/>
      <c r="I2948" s="15"/>
      <c r="J2948" s="15"/>
      <c r="K2948" s="15"/>
      <c r="L2948" s="15"/>
      <c r="M2948" s="15"/>
      <c r="N2948" s="15"/>
      <c r="O2948" s="15"/>
    </row>
    <row r="2949" spans="1:15" s="299" customFormat="1">
      <c r="A2949" s="15"/>
      <c r="B2949" s="290"/>
      <c r="C2949" s="17"/>
      <c r="D2949" s="17"/>
      <c r="E2949" s="15"/>
      <c r="F2949" s="15"/>
      <c r="G2949" s="15"/>
      <c r="H2949" s="15"/>
      <c r="I2949" s="15"/>
      <c r="J2949" s="15"/>
      <c r="K2949" s="15"/>
      <c r="L2949" s="15"/>
      <c r="M2949" s="15"/>
      <c r="N2949" s="15"/>
      <c r="O2949" s="15"/>
    </row>
    <row r="2950" spans="1:15" s="299" customFormat="1">
      <c r="A2950" s="15"/>
      <c r="B2950" s="290"/>
      <c r="C2950" s="17"/>
      <c r="D2950" s="17"/>
      <c r="E2950" s="15"/>
      <c r="F2950" s="15"/>
      <c r="G2950" s="15"/>
      <c r="H2950" s="15"/>
      <c r="I2950" s="15"/>
      <c r="J2950" s="15"/>
      <c r="K2950" s="15"/>
      <c r="L2950" s="15"/>
      <c r="M2950" s="15"/>
      <c r="N2950" s="15"/>
      <c r="O2950" s="15"/>
    </row>
    <row r="2951" spans="1:15" s="299" customFormat="1">
      <c r="A2951" s="15"/>
      <c r="B2951" s="290"/>
      <c r="C2951" s="17"/>
      <c r="D2951" s="17"/>
      <c r="E2951" s="15"/>
      <c r="F2951" s="15"/>
      <c r="G2951" s="15"/>
      <c r="H2951" s="15"/>
      <c r="I2951" s="15"/>
      <c r="J2951" s="15"/>
      <c r="K2951" s="15"/>
      <c r="L2951" s="15"/>
      <c r="M2951" s="15"/>
      <c r="N2951" s="15"/>
      <c r="O2951" s="15"/>
    </row>
    <row r="2952" spans="1:15" s="299" customFormat="1">
      <c r="A2952" s="15"/>
      <c r="B2952" s="290"/>
      <c r="C2952" s="17"/>
      <c r="D2952" s="17"/>
      <c r="E2952" s="15"/>
      <c r="F2952" s="15"/>
      <c r="G2952" s="15"/>
      <c r="H2952" s="15"/>
      <c r="I2952" s="15"/>
      <c r="J2952" s="15"/>
      <c r="K2952" s="15"/>
      <c r="L2952" s="15"/>
      <c r="M2952" s="15"/>
      <c r="N2952" s="15"/>
      <c r="O2952" s="15"/>
    </row>
    <row r="2953" spans="1:15" s="299" customFormat="1">
      <c r="A2953" s="15"/>
      <c r="B2953" s="290"/>
      <c r="C2953" s="17"/>
      <c r="D2953" s="17"/>
      <c r="E2953" s="15"/>
      <c r="F2953" s="15"/>
      <c r="G2953" s="15"/>
      <c r="H2953" s="15"/>
      <c r="I2953" s="15"/>
      <c r="J2953" s="15"/>
      <c r="K2953" s="15"/>
      <c r="L2953" s="15"/>
      <c r="M2953" s="15"/>
      <c r="N2953" s="15"/>
      <c r="O2953" s="15"/>
    </row>
    <row r="2954" spans="1:15" s="299" customFormat="1">
      <c r="A2954" s="15"/>
      <c r="B2954" s="290"/>
      <c r="C2954" s="17"/>
      <c r="D2954" s="17"/>
      <c r="E2954" s="15"/>
      <c r="F2954" s="15"/>
      <c r="G2954" s="15"/>
      <c r="H2954" s="15"/>
      <c r="I2954" s="15"/>
      <c r="J2954" s="15"/>
      <c r="K2954" s="15"/>
      <c r="L2954" s="15"/>
      <c r="M2954" s="15"/>
      <c r="N2954" s="15"/>
      <c r="O2954" s="15"/>
    </row>
    <row r="2955" spans="1:15" s="299" customFormat="1">
      <c r="A2955" s="15"/>
      <c r="B2955" s="290"/>
      <c r="C2955" s="17"/>
      <c r="D2955" s="17"/>
      <c r="E2955" s="15"/>
      <c r="F2955" s="15"/>
      <c r="G2955" s="15"/>
      <c r="H2955" s="15"/>
      <c r="I2955" s="15"/>
      <c r="J2955" s="15"/>
      <c r="K2955" s="15"/>
      <c r="L2955" s="15"/>
      <c r="M2955" s="15"/>
      <c r="N2955" s="15"/>
      <c r="O2955" s="15"/>
    </row>
    <row r="2956" spans="1:15" s="299" customFormat="1">
      <c r="A2956" s="15"/>
      <c r="B2956" s="290"/>
      <c r="C2956" s="17"/>
      <c r="D2956" s="17"/>
      <c r="E2956" s="15"/>
      <c r="F2956" s="15"/>
      <c r="G2956" s="15"/>
      <c r="H2956" s="15"/>
      <c r="I2956" s="15"/>
      <c r="J2956" s="15"/>
      <c r="K2956" s="15"/>
      <c r="L2956" s="15"/>
      <c r="M2956" s="15"/>
      <c r="N2956" s="15"/>
      <c r="O2956" s="15"/>
    </row>
    <row r="2957" spans="1:15" s="299" customFormat="1">
      <c r="A2957" s="15"/>
      <c r="B2957" s="290"/>
      <c r="C2957" s="17"/>
      <c r="D2957" s="17"/>
      <c r="E2957" s="15"/>
      <c r="F2957" s="15"/>
      <c r="G2957" s="15"/>
      <c r="H2957" s="15"/>
      <c r="I2957" s="15"/>
      <c r="J2957" s="15"/>
      <c r="K2957" s="15"/>
      <c r="L2957" s="15"/>
      <c r="M2957" s="15"/>
      <c r="N2957" s="15"/>
      <c r="O2957" s="15"/>
    </row>
    <row r="2958" spans="1:15" s="299" customFormat="1">
      <c r="A2958" s="15"/>
      <c r="B2958" s="290"/>
      <c r="C2958" s="17"/>
      <c r="D2958" s="17"/>
      <c r="E2958" s="15"/>
      <c r="F2958" s="15"/>
      <c r="G2958" s="15"/>
      <c r="H2958" s="15"/>
      <c r="I2958" s="15"/>
      <c r="J2958" s="15"/>
      <c r="K2958" s="15"/>
      <c r="L2958" s="15"/>
      <c r="M2958" s="15"/>
      <c r="N2958" s="15"/>
      <c r="O2958" s="15"/>
    </row>
    <row r="2959" spans="1:15" s="299" customFormat="1">
      <c r="A2959" s="15"/>
      <c r="B2959" s="290"/>
      <c r="C2959" s="17"/>
      <c r="D2959" s="17"/>
      <c r="E2959" s="15"/>
      <c r="F2959" s="15"/>
      <c r="G2959" s="15"/>
      <c r="H2959" s="15"/>
      <c r="I2959" s="15"/>
      <c r="J2959" s="15"/>
      <c r="K2959" s="15"/>
      <c r="L2959" s="15"/>
      <c r="M2959" s="15"/>
      <c r="N2959" s="15"/>
      <c r="O2959" s="15"/>
    </row>
    <row r="2960" spans="1:15" s="299" customFormat="1">
      <c r="A2960" s="15"/>
      <c r="B2960" s="290"/>
      <c r="C2960" s="17"/>
      <c r="D2960" s="17"/>
      <c r="E2960" s="15"/>
      <c r="F2960" s="15"/>
      <c r="G2960" s="15"/>
      <c r="H2960" s="15"/>
      <c r="I2960" s="15"/>
      <c r="J2960" s="15"/>
      <c r="K2960" s="15"/>
      <c r="L2960" s="15"/>
      <c r="M2960" s="15"/>
      <c r="N2960" s="15"/>
      <c r="O2960" s="15"/>
    </row>
    <row r="2961" spans="1:15" s="299" customFormat="1">
      <c r="A2961" s="15"/>
      <c r="B2961" s="290"/>
      <c r="C2961" s="17"/>
      <c r="D2961" s="17"/>
      <c r="E2961" s="15"/>
      <c r="F2961" s="15"/>
      <c r="G2961" s="15"/>
      <c r="H2961" s="15"/>
      <c r="I2961" s="15"/>
      <c r="J2961" s="15"/>
      <c r="K2961" s="15"/>
      <c r="L2961" s="15"/>
      <c r="M2961" s="15"/>
      <c r="N2961" s="15"/>
      <c r="O2961" s="15"/>
    </row>
    <row r="2962" spans="1:15" s="299" customFormat="1">
      <c r="A2962" s="15"/>
      <c r="B2962" s="290"/>
      <c r="C2962" s="17"/>
      <c r="D2962" s="17"/>
      <c r="E2962" s="15"/>
      <c r="F2962" s="15"/>
      <c r="G2962" s="15"/>
      <c r="H2962" s="15"/>
      <c r="I2962" s="15"/>
      <c r="J2962" s="15"/>
      <c r="K2962" s="15"/>
      <c r="L2962" s="15"/>
      <c r="M2962" s="15"/>
      <c r="N2962" s="15"/>
      <c r="O2962" s="15"/>
    </row>
    <row r="2963" spans="1:15" s="299" customFormat="1">
      <c r="A2963" s="15"/>
      <c r="B2963" s="290"/>
      <c r="C2963" s="17"/>
      <c r="D2963" s="17"/>
      <c r="E2963" s="15"/>
      <c r="F2963" s="15"/>
      <c r="G2963" s="15"/>
      <c r="H2963" s="15"/>
      <c r="I2963" s="15"/>
      <c r="J2963" s="15"/>
      <c r="K2963" s="15"/>
      <c r="L2963" s="15"/>
      <c r="M2963" s="15"/>
      <c r="N2963" s="15"/>
      <c r="O2963" s="15"/>
    </row>
    <row r="2964" spans="1:15" s="299" customFormat="1">
      <c r="A2964" s="15"/>
      <c r="B2964" s="290"/>
      <c r="C2964" s="17"/>
      <c r="D2964" s="17"/>
      <c r="E2964" s="15"/>
      <c r="F2964" s="15"/>
      <c r="G2964" s="15"/>
      <c r="H2964" s="15"/>
      <c r="I2964" s="15"/>
      <c r="J2964" s="15"/>
      <c r="K2964" s="15"/>
      <c r="L2964" s="15"/>
      <c r="M2964" s="15"/>
      <c r="N2964" s="15"/>
      <c r="O2964" s="15"/>
    </row>
    <row r="2965" spans="1:15" s="299" customFormat="1">
      <c r="A2965" s="15"/>
      <c r="B2965" s="290"/>
      <c r="C2965" s="17"/>
      <c r="D2965" s="17"/>
      <c r="E2965" s="15"/>
      <c r="F2965" s="15"/>
      <c r="G2965" s="15"/>
      <c r="H2965" s="15"/>
      <c r="I2965" s="15"/>
      <c r="J2965" s="15"/>
      <c r="K2965" s="15"/>
      <c r="L2965" s="15"/>
      <c r="M2965" s="15"/>
      <c r="N2965" s="15"/>
      <c r="O2965" s="15"/>
    </row>
    <row r="2966" spans="1:15" s="299" customFormat="1">
      <c r="A2966" s="15"/>
      <c r="B2966" s="290"/>
      <c r="C2966" s="17"/>
      <c r="D2966" s="17"/>
      <c r="E2966" s="15"/>
      <c r="F2966" s="15"/>
      <c r="G2966" s="15"/>
      <c r="H2966" s="15"/>
      <c r="I2966" s="15"/>
      <c r="J2966" s="15"/>
      <c r="K2966" s="15"/>
      <c r="L2966" s="15"/>
      <c r="M2966" s="15"/>
      <c r="N2966" s="15"/>
      <c r="O2966" s="15"/>
    </row>
    <row r="2967" spans="1:15" s="299" customFormat="1">
      <c r="A2967" s="15"/>
      <c r="B2967" s="290"/>
      <c r="C2967" s="17"/>
      <c r="D2967" s="17"/>
      <c r="E2967" s="15"/>
      <c r="F2967" s="15"/>
      <c r="G2967" s="15"/>
      <c r="H2967" s="15"/>
      <c r="I2967" s="15"/>
      <c r="J2967" s="15"/>
      <c r="K2967" s="15"/>
      <c r="L2967" s="15"/>
      <c r="M2967" s="15"/>
      <c r="N2967" s="15"/>
      <c r="O2967" s="15"/>
    </row>
    <row r="2968" spans="1:15" s="299" customFormat="1">
      <c r="A2968" s="15"/>
      <c r="B2968" s="290"/>
      <c r="C2968" s="17"/>
      <c r="D2968" s="17"/>
      <c r="E2968" s="15"/>
      <c r="F2968" s="15"/>
      <c r="G2968" s="15"/>
      <c r="H2968" s="15"/>
      <c r="I2968" s="15"/>
      <c r="J2968" s="15"/>
      <c r="K2968" s="15"/>
      <c r="L2968" s="15"/>
      <c r="M2968" s="15"/>
      <c r="N2968" s="15"/>
      <c r="O2968" s="15"/>
    </row>
    <row r="2969" spans="1:15" s="299" customFormat="1">
      <c r="A2969" s="15"/>
      <c r="B2969" s="290"/>
      <c r="C2969" s="17"/>
      <c r="D2969" s="17"/>
      <c r="E2969" s="15"/>
      <c r="F2969" s="15"/>
      <c r="G2969" s="15"/>
      <c r="H2969" s="15"/>
      <c r="I2969" s="15"/>
      <c r="J2969" s="15"/>
      <c r="K2969" s="15"/>
      <c r="L2969" s="15"/>
      <c r="M2969" s="15"/>
      <c r="N2969" s="15"/>
      <c r="O2969" s="15"/>
    </row>
    <row r="2970" spans="1:15" s="299" customFormat="1">
      <c r="A2970" s="15"/>
      <c r="B2970" s="290"/>
      <c r="C2970" s="17"/>
      <c r="D2970" s="17"/>
      <c r="E2970" s="15"/>
      <c r="F2970" s="15"/>
      <c r="G2970" s="15"/>
      <c r="H2970" s="15"/>
      <c r="I2970" s="15"/>
      <c r="J2970" s="15"/>
      <c r="K2970" s="15"/>
      <c r="L2970" s="15"/>
      <c r="M2970" s="15"/>
      <c r="N2970" s="15"/>
      <c r="O2970" s="15"/>
    </row>
    <row r="2971" spans="1:15" s="299" customFormat="1">
      <c r="A2971" s="15"/>
      <c r="B2971" s="290"/>
      <c r="C2971" s="17"/>
      <c r="D2971" s="17"/>
      <c r="E2971" s="15"/>
      <c r="F2971" s="15"/>
      <c r="G2971" s="15"/>
      <c r="H2971" s="15"/>
      <c r="I2971" s="15"/>
      <c r="J2971" s="15"/>
      <c r="K2971" s="15"/>
      <c r="L2971" s="15"/>
      <c r="M2971" s="15"/>
      <c r="N2971" s="15"/>
      <c r="O2971" s="15"/>
    </row>
    <row r="2972" spans="1:15" s="299" customFormat="1">
      <c r="A2972" s="15"/>
      <c r="B2972" s="290"/>
      <c r="C2972" s="17"/>
      <c r="D2972" s="17"/>
      <c r="E2972" s="15"/>
      <c r="F2972" s="15"/>
      <c r="G2972" s="15"/>
      <c r="H2972" s="15"/>
      <c r="I2972" s="15"/>
      <c r="J2972" s="15"/>
      <c r="K2972" s="15"/>
      <c r="L2972" s="15"/>
      <c r="M2972" s="15"/>
      <c r="N2972" s="15"/>
      <c r="O2972" s="15"/>
    </row>
    <row r="2973" spans="1:15" s="299" customFormat="1">
      <c r="A2973" s="15"/>
      <c r="B2973" s="290"/>
      <c r="C2973" s="17"/>
      <c r="D2973" s="17"/>
      <c r="E2973" s="15"/>
      <c r="F2973" s="15"/>
      <c r="G2973" s="15"/>
      <c r="H2973" s="15"/>
      <c r="I2973" s="15"/>
      <c r="J2973" s="15"/>
      <c r="K2973" s="15"/>
      <c r="L2973" s="15"/>
      <c r="M2973" s="15"/>
      <c r="N2973" s="15"/>
      <c r="O2973" s="15"/>
    </row>
    <row r="2974" spans="1:15" s="299" customFormat="1">
      <c r="A2974" s="15"/>
      <c r="B2974" s="290"/>
      <c r="C2974" s="17"/>
      <c r="D2974" s="17"/>
      <c r="E2974" s="15"/>
      <c r="F2974" s="15"/>
      <c r="G2974" s="15"/>
      <c r="H2974" s="15"/>
      <c r="I2974" s="15"/>
      <c r="J2974" s="15"/>
      <c r="K2974" s="15"/>
      <c r="L2974" s="15"/>
      <c r="M2974" s="15"/>
      <c r="N2974" s="15"/>
      <c r="O2974" s="15"/>
    </row>
    <row r="2975" spans="1:15" s="299" customFormat="1">
      <c r="A2975" s="15"/>
      <c r="B2975" s="290"/>
      <c r="C2975" s="17"/>
      <c r="D2975" s="17"/>
      <c r="E2975" s="15"/>
      <c r="F2975" s="15"/>
      <c r="G2975" s="15"/>
      <c r="H2975" s="15"/>
      <c r="I2975" s="15"/>
      <c r="J2975" s="15"/>
      <c r="K2975" s="15"/>
      <c r="L2975" s="15"/>
      <c r="M2975" s="15"/>
      <c r="N2975" s="15"/>
      <c r="O2975" s="15"/>
    </row>
    <row r="2976" spans="1:15" s="299" customFormat="1">
      <c r="A2976" s="15"/>
      <c r="B2976" s="290"/>
      <c r="C2976" s="17"/>
      <c r="D2976" s="17"/>
      <c r="E2976" s="15"/>
      <c r="F2976" s="15"/>
      <c r="G2976" s="15"/>
      <c r="H2976" s="15"/>
      <c r="I2976" s="15"/>
      <c r="J2976" s="15"/>
      <c r="K2976" s="15"/>
      <c r="L2976" s="15"/>
      <c r="M2976" s="15"/>
      <c r="N2976" s="15"/>
      <c r="O2976" s="15"/>
    </row>
    <row r="2977" spans="1:15" s="299" customFormat="1">
      <c r="A2977" s="15"/>
      <c r="B2977" s="290"/>
      <c r="C2977" s="17"/>
      <c r="D2977" s="17"/>
      <c r="E2977" s="15"/>
      <c r="F2977" s="15"/>
      <c r="G2977" s="15"/>
      <c r="H2977" s="15"/>
      <c r="I2977" s="15"/>
      <c r="J2977" s="15"/>
      <c r="K2977" s="15"/>
      <c r="L2977" s="15"/>
      <c r="M2977" s="15"/>
      <c r="N2977" s="15"/>
      <c r="O2977" s="15"/>
    </row>
    <row r="2978" spans="1:15" s="299" customFormat="1">
      <c r="A2978" s="15"/>
      <c r="B2978" s="290"/>
      <c r="C2978" s="17"/>
      <c r="D2978" s="17"/>
      <c r="E2978" s="15"/>
      <c r="F2978" s="15"/>
      <c r="G2978" s="15"/>
      <c r="H2978" s="15"/>
      <c r="I2978" s="15"/>
      <c r="J2978" s="15"/>
      <c r="K2978" s="15"/>
      <c r="L2978" s="15"/>
      <c r="M2978" s="15"/>
      <c r="N2978" s="15"/>
      <c r="O2978" s="15"/>
    </row>
    <row r="2979" spans="1:15" s="299" customFormat="1">
      <c r="A2979" s="15"/>
      <c r="B2979" s="290"/>
      <c r="C2979" s="17"/>
      <c r="D2979" s="17"/>
      <c r="E2979" s="15"/>
      <c r="F2979" s="15"/>
      <c r="G2979" s="15"/>
      <c r="H2979" s="15"/>
      <c r="I2979" s="15"/>
      <c r="J2979" s="15"/>
      <c r="K2979" s="15"/>
      <c r="L2979" s="15"/>
      <c r="M2979" s="15"/>
      <c r="N2979" s="15"/>
      <c r="O2979" s="15"/>
    </row>
    <row r="2980" spans="1:15" s="299" customFormat="1">
      <c r="A2980" s="15"/>
      <c r="B2980" s="290"/>
      <c r="C2980" s="17"/>
      <c r="D2980" s="17"/>
      <c r="E2980" s="15"/>
      <c r="F2980" s="15"/>
      <c r="G2980" s="15"/>
      <c r="H2980" s="15"/>
      <c r="I2980" s="15"/>
      <c r="J2980" s="15"/>
      <c r="K2980" s="15"/>
      <c r="L2980" s="15"/>
      <c r="M2980" s="15"/>
      <c r="N2980" s="15"/>
      <c r="O2980" s="15"/>
    </row>
    <row r="2981" spans="1:15" s="299" customFormat="1">
      <c r="A2981" s="15"/>
      <c r="B2981" s="290"/>
      <c r="C2981" s="17"/>
      <c r="D2981" s="17"/>
      <c r="E2981" s="15"/>
      <c r="F2981" s="15"/>
      <c r="G2981" s="15"/>
      <c r="H2981" s="15"/>
      <c r="I2981" s="15"/>
      <c r="J2981" s="15"/>
      <c r="K2981" s="15"/>
      <c r="L2981" s="15"/>
      <c r="M2981" s="15"/>
      <c r="N2981" s="15"/>
      <c r="O2981" s="15"/>
    </row>
    <row r="2982" spans="1:15" s="299" customFormat="1">
      <c r="A2982" s="15"/>
      <c r="B2982" s="290"/>
      <c r="C2982" s="17"/>
      <c r="D2982" s="17"/>
      <c r="E2982" s="15"/>
      <c r="F2982" s="15"/>
      <c r="G2982" s="15"/>
      <c r="H2982" s="15"/>
      <c r="I2982" s="15"/>
      <c r="J2982" s="15"/>
      <c r="K2982" s="15"/>
      <c r="L2982" s="15"/>
      <c r="M2982" s="15"/>
      <c r="N2982" s="15"/>
      <c r="O2982" s="15"/>
    </row>
    <row r="2983" spans="1:15" s="299" customFormat="1">
      <c r="A2983" s="15"/>
      <c r="B2983" s="290"/>
      <c r="C2983" s="17"/>
      <c r="D2983" s="17"/>
      <c r="E2983" s="15"/>
      <c r="F2983" s="15"/>
      <c r="G2983" s="15"/>
      <c r="H2983" s="15"/>
      <c r="I2983" s="15"/>
      <c r="J2983" s="15"/>
      <c r="K2983" s="15"/>
      <c r="L2983" s="15"/>
      <c r="M2983" s="15"/>
      <c r="N2983" s="15"/>
      <c r="O2983" s="15"/>
    </row>
    <row r="2984" spans="1:15" s="299" customFormat="1">
      <c r="A2984" s="15"/>
      <c r="B2984" s="290"/>
      <c r="C2984" s="17"/>
      <c r="D2984" s="17"/>
      <c r="E2984" s="15"/>
      <c r="F2984" s="15"/>
      <c r="G2984" s="15"/>
      <c r="H2984" s="15"/>
      <c r="I2984" s="15"/>
      <c r="J2984" s="15"/>
      <c r="K2984" s="15"/>
      <c r="L2984" s="15"/>
      <c r="M2984" s="15"/>
      <c r="N2984" s="15"/>
      <c r="O2984" s="15"/>
    </row>
    <row r="2985" spans="1:15" s="299" customFormat="1">
      <c r="A2985" s="15"/>
      <c r="B2985" s="290"/>
      <c r="C2985" s="17"/>
      <c r="D2985" s="17"/>
      <c r="E2985" s="15"/>
      <c r="F2985" s="15"/>
      <c r="G2985" s="15"/>
      <c r="H2985" s="15"/>
      <c r="I2985" s="15"/>
      <c r="J2985" s="15"/>
      <c r="K2985" s="15"/>
      <c r="L2985" s="15"/>
      <c r="M2985" s="15"/>
      <c r="N2985" s="15"/>
      <c r="O2985" s="15"/>
    </row>
    <row r="2986" spans="1:15" s="299" customFormat="1">
      <c r="A2986" s="15"/>
      <c r="B2986" s="290"/>
      <c r="C2986" s="17"/>
      <c r="D2986" s="17"/>
      <c r="E2986" s="15"/>
      <c r="F2986" s="15"/>
      <c r="G2986" s="15"/>
      <c r="H2986" s="15"/>
      <c r="I2986" s="15"/>
      <c r="J2986" s="15"/>
      <c r="K2986" s="15"/>
      <c r="L2986" s="15"/>
      <c r="M2986" s="15"/>
      <c r="N2986" s="15"/>
      <c r="O2986" s="15"/>
    </row>
    <row r="2987" spans="1:15" s="299" customFormat="1">
      <c r="A2987" s="15"/>
      <c r="B2987" s="290"/>
      <c r="C2987" s="17"/>
      <c r="D2987" s="17"/>
      <c r="E2987" s="15"/>
      <c r="F2987" s="15"/>
      <c r="G2987" s="15"/>
      <c r="H2987" s="15"/>
      <c r="I2987" s="15"/>
      <c r="J2987" s="15"/>
      <c r="K2987" s="15"/>
      <c r="L2987" s="15"/>
      <c r="M2987" s="15"/>
      <c r="N2987" s="15"/>
      <c r="O2987" s="15"/>
    </row>
    <row r="2988" spans="1:15" s="299" customFormat="1">
      <c r="A2988" s="15"/>
      <c r="B2988" s="290"/>
      <c r="C2988" s="17"/>
      <c r="D2988" s="17"/>
      <c r="E2988" s="15"/>
      <c r="F2988" s="15"/>
      <c r="G2988" s="15"/>
      <c r="H2988" s="15"/>
      <c r="I2988" s="15"/>
      <c r="J2988" s="15"/>
      <c r="K2988" s="15"/>
      <c r="L2988" s="15"/>
      <c r="M2988" s="15"/>
      <c r="N2988" s="15"/>
      <c r="O2988" s="15"/>
    </row>
    <row r="2989" spans="1:15" s="299" customFormat="1">
      <c r="A2989" s="15"/>
      <c r="B2989" s="290"/>
      <c r="C2989" s="17"/>
      <c r="D2989" s="17"/>
      <c r="E2989" s="15"/>
      <c r="F2989" s="15"/>
      <c r="G2989" s="15"/>
      <c r="H2989" s="15"/>
      <c r="I2989" s="15"/>
      <c r="J2989" s="15"/>
      <c r="K2989" s="15"/>
      <c r="L2989" s="15"/>
      <c r="M2989" s="15"/>
      <c r="N2989" s="15"/>
      <c r="O2989" s="15"/>
    </row>
    <row r="2990" spans="1:15" s="299" customFormat="1">
      <c r="A2990" s="15"/>
      <c r="B2990" s="290"/>
      <c r="C2990" s="17"/>
      <c r="D2990" s="17"/>
      <c r="E2990" s="15"/>
      <c r="F2990" s="15"/>
      <c r="G2990" s="15"/>
      <c r="H2990" s="15"/>
      <c r="I2990" s="15"/>
      <c r="J2990" s="15"/>
      <c r="K2990" s="15"/>
      <c r="L2990" s="15"/>
      <c r="M2990" s="15"/>
      <c r="N2990" s="15"/>
      <c r="O2990" s="15"/>
    </row>
    <row r="2991" spans="1:15" s="299" customFormat="1">
      <c r="A2991" s="15"/>
      <c r="B2991" s="290"/>
      <c r="C2991" s="17"/>
      <c r="D2991" s="17"/>
      <c r="E2991" s="15"/>
      <c r="F2991" s="15"/>
      <c r="G2991" s="15"/>
      <c r="H2991" s="15"/>
      <c r="I2991" s="15"/>
      <c r="J2991" s="15"/>
      <c r="K2991" s="15"/>
      <c r="L2991" s="15"/>
      <c r="M2991" s="15"/>
      <c r="N2991" s="15"/>
      <c r="O2991" s="15"/>
    </row>
    <row r="2992" spans="1:15" s="299" customFormat="1">
      <c r="A2992" s="15"/>
      <c r="B2992" s="290"/>
      <c r="C2992" s="17"/>
      <c r="D2992" s="17"/>
      <c r="E2992" s="15"/>
      <c r="F2992" s="15"/>
      <c r="G2992" s="15"/>
      <c r="H2992" s="15"/>
      <c r="I2992" s="15"/>
      <c r="J2992" s="15"/>
      <c r="K2992" s="15"/>
      <c r="L2992" s="15"/>
      <c r="M2992" s="15"/>
      <c r="N2992" s="15"/>
      <c r="O2992" s="15"/>
    </row>
    <row r="2993" spans="1:15" s="299" customFormat="1">
      <c r="A2993" s="15"/>
      <c r="B2993" s="290"/>
      <c r="C2993" s="17"/>
      <c r="D2993" s="17"/>
      <c r="E2993" s="15"/>
      <c r="F2993" s="15"/>
      <c r="G2993" s="15"/>
      <c r="H2993" s="15"/>
      <c r="I2993" s="15"/>
      <c r="J2993" s="15"/>
      <c r="K2993" s="15"/>
      <c r="L2993" s="15"/>
      <c r="M2993" s="15"/>
      <c r="N2993" s="15"/>
      <c r="O2993" s="15"/>
    </row>
    <row r="2994" spans="1:15" s="299" customFormat="1">
      <c r="A2994" s="15"/>
      <c r="B2994" s="290"/>
      <c r="C2994" s="17"/>
      <c r="D2994" s="17"/>
      <c r="E2994" s="15"/>
      <c r="F2994" s="15"/>
      <c r="G2994" s="15"/>
      <c r="H2994" s="15"/>
      <c r="I2994" s="15"/>
      <c r="J2994" s="15"/>
      <c r="K2994" s="15"/>
      <c r="L2994" s="15"/>
      <c r="M2994" s="15"/>
      <c r="N2994" s="15"/>
      <c r="O2994" s="15"/>
    </row>
    <row r="2995" spans="1:15" s="299" customFormat="1">
      <c r="A2995" s="15"/>
      <c r="B2995" s="290"/>
      <c r="C2995" s="17"/>
      <c r="D2995" s="17"/>
      <c r="E2995" s="15"/>
      <c r="F2995" s="15"/>
      <c r="G2995" s="15"/>
      <c r="H2995" s="15"/>
      <c r="I2995" s="15"/>
      <c r="J2995" s="15"/>
      <c r="K2995" s="15"/>
      <c r="L2995" s="15"/>
      <c r="M2995" s="15"/>
      <c r="N2995" s="15"/>
      <c r="O2995" s="15"/>
    </row>
    <row r="2996" spans="1:15" s="299" customFormat="1">
      <c r="A2996" s="15"/>
      <c r="B2996" s="290"/>
      <c r="C2996" s="17"/>
      <c r="D2996" s="17"/>
      <c r="E2996" s="15"/>
      <c r="F2996" s="15"/>
      <c r="G2996" s="15"/>
      <c r="H2996" s="15"/>
      <c r="I2996" s="15"/>
      <c r="J2996" s="15"/>
      <c r="K2996" s="15"/>
      <c r="L2996" s="15"/>
      <c r="M2996" s="15"/>
      <c r="N2996" s="15"/>
      <c r="O2996" s="15"/>
    </row>
    <row r="2997" spans="1:15" s="299" customFormat="1">
      <c r="A2997" s="15"/>
      <c r="B2997" s="290"/>
      <c r="C2997" s="17"/>
      <c r="D2997" s="17"/>
      <c r="E2997" s="15"/>
      <c r="F2997" s="15"/>
      <c r="G2997" s="15"/>
      <c r="H2997" s="15"/>
      <c r="I2997" s="15"/>
      <c r="J2997" s="15"/>
      <c r="K2997" s="15"/>
      <c r="L2997" s="15"/>
      <c r="M2997" s="15"/>
      <c r="N2997" s="15"/>
      <c r="O2997" s="15"/>
    </row>
    <row r="2998" spans="1:15" s="299" customFormat="1">
      <c r="A2998" s="15"/>
      <c r="B2998" s="290"/>
      <c r="C2998" s="17"/>
      <c r="D2998" s="17"/>
      <c r="E2998" s="15"/>
      <c r="F2998" s="15"/>
      <c r="G2998" s="15"/>
      <c r="H2998" s="15"/>
      <c r="I2998" s="15"/>
      <c r="J2998" s="15"/>
      <c r="K2998" s="15"/>
      <c r="L2998" s="15"/>
      <c r="M2998" s="15"/>
      <c r="N2998" s="15"/>
      <c r="O2998" s="15"/>
    </row>
    <row r="2999" spans="1:15" s="299" customFormat="1">
      <c r="A2999" s="15"/>
      <c r="B2999" s="290"/>
      <c r="C2999" s="17"/>
      <c r="D2999" s="17"/>
      <c r="E2999" s="15"/>
      <c r="F2999" s="15"/>
      <c r="G2999" s="15"/>
      <c r="H2999" s="15"/>
      <c r="I2999" s="15"/>
      <c r="J2999" s="15"/>
      <c r="K2999" s="15"/>
      <c r="L2999" s="15"/>
      <c r="M2999" s="15"/>
      <c r="N2999" s="15"/>
      <c r="O2999" s="15"/>
    </row>
    <row r="3000" spans="1:15" s="299" customFormat="1">
      <c r="A3000" s="15"/>
      <c r="B3000" s="290"/>
      <c r="C3000" s="17"/>
      <c r="D3000" s="17"/>
      <c r="E3000" s="15"/>
      <c r="F3000" s="15"/>
      <c r="G3000" s="15"/>
      <c r="H3000" s="15"/>
      <c r="I3000" s="15"/>
      <c r="J3000" s="15"/>
      <c r="K3000" s="15"/>
      <c r="L3000" s="15"/>
      <c r="M3000" s="15"/>
      <c r="N3000" s="15"/>
      <c r="O3000" s="15"/>
    </row>
    <row r="3001" spans="1:15" s="299" customFormat="1">
      <c r="A3001" s="15"/>
      <c r="B3001" s="290"/>
      <c r="C3001" s="17"/>
      <c r="D3001" s="17"/>
      <c r="E3001" s="15"/>
      <c r="F3001" s="15"/>
      <c r="G3001" s="15"/>
      <c r="H3001" s="15"/>
      <c r="I3001" s="15"/>
      <c r="J3001" s="15"/>
      <c r="K3001" s="15"/>
      <c r="L3001" s="15"/>
      <c r="M3001" s="15"/>
      <c r="N3001" s="15"/>
      <c r="O3001" s="15"/>
    </row>
    <row r="3002" spans="1:15" s="299" customFormat="1">
      <c r="A3002" s="15"/>
      <c r="B3002" s="290"/>
      <c r="C3002" s="17"/>
      <c r="D3002" s="17"/>
      <c r="E3002" s="15"/>
      <c r="F3002" s="15"/>
      <c r="G3002" s="15"/>
      <c r="H3002" s="15"/>
      <c r="I3002" s="15"/>
      <c r="J3002" s="15"/>
      <c r="K3002" s="15"/>
      <c r="L3002" s="15"/>
      <c r="M3002" s="15"/>
      <c r="N3002" s="15"/>
      <c r="O3002" s="15"/>
    </row>
    <row r="3003" spans="1:15" s="299" customFormat="1">
      <c r="A3003" s="15"/>
      <c r="B3003" s="290"/>
      <c r="C3003" s="17"/>
      <c r="D3003" s="17"/>
      <c r="E3003" s="15"/>
      <c r="F3003" s="15"/>
      <c r="G3003" s="15"/>
      <c r="H3003" s="15"/>
      <c r="I3003" s="15"/>
      <c r="J3003" s="15"/>
      <c r="K3003" s="15"/>
      <c r="L3003" s="15"/>
      <c r="M3003" s="15"/>
      <c r="N3003" s="15"/>
      <c r="O3003" s="15"/>
    </row>
    <row r="3004" spans="1:15" s="299" customFormat="1">
      <c r="A3004" s="15"/>
      <c r="B3004" s="290"/>
      <c r="C3004" s="17"/>
      <c r="D3004" s="17"/>
      <c r="E3004" s="15"/>
      <c r="F3004" s="15"/>
      <c r="G3004" s="15"/>
      <c r="H3004" s="15"/>
      <c r="I3004" s="15"/>
      <c r="J3004" s="15"/>
      <c r="K3004" s="15"/>
      <c r="L3004" s="15"/>
      <c r="M3004" s="15"/>
      <c r="N3004" s="15"/>
      <c r="O3004" s="15"/>
    </row>
    <row r="3005" spans="1:15" s="299" customFormat="1">
      <c r="A3005" s="15"/>
      <c r="B3005" s="290"/>
      <c r="C3005" s="17"/>
      <c r="D3005" s="17"/>
      <c r="E3005" s="15"/>
      <c r="F3005" s="15"/>
      <c r="G3005" s="15"/>
      <c r="H3005" s="15"/>
      <c r="I3005" s="15"/>
      <c r="J3005" s="15"/>
      <c r="K3005" s="15"/>
      <c r="L3005" s="15"/>
      <c r="M3005" s="15"/>
      <c r="N3005" s="15"/>
      <c r="O3005" s="15"/>
    </row>
    <row r="3006" spans="1:15" s="299" customFormat="1">
      <c r="A3006" s="15"/>
      <c r="B3006" s="290"/>
      <c r="C3006" s="17"/>
      <c r="D3006" s="17"/>
      <c r="E3006" s="15"/>
      <c r="F3006" s="15"/>
      <c r="G3006" s="15"/>
      <c r="H3006" s="15"/>
      <c r="I3006" s="15"/>
      <c r="J3006" s="15"/>
      <c r="K3006" s="15"/>
      <c r="L3006" s="15"/>
      <c r="M3006" s="15"/>
      <c r="N3006" s="15"/>
      <c r="O3006" s="15"/>
    </row>
    <row r="3007" spans="1:15" s="299" customFormat="1">
      <c r="A3007" s="15"/>
      <c r="B3007" s="290"/>
      <c r="C3007" s="17"/>
      <c r="D3007" s="17"/>
      <c r="E3007" s="15"/>
      <c r="F3007" s="15"/>
      <c r="G3007" s="15"/>
      <c r="H3007" s="15"/>
      <c r="I3007" s="15"/>
      <c r="J3007" s="15"/>
      <c r="K3007" s="15"/>
      <c r="L3007" s="15"/>
      <c r="M3007" s="15"/>
      <c r="N3007" s="15"/>
      <c r="O3007" s="15"/>
    </row>
    <row r="3008" spans="1:15" s="299" customFormat="1">
      <c r="A3008" s="15"/>
      <c r="B3008" s="290"/>
      <c r="C3008" s="17"/>
      <c r="D3008" s="17"/>
      <c r="E3008" s="15"/>
      <c r="F3008" s="15"/>
      <c r="G3008" s="15"/>
      <c r="H3008" s="15"/>
      <c r="I3008" s="15"/>
      <c r="J3008" s="15"/>
      <c r="K3008" s="15"/>
      <c r="L3008" s="15"/>
      <c r="M3008" s="15"/>
      <c r="N3008" s="15"/>
      <c r="O3008" s="15"/>
    </row>
    <row r="3009" spans="1:15" s="299" customFormat="1">
      <c r="A3009" s="15"/>
      <c r="B3009" s="290"/>
      <c r="C3009" s="17"/>
      <c r="D3009" s="17"/>
      <c r="E3009" s="15"/>
      <c r="F3009" s="15"/>
      <c r="G3009" s="15"/>
      <c r="H3009" s="15"/>
      <c r="I3009" s="15"/>
      <c r="J3009" s="15"/>
      <c r="K3009" s="15"/>
      <c r="L3009" s="15"/>
      <c r="M3009" s="15"/>
      <c r="N3009" s="15"/>
      <c r="O3009" s="15"/>
    </row>
    <row r="3010" spans="1:15" s="299" customFormat="1">
      <c r="A3010" s="15"/>
      <c r="B3010" s="290"/>
      <c r="C3010" s="17"/>
      <c r="D3010" s="17"/>
      <c r="E3010" s="15"/>
      <c r="F3010" s="15"/>
      <c r="G3010" s="15"/>
      <c r="H3010" s="15"/>
      <c r="I3010" s="15"/>
      <c r="J3010" s="15"/>
      <c r="K3010" s="15"/>
      <c r="L3010" s="15"/>
      <c r="M3010" s="15"/>
      <c r="N3010" s="15"/>
      <c r="O3010" s="15"/>
    </row>
    <row r="3011" spans="1:15" s="299" customFormat="1">
      <c r="A3011" s="15"/>
      <c r="B3011" s="290"/>
      <c r="C3011" s="17"/>
      <c r="D3011" s="17"/>
      <c r="E3011" s="15"/>
      <c r="F3011" s="15"/>
      <c r="G3011" s="15"/>
      <c r="H3011" s="15"/>
      <c r="I3011" s="15"/>
      <c r="J3011" s="15"/>
      <c r="K3011" s="15"/>
      <c r="L3011" s="15"/>
      <c r="M3011" s="15"/>
      <c r="N3011" s="15"/>
      <c r="O3011" s="15"/>
    </row>
    <row r="3012" spans="1:15" s="299" customFormat="1">
      <c r="A3012" s="15"/>
      <c r="B3012" s="290"/>
      <c r="C3012" s="17"/>
      <c r="D3012" s="17"/>
      <c r="E3012" s="15"/>
      <c r="F3012" s="15"/>
      <c r="G3012" s="15"/>
      <c r="H3012" s="15"/>
      <c r="I3012" s="15"/>
      <c r="J3012" s="15"/>
      <c r="K3012" s="15"/>
      <c r="L3012" s="15"/>
      <c r="M3012" s="15"/>
      <c r="N3012" s="15"/>
      <c r="O3012" s="15"/>
    </row>
    <row r="3013" spans="1:15" s="299" customFormat="1">
      <c r="A3013" s="15"/>
      <c r="B3013" s="290"/>
      <c r="C3013" s="17"/>
      <c r="D3013" s="17"/>
      <c r="E3013" s="15"/>
      <c r="F3013" s="15"/>
      <c r="G3013" s="15"/>
      <c r="H3013" s="15"/>
      <c r="I3013" s="15"/>
      <c r="J3013" s="15"/>
      <c r="K3013" s="15"/>
      <c r="L3013" s="15"/>
      <c r="M3013" s="15"/>
      <c r="N3013" s="15"/>
      <c r="O3013" s="15"/>
    </row>
    <row r="3014" spans="1:15" s="299" customFormat="1">
      <c r="A3014" s="15"/>
      <c r="B3014" s="290"/>
      <c r="C3014" s="17"/>
      <c r="D3014" s="17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s="299" customFormat="1">
      <c r="A3015" s="15"/>
      <c r="B3015" s="290"/>
      <c r="C3015" s="17"/>
      <c r="D3015" s="17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s="299" customFormat="1">
      <c r="A3016" s="15"/>
      <c r="B3016" s="290"/>
      <c r="C3016" s="17"/>
      <c r="D3016" s="17"/>
      <c r="E3016" s="15"/>
      <c r="F3016" s="15"/>
      <c r="G3016" s="15"/>
      <c r="H3016" s="15"/>
      <c r="I3016" s="15"/>
      <c r="J3016" s="15"/>
      <c r="K3016" s="15"/>
      <c r="L3016" s="15"/>
      <c r="M3016" s="15"/>
      <c r="N3016" s="15"/>
      <c r="O3016" s="15"/>
    </row>
    <row r="3017" spans="1:15" s="299" customFormat="1">
      <c r="A3017" s="15"/>
      <c r="B3017" s="290"/>
      <c r="C3017" s="17"/>
      <c r="D3017" s="17"/>
      <c r="E3017" s="15"/>
      <c r="F3017" s="15"/>
      <c r="G3017" s="15"/>
      <c r="H3017" s="15"/>
      <c r="I3017" s="15"/>
      <c r="J3017" s="15"/>
      <c r="K3017" s="15"/>
      <c r="L3017" s="15"/>
      <c r="M3017" s="15"/>
      <c r="N3017" s="15"/>
      <c r="O3017" s="15"/>
    </row>
    <row r="3018" spans="1:15" s="299" customFormat="1">
      <c r="A3018" s="15"/>
      <c r="B3018" s="290"/>
      <c r="C3018" s="17"/>
      <c r="D3018" s="17"/>
      <c r="E3018" s="15"/>
      <c r="F3018" s="15"/>
      <c r="G3018" s="15"/>
      <c r="H3018" s="15"/>
      <c r="I3018" s="15"/>
      <c r="J3018" s="15"/>
      <c r="K3018" s="15"/>
      <c r="L3018" s="15"/>
      <c r="M3018" s="15"/>
      <c r="N3018" s="15"/>
      <c r="O3018" s="15"/>
    </row>
    <row r="3019" spans="1:15" s="299" customFormat="1">
      <c r="A3019" s="15"/>
      <c r="B3019" s="290"/>
      <c r="C3019" s="17"/>
      <c r="D3019" s="17"/>
      <c r="E3019" s="15"/>
      <c r="F3019" s="15"/>
      <c r="G3019" s="15"/>
      <c r="H3019" s="15"/>
      <c r="I3019" s="15"/>
      <c r="J3019" s="15"/>
      <c r="K3019" s="15"/>
      <c r="L3019" s="15"/>
      <c r="M3019" s="15"/>
      <c r="N3019" s="15"/>
      <c r="O3019" s="15"/>
    </row>
    <row r="3020" spans="1:15" s="299" customFormat="1">
      <c r="A3020" s="15"/>
      <c r="B3020" s="290"/>
      <c r="C3020" s="17"/>
      <c r="D3020" s="17"/>
      <c r="E3020" s="15"/>
      <c r="F3020" s="15"/>
      <c r="G3020" s="15"/>
      <c r="H3020" s="15"/>
      <c r="I3020" s="15"/>
      <c r="J3020" s="15"/>
      <c r="K3020" s="15"/>
      <c r="L3020" s="15"/>
      <c r="M3020" s="15"/>
      <c r="N3020" s="15"/>
      <c r="O3020" s="15"/>
    </row>
    <row r="3021" spans="1:15" s="299" customFormat="1">
      <c r="A3021" s="15"/>
      <c r="B3021" s="290"/>
      <c r="C3021" s="17"/>
      <c r="D3021" s="17"/>
      <c r="E3021" s="15"/>
      <c r="F3021" s="15"/>
      <c r="G3021" s="15"/>
      <c r="H3021" s="15"/>
      <c r="I3021" s="15"/>
      <c r="J3021" s="15"/>
      <c r="K3021" s="15"/>
      <c r="L3021" s="15"/>
      <c r="M3021" s="15"/>
      <c r="N3021" s="15"/>
      <c r="O3021" s="15"/>
    </row>
    <row r="3022" spans="1:15" s="299" customFormat="1">
      <c r="A3022" s="15"/>
      <c r="B3022" s="290"/>
      <c r="C3022" s="17"/>
      <c r="D3022" s="17"/>
      <c r="E3022" s="15"/>
      <c r="F3022" s="15"/>
      <c r="G3022" s="15"/>
      <c r="H3022" s="15"/>
      <c r="I3022" s="15"/>
      <c r="J3022" s="15"/>
      <c r="K3022" s="15"/>
      <c r="L3022" s="15"/>
      <c r="M3022" s="15"/>
      <c r="N3022" s="15"/>
      <c r="O3022" s="15"/>
    </row>
    <row r="3023" spans="1:15" s="299" customFormat="1">
      <c r="A3023" s="15"/>
      <c r="B3023" s="290"/>
      <c r="C3023" s="17"/>
      <c r="D3023" s="17"/>
      <c r="E3023" s="15"/>
      <c r="F3023" s="15"/>
      <c r="G3023" s="15"/>
      <c r="H3023" s="15"/>
      <c r="I3023" s="15"/>
      <c r="J3023" s="15"/>
      <c r="K3023" s="15"/>
      <c r="L3023" s="15"/>
      <c r="M3023" s="15"/>
      <c r="N3023" s="15"/>
      <c r="O3023" s="15"/>
    </row>
    <row r="3024" spans="1:15" s="299" customFormat="1">
      <c r="A3024" s="15"/>
      <c r="B3024" s="290"/>
      <c r="C3024" s="17"/>
      <c r="D3024" s="17"/>
      <c r="E3024" s="15"/>
      <c r="F3024" s="15"/>
      <c r="G3024" s="15"/>
      <c r="H3024" s="15"/>
      <c r="I3024" s="15"/>
      <c r="J3024" s="15"/>
      <c r="K3024" s="15"/>
      <c r="L3024" s="15"/>
      <c r="M3024" s="15"/>
      <c r="N3024" s="15"/>
      <c r="O3024" s="15"/>
    </row>
    <row r="3025" spans="1:15" s="299" customFormat="1">
      <c r="A3025" s="15"/>
      <c r="B3025" s="290"/>
      <c r="C3025" s="17"/>
      <c r="D3025" s="17"/>
      <c r="E3025" s="15"/>
      <c r="F3025" s="15"/>
      <c r="G3025" s="15"/>
      <c r="H3025" s="15"/>
      <c r="I3025" s="15"/>
      <c r="J3025" s="15"/>
      <c r="K3025" s="15"/>
      <c r="L3025" s="15"/>
      <c r="M3025" s="15"/>
      <c r="N3025" s="15"/>
      <c r="O3025" s="15"/>
    </row>
    <row r="3026" spans="1:15" s="299" customFormat="1">
      <c r="A3026" s="15"/>
      <c r="B3026" s="290"/>
      <c r="C3026" s="17"/>
      <c r="D3026" s="17"/>
      <c r="E3026" s="15"/>
      <c r="F3026" s="15"/>
      <c r="G3026" s="15"/>
      <c r="H3026" s="15"/>
      <c r="I3026" s="15"/>
      <c r="J3026" s="15"/>
      <c r="K3026" s="15"/>
      <c r="L3026" s="15"/>
      <c r="M3026" s="15"/>
      <c r="N3026" s="15"/>
      <c r="O3026" s="15"/>
    </row>
    <row r="3027" spans="1:15" s="299" customFormat="1">
      <c r="A3027" s="15"/>
      <c r="B3027" s="290"/>
      <c r="C3027" s="17"/>
      <c r="D3027" s="17"/>
      <c r="E3027" s="15"/>
      <c r="F3027" s="15"/>
      <c r="G3027" s="15"/>
      <c r="H3027" s="15"/>
      <c r="I3027" s="15"/>
      <c r="J3027" s="15"/>
      <c r="K3027" s="15"/>
      <c r="L3027" s="15"/>
      <c r="M3027" s="15"/>
      <c r="N3027" s="15"/>
      <c r="O3027" s="15"/>
    </row>
    <row r="3028" spans="1:15" s="299" customFormat="1">
      <c r="A3028" s="15"/>
      <c r="B3028" s="290"/>
      <c r="C3028" s="17"/>
      <c r="D3028" s="17"/>
      <c r="E3028" s="15"/>
      <c r="F3028" s="15"/>
      <c r="G3028" s="15"/>
      <c r="H3028" s="15"/>
      <c r="I3028" s="15"/>
      <c r="J3028" s="15"/>
      <c r="K3028" s="15"/>
      <c r="L3028" s="15"/>
      <c r="M3028" s="15"/>
      <c r="N3028" s="15"/>
      <c r="O3028" s="15"/>
    </row>
    <row r="3029" spans="1:15" s="299" customFormat="1">
      <c r="A3029" s="15"/>
      <c r="B3029" s="290"/>
      <c r="C3029" s="17"/>
      <c r="D3029" s="17"/>
      <c r="E3029" s="15"/>
      <c r="F3029" s="15"/>
      <c r="G3029" s="15"/>
      <c r="H3029" s="15"/>
      <c r="I3029" s="15"/>
      <c r="J3029" s="15"/>
      <c r="K3029" s="15"/>
      <c r="L3029" s="15"/>
      <c r="M3029" s="15"/>
      <c r="N3029" s="15"/>
      <c r="O3029" s="15"/>
    </row>
    <row r="3030" spans="1:15" s="299" customFormat="1">
      <c r="A3030" s="15"/>
      <c r="B3030" s="290"/>
      <c r="C3030" s="17"/>
      <c r="D3030" s="17"/>
      <c r="E3030" s="15"/>
      <c r="F3030" s="15"/>
      <c r="G3030" s="15"/>
      <c r="H3030" s="15"/>
      <c r="I3030" s="15"/>
      <c r="J3030" s="15"/>
      <c r="K3030" s="15"/>
      <c r="L3030" s="15"/>
      <c r="M3030" s="15"/>
      <c r="N3030" s="15"/>
      <c r="O3030" s="15"/>
    </row>
    <row r="3031" spans="1:15" s="299" customFormat="1">
      <c r="A3031" s="15"/>
      <c r="B3031" s="290"/>
      <c r="C3031" s="17"/>
      <c r="D3031" s="17"/>
      <c r="E3031" s="15"/>
      <c r="F3031" s="15"/>
      <c r="G3031" s="15"/>
      <c r="H3031" s="15"/>
      <c r="I3031" s="15"/>
      <c r="J3031" s="15"/>
      <c r="K3031" s="15"/>
      <c r="L3031" s="15"/>
      <c r="M3031" s="15"/>
      <c r="N3031" s="15"/>
      <c r="O3031" s="15"/>
    </row>
    <row r="3032" spans="1:15" s="299" customFormat="1">
      <c r="A3032" s="15"/>
      <c r="B3032" s="290"/>
      <c r="C3032" s="17"/>
      <c r="D3032" s="17"/>
      <c r="E3032" s="15"/>
      <c r="F3032" s="15"/>
      <c r="G3032" s="15"/>
      <c r="H3032" s="15"/>
      <c r="I3032" s="15"/>
      <c r="J3032" s="15"/>
      <c r="K3032" s="15"/>
      <c r="L3032" s="15"/>
      <c r="M3032" s="15"/>
      <c r="N3032" s="15"/>
      <c r="O3032" s="15"/>
    </row>
    <row r="3033" spans="1:15" s="299" customFormat="1">
      <c r="A3033" s="15"/>
      <c r="B3033" s="290"/>
      <c r="C3033" s="17"/>
      <c r="D3033" s="17"/>
      <c r="E3033" s="15"/>
      <c r="F3033" s="15"/>
      <c r="G3033" s="15"/>
      <c r="H3033" s="15"/>
      <c r="I3033" s="15"/>
      <c r="J3033" s="15"/>
      <c r="K3033" s="15"/>
      <c r="L3033" s="15"/>
      <c r="M3033" s="15"/>
      <c r="N3033" s="15"/>
      <c r="O3033" s="15"/>
    </row>
    <row r="3034" spans="1:15" s="299" customFormat="1">
      <c r="A3034" s="15"/>
      <c r="B3034" s="290"/>
      <c r="C3034" s="17"/>
      <c r="D3034" s="17"/>
      <c r="E3034" s="15"/>
      <c r="F3034" s="15"/>
      <c r="G3034" s="15"/>
      <c r="H3034" s="15"/>
      <c r="I3034" s="15"/>
      <c r="J3034" s="15"/>
      <c r="K3034" s="15"/>
      <c r="L3034" s="15"/>
      <c r="M3034" s="15"/>
      <c r="N3034" s="15"/>
      <c r="O3034" s="15"/>
    </row>
    <row r="3035" spans="1:15" s="299" customFormat="1">
      <c r="A3035" s="15"/>
      <c r="B3035" s="290"/>
      <c r="C3035" s="17"/>
      <c r="D3035" s="17"/>
      <c r="E3035" s="15"/>
      <c r="F3035" s="15"/>
      <c r="G3035" s="15"/>
      <c r="H3035" s="15"/>
      <c r="I3035" s="15"/>
      <c r="J3035" s="15"/>
      <c r="K3035" s="15"/>
      <c r="L3035" s="15"/>
      <c r="M3035" s="15"/>
      <c r="N3035" s="15"/>
      <c r="O3035" s="15"/>
    </row>
    <row r="3036" spans="1:15" s="299" customFormat="1">
      <c r="A3036" s="15"/>
      <c r="B3036" s="290"/>
      <c r="C3036" s="17"/>
      <c r="D3036" s="17"/>
      <c r="E3036" s="15"/>
      <c r="F3036" s="15"/>
      <c r="G3036" s="15"/>
      <c r="H3036" s="15"/>
      <c r="I3036" s="15"/>
      <c r="J3036" s="15"/>
      <c r="K3036" s="15"/>
      <c r="L3036" s="15"/>
      <c r="M3036" s="15"/>
      <c r="N3036" s="15"/>
      <c r="O3036" s="15"/>
    </row>
    <row r="3037" spans="1:15" s="299" customFormat="1">
      <c r="A3037" s="15"/>
      <c r="B3037" s="290"/>
      <c r="C3037" s="17"/>
      <c r="D3037" s="17"/>
      <c r="E3037" s="15"/>
      <c r="F3037" s="15"/>
      <c r="G3037" s="15"/>
      <c r="H3037" s="15"/>
      <c r="I3037" s="15"/>
      <c r="J3037" s="15"/>
      <c r="K3037" s="15"/>
      <c r="L3037" s="15"/>
      <c r="M3037" s="15"/>
      <c r="N3037" s="15"/>
      <c r="O3037" s="15"/>
    </row>
    <row r="3038" spans="1:15" s="299" customFormat="1">
      <c r="A3038" s="15"/>
      <c r="B3038" s="290"/>
      <c r="C3038" s="17"/>
      <c r="D3038" s="17"/>
      <c r="E3038" s="15"/>
      <c r="F3038" s="15"/>
      <c r="G3038" s="15"/>
      <c r="H3038" s="15"/>
      <c r="I3038" s="15"/>
      <c r="J3038" s="15"/>
      <c r="K3038" s="15"/>
      <c r="L3038" s="15"/>
      <c r="M3038" s="15"/>
      <c r="N3038" s="15"/>
      <c r="O3038" s="15"/>
    </row>
    <row r="3039" spans="1:15" s="299" customFormat="1">
      <c r="A3039" s="15"/>
      <c r="B3039" s="290"/>
      <c r="C3039" s="17"/>
      <c r="D3039" s="17"/>
      <c r="E3039" s="15"/>
      <c r="F3039" s="15"/>
      <c r="G3039" s="15"/>
      <c r="H3039" s="15"/>
      <c r="I3039" s="15"/>
      <c r="J3039" s="15"/>
      <c r="K3039" s="15"/>
      <c r="L3039" s="15"/>
      <c r="M3039" s="15"/>
      <c r="N3039" s="15"/>
      <c r="O3039" s="15"/>
    </row>
    <row r="3040" spans="1:15" s="299" customFormat="1">
      <c r="A3040" s="15"/>
      <c r="B3040" s="290"/>
      <c r="C3040" s="17"/>
      <c r="D3040" s="17"/>
      <c r="E3040" s="15"/>
      <c r="F3040" s="15"/>
      <c r="G3040" s="15"/>
      <c r="H3040" s="15"/>
      <c r="I3040" s="15"/>
      <c r="J3040" s="15"/>
      <c r="K3040" s="15"/>
      <c r="L3040" s="15"/>
      <c r="M3040" s="15"/>
      <c r="N3040" s="15"/>
      <c r="O3040" s="15"/>
    </row>
    <row r="3041" spans="1:15" s="299" customFormat="1">
      <c r="A3041" s="15"/>
      <c r="B3041" s="290"/>
      <c r="C3041" s="17"/>
      <c r="D3041" s="17"/>
      <c r="E3041" s="15"/>
      <c r="F3041" s="15"/>
      <c r="G3041" s="15"/>
      <c r="H3041" s="15"/>
      <c r="I3041" s="15"/>
      <c r="J3041" s="15"/>
      <c r="K3041" s="15"/>
      <c r="L3041" s="15"/>
      <c r="M3041" s="15"/>
      <c r="N3041" s="15"/>
      <c r="O3041" s="15"/>
    </row>
    <row r="3042" spans="1:15" s="299" customFormat="1">
      <c r="A3042" s="15"/>
      <c r="B3042" s="290"/>
      <c r="C3042" s="17"/>
      <c r="D3042" s="17"/>
      <c r="E3042" s="15"/>
      <c r="F3042" s="15"/>
      <c r="G3042" s="15"/>
      <c r="H3042" s="15"/>
      <c r="I3042" s="15"/>
      <c r="J3042" s="15"/>
      <c r="K3042" s="15"/>
      <c r="L3042" s="15"/>
      <c r="M3042" s="15"/>
      <c r="N3042" s="15"/>
      <c r="O3042" s="15"/>
    </row>
    <row r="3043" spans="1:15" s="299" customFormat="1">
      <c r="A3043" s="15"/>
      <c r="B3043" s="290"/>
      <c r="C3043" s="17"/>
      <c r="D3043" s="17"/>
      <c r="E3043" s="15"/>
      <c r="F3043" s="15"/>
      <c r="G3043" s="15"/>
      <c r="H3043" s="15"/>
      <c r="I3043" s="15"/>
      <c r="J3043" s="15"/>
      <c r="K3043" s="15"/>
      <c r="L3043" s="15"/>
      <c r="M3043" s="15"/>
      <c r="N3043" s="15"/>
      <c r="O3043" s="15"/>
    </row>
    <row r="3044" spans="1:15" s="299" customFormat="1">
      <c r="A3044" s="15"/>
      <c r="B3044" s="290"/>
      <c r="C3044" s="17"/>
      <c r="D3044" s="17"/>
      <c r="E3044" s="15"/>
      <c r="F3044" s="15"/>
      <c r="G3044" s="15"/>
      <c r="H3044" s="15"/>
      <c r="I3044" s="15"/>
      <c r="J3044" s="15"/>
      <c r="K3044" s="15"/>
      <c r="L3044" s="15"/>
      <c r="M3044" s="15"/>
      <c r="N3044" s="15"/>
      <c r="O3044" s="15"/>
    </row>
    <row r="3045" spans="1:15" s="299" customFormat="1">
      <c r="A3045" s="15"/>
      <c r="B3045" s="290"/>
      <c r="C3045" s="17"/>
      <c r="D3045" s="17"/>
      <c r="E3045" s="15"/>
      <c r="F3045" s="15"/>
      <c r="G3045" s="15"/>
      <c r="H3045" s="15"/>
      <c r="I3045" s="15"/>
      <c r="J3045" s="15"/>
      <c r="K3045" s="15"/>
      <c r="L3045" s="15"/>
      <c r="M3045" s="15"/>
      <c r="N3045" s="15"/>
      <c r="O3045" s="15"/>
    </row>
    <row r="3046" spans="1:15" s="299" customFormat="1">
      <c r="A3046" s="15"/>
      <c r="B3046" s="290"/>
      <c r="C3046" s="17"/>
      <c r="D3046" s="17"/>
      <c r="E3046" s="15"/>
      <c r="F3046" s="15"/>
      <c r="G3046" s="15"/>
      <c r="H3046" s="15"/>
      <c r="I3046" s="15"/>
      <c r="J3046" s="15"/>
      <c r="K3046" s="15"/>
      <c r="L3046" s="15"/>
      <c r="M3046" s="15"/>
      <c r="N3046" s="15"/>
      <c r="O3046" s="15"/>
    </row>
    <row r="3047" spans="1:15" s="299" customFormat="1">
      <c r="A3047" s="15"/>
      <c r="B3047" s="290"/>
      <c r="C3047" s="17"/>
      <c r="D3047" s="17"/>
      <c r="E3047" s="15"/>
      <c r="F3047" s="15"/>
      <c r="G3047" s="15"/>
      <c r="H3047" s="15"/>
      <c r="I3047" s="15"/>
      <c r="J3047" s="15"/>
      <c r="K3047" s="15"/>
      <c r="L3047" s="15"/>
      <c r="M3047" s="15"/>
      <c r="N3047" s="15"/>
      <c r="O3047" s="15"/>
    </row>
    <row r="3048" spans="1:15" s="299" customFormat="1">
      <c r="A3048" s="15"/>
      <c r="B3048" s="290"/>
      <c r="C3048" s="17"/>
      <c r="D3048" s="17"/>
      <c r="E3048" s="15"/>
      <c r="F3048" s="15"/>
      <c r="G3048" s="15"/>
      <c r="H3048" s="15"/>
      <c r="I3048" s="15"/>
      <c r="J3048" s="15"/>
      <c r="K3048" s="15"/>
      <c r="L3048" s="15"/>
      <c r="M3048" s="15"/>
      <c r="N3048" s="15"/>
      <c r="O3048" s="15"/>
    </row>
    <row r="3049" spans="1:15" s="299" customFormat="1">
      <c r="A3049" s="15"/>
      <c r="B3049" s="290"/>
      <c r="C3049" s="17"/>
      <c r="D3049" s="17"/>
      <c r="E3049" s="15"/>
      <c r="F3049" s="15"/>
      <c r="G3049" s="15"/>
      <c r="H3049" s="15"/>
      <c r="I3049" s="15"/>
      <c r="J3049" s="15"/>
      <c r="K3049" s="15"/>
      <c r="L3049" s="15"/>
      <c r="M3049" s="15"/>
      <c r="N3049" s="15"/>
      <c r="O3049" s="15"/>
    </row>
    <row r="3050" spans="1:15" s="299" customFormat="1">
      <c r="A3050" s="15"/>
      <c r="B3050" s="290"/>
      <c r="C3050" s="17"/>
      <c r="D3050" s="17"/>
      <c r="E3050" s="15"/>
      <c r="F3050" s="15"/>
      <c r="G3050" s="15"/>
      <c r="H3050" s="15"/>
      <c r="I3050" s="15"/>
      <c r="J3050" s="15"/>
      <c r="K3050" s="15"/>
      <c r="L3050" s="15"/>
      <c r="M3050" s="15"/>
      <c r="N3050" s="15"/>
      <c r="O3050" s="15"/>
    </row>
    <row r="3051" spans="1:15" s="299" customFormat="1">
      <c r="A3051" s="15"/>
      <c r="B3051" s="290"/>
      <c r="C3051" s="17"/>
      <c r="D3051" s="17"/>
      <c r="E3051" s="15"/>
      <c r="F3051" s="15"/>
      <c r="G3051" s="15"/>
      <c r="H3051" s="15"/>
      <c r="I3051" s="15"/>
      <c r="J3051" s="15"/>
      <c r="K3051" s="15"/>
      <c r="L3051" s="15"/>
      <c r="M3051" s="15"/>
      <c r="N3051" s="15"/>
      <c r="O3051" s="15"/>
    </row>
    <row r="3052" spans="1:15" s="299" customFormat="1">
      <c r="A3052" s="15"/>
      <c r="B3052" s="290"/>
      <c r="C3052" s="17"/>
      <c r="D3052" s="17"/>
      <c r="E3052" s="15"/>
      <c r="F3052" s="15"/>
      <c r="G3052" s="15"/>
      <c r="H3052" s="15"/>
      <c r="I3052" s="15"/>
      <c r="J3052" s="15"/>
      <c r="K3052" s="15"/>
      <c r="L3052" s="15"/>
      <c r="M3052" s="15"/>
      <c r="N3052" s="15"/>
      <c r="O3052" s="15"/>
    </row>
    <row r="3053" spans="1:15" s="299" customFormat="1">
      <c r="A3053" s="15"/>
      <c r="B3053" s="290"/>
      <c r="C3053" s="17"/>
      <c r="D3053" s="17"/>
      <c r="E3053" s="15"/>
      <c r="F3053" s="15"/>
      <c r="G3053" s="15"/>
      <c r="H3053" s="15"/>
      <c r="I3053" s="15"/>
      <c r="J3053" s="15"/>
      <c r="K3053" s="15"/>
      <c r="L3053" s="15"/>
      <c r="M3053" s="15"/>
      <c r="N3053" s="15"/>
      <c r="O3053" s="15"/>
    </row>
    <row r="3054" spans="1:15" s="299" customFormat="1">
      <c r="A3054" s="15"/>
      <c r="B3054" s="290"/>
      <c r="C3054" s="17"/>
      <c r="D3054" s="17"/>
      <c r="E3054" s="15"/>
      <c r="F3054" s="15"/>
      <c r="G3054" s="15"/>
      <c r="H3054" s="15"/>
      <c r="I3054" s="15"/>
      <c r="J3054" s="15"/>
      <c r="K3054" s="15"/>
      <c r="L3054" s="15"/>
      <c r="M3054" s="15"/>
      <c r="N3054" s="15"/>
      <c r="O3054" s="15"/>
    </row>
    <row r="3055" spans="1:15" s="299" customFormat="1">
      <c r="A3055" s="15"/>
      <c r="B3055" s="290"/>
      <c r="C3055" s="17"/>
      <c r="D3055" s="17"/>
      <c r="E3055" s="15"/>
      <c r="F3055" s="15"/>
      <c r="G3055" s="15"/>
      <c r="H3055" s="15"/>
      <c r="I3055" s="15"/>
      <c r="J3055" s="15"/>
      <c r="K3055" s="15"/>
      <c r="L3055" s="15"/>
      <c r="M3055" s="15"/>
      <c r="N3055" s="15"/>
      <c r="O3055" s="15"/>
    </row>
    <row r="3056" spans="1:15" s="299" customFormat="1">
      <c r="A3056" s="15"/>
      <c r="B3056" s="290"/>
      <c r="C3056" s="17"/>
      <c r="D3056" s="17"/>
      <c r="E3056" s="15"/>
      <c r="F3056" s="15"/>
      <c r="G3056" s="15"/>
      <c r="H3056" s="15"/>
      <c r="I3056" s="15"/>
      <c r="J3056" s="15"/>
      <c r="K3056" s="15"/>
      <c r="L3056" s="15"/>
      <c r="M3056" s="15"/>
      <c r="N3056" s="15"/>
      <c r="O3056" s="15"/>
    </row>
    <row r="3057" spans="1:15" s="299" customFormat="1">
      <c r="A3057" s="15"/>
      <c r="B3057" s="290"/>
      <c r="C3057" s="17"/>
      <c r="D3057" s="17"/>
      <c r="E3057" s="15"/>
      <c r="F3057" s="15"/>
      <c r="G3057" s="15"/>
      <c r="H3057" s="15"/>
      <c r="I3057" s="15"/>
      <c r="J3057" s="15"/>
      <c r="K3057" s="15"/>
      <c r="L3057" s="15"/>
      <c r="M3057" s="15"/>
      <c r="N3057" s="15"/>
      <c r="O3057" s="15"/>
    </row>
    <row r="3058" spans="1:15" s="299" customFormat="1">
      <c r="A3058" s="15"/>
      <c r="B3058" s="290"/>
      <c r="C3058" s="17"/>
      <c r="D3058" s="17"/>
      <c r="E3058" s="15"/>
      <c r="F3058" s="15"/>
      <c r="G3058" s="15"/>
      <c r="H3058" s="15"/>
      <c r="I3058" s="15"/>
      <c r="J3058" s="15"/>
      <c r="K3058" s="15"/>
      <c r="L3058" s="15"/>
      <c r="M3058" s="15"/>
      <c r="N3058" s="15"/>
      <c r="O3058" s="15"/>
    </row>
    <row r="3059" spans="1:15" s="299" customFormat="1">
      <c r="A3059" s="15"/>
      <c r="B3059" s="290"/>
      <c r="C3059" s="17"/>
      <c r="D3059" s="17"/>
      <c r="E3059" s="15"/>
      <c r="F3059" s="15"/>
      <c r="G3059" s="15"/>
      <c r="H3059" s="15"/>
      <c r="I3059" s="15"/>
      <c r="J3059" s="15"/>
      <c r="K3059" s="15"/>
      <c r="L3059" s="15"/>
      <c r="M3059" s="15"/>
      <c r="N3059" s="15"/>
      <c r="O3059" s="15"/>
    </row>
    <row r="3060" spans="1:15" s="299" customFormat="1">
      <c r="A3060" s="15"/>
      <c r="B3060" s="290"/>
      <c r="C3060" s="17"/>
      <c r="D3060" s="17"/>
      <c r="E3060" s="15"/>
      <c r="F3060" s="15"/>
      <c r="G3060" s="15"/>
      <c r="H3060" s="15"/>
      <c r="I3060" s="15"/>
      <c r="J3060" s="15"/>
      <c r="K3060" s="15"/>
      <c r="L3060" s="15"/>
      <c r="M3060" s="15"/>
      <c r="N3060" s="15"/>
      <c r="O3060" s="15"/>
    </row>
    <row r="3061" spans="1:15" s="299" customFormat="1">
      <c r="A3061" s="15"/>
      <c r="B3061" s="290"/>
      <c r="C3061" s="17"/>
      <c r="D3061" s="17"/>
      <c r="E3061" s="15"/>
      <c r="F3061" s="15"/>
      <c r="G3061" s="15"/>
      <c r="H3061" s="15"/>
      <c r="I3061" s="15"/>
      <c r="J3061" s="15"/>
      <c r="K3061" s="15"/>
      <c r="L3061" s="15"/>
      <c r="M3061" s="15"/>
      <c r="N3061" s="15"/>
      <c r="O3061" s="15"/>
    </row>
    <row r="3062" spans="1:15" s="299" customFormat="1">
      <c r="A3062" s="15"/>
      <c r="B3062" s="290"/>
      <c r="C3062" s="17"/>
      <c r="D3062" s="17"/>
      <c r="E3062" s="15"/>
      <c r="F3062" s="15"/>
      <c r="G3062" s="15"/>
      <c r="H3062" s="15"/>
      <c r="I3062" s="15"/>
      <c r="J3062" s="15"/>
      <c r="K3062" s="15"/>
      <c r="L3062" s="15"/>
      <c r="M3062" s="15"/>
      <c r="N3062" s="15"/>
      <c r="O3062" s="15"/>
    </row>
    <row r="3063" spans="1:15" s="299" customFormat="1">
      <c r="A3063" s="15"/>
      <c r="B3063" s="290"/>
      <c r="C3063" s="17"/>
      <c r="D3063" s="17"/>
      <c r="E3063" s="15"/>
      <c r="F3063" s="15"/>
      <c r="G3063" s="15"/>
      <c r="H3063" s="15"/>
      <c r="I3063" s="15"/>
      <c r="J3063" s="15"/>
      <c r="K3063" s="15"/>
      <c r="L3063" s="15"/>
      <c r="M3063" s="15"/>
      <c r="N3063" s="15"/>
      <c r="O3063" s="15"/>
    </row>
    <row r="3064" spans="1:15" s="299" customFormat="1">
      <c r="A3064" s="15"/>
      <c r="B3064" s="290"/>
      <c r="C3064" s="17"/>
      <c r="D3064" s="17"/>
      <c r="E3064" s="15"/>
      <c r="F3064" s="15"/>
      <c r="G3064" s="15"/>
      <c r="H3064" s="15"/>
      <c r="I3064" s="15"/>
      <c r="J3064" s="15"/>
      <c r="K3064" s="15"/>
      <c r="L3064" s="15"/>
      <c r="M3064" s="15"/>
      <c r="N3064" s="15"/>
      <c r="O3064" s="15"/>
    </row>
    <row r="3065" spans="1:15" s="299" customFormat="1">
      <c r="A3065" s="15"/>
      <c r="B3065" s="290"/>
      <c r="C3065" s="17"/>
      <c r="D3065" s="17"/>
      <c r="E3065" s="15"/>
      <c r="F3065" s="15"/>
      <c r="G3065" s="15"/>
      <c r="H3065" s="15"/>
      <c r="I3065" s="15"/>
      <c r="J3065" s="15"/>
      <c r="K3065" s="15"/>
      <c r="L3065" s="15"/>
      <c r="M3065" s="15"/>
      <c r="N3065" s="15"/>
      <c r="O3065" s="15"/>
    </row>
    <row r="3066" spans="1:15" s="299" customFormat="1">
      <c r="A3066" s="15"/>
      <c r="B3066" s="290"/>
      <c r="C3066" s="17"/>
      <c r="D3066" s="17"/>
      <c r="E3066" s="15"/>
      <c r="F3066" s="15"/>
      <c r="G3066" s="15"/>
      <c r="H3066" s="15"/>
      <c r="I3066" s="15"/>
      <c r="J3066" s="15"/>
      <c r="K3066" s="15"/>
      <c r="L3066" s="15"/>
      <c r="M3066" s="15"/>
      <c r="N3066" s="15"/>
      <c r="O3066" s="15"/>
    </row>
    <row r="3067" spans="1:15" s="299" customFormat="1">
      <c r="A3067" s="15"/>
      <c r="B3067" s="290"/>
      <c r="C3067" s="17"/>
      <c r="D3067" s="17"/>
      <c r="E3067" s="15"/>
      <c r="F3067" s="15"/>
      <c r="G3067" s="15"/>
      <c r="H3067" s="15"/>
      <c r="I3067" s="15"/>
      <c r="J3067" s="15"/>
      <c r="K3067" s="15"/>
      <c r="L3067" s="15"/>
      <c r="M3067" s="15"/>
      <c r="N3067" s="15"/>
      <c r="O3067" s="15"/>
    </row>
    <row r="3068" spans="1:15" s="299" customFormat="1">
      <c r="A3068" s="15"/>
      <c r="B3068" s="290"/>
      <c r="C3068" s="17"/>
      <c r="D3068" s="17"/>
      <c r="E3068" s="15"/>
      <c r="F3068" s="15"/>
      <c r="G3068" s="15"/>
      <c r="H3068" s="15"/>
      <c r="I3068" s="15"/>
      <c r="J3068" s="15"/>
      <c r="K3068" s="15"/>
      <c r="L3068" s="15"/>
      <c r="M3068" s="15"/>
      <c r="N3068" s="15"/>
      <c r="O3068" s="15"/>
    </row>
    <row r="3069" spans="1:15" s="299" customFormat="1">
      <c r="A3069" s="15"/>
      <c r="B3069" s="290"/>
      <c r="C3069" s="17"/>
      <c r="D3069" s="17"/>
      <c r="E3069" s="15"/>
      <c r="F3069" s="15"/>
      <c r="G3069" s="15"/>
      <c r="H3069" s="15"/>
      <c r="I3069" s="15"/>
      <c r="J3069" s="15"/>
      <c r="K3069" s="15"/>
      <c r="L3069" s="15"/>
      <c r="M3069" s="15"/>
      <c r="N3069" s="15"/>
      <c r="O3069" s="15"/>
    </row>
    <row r="3070" spans="1:15" s="299" customFormat="1">
      <c r="A3070" s="15"/>
      <c r="B3070" s="290"/>
      <c r="C3070" s="17"/>
      <c r="D3070" s="17"/>
      <c r="E3070" s="15"/>
      <c r="F3070" s="15"/>
      <c r="G3070" s="15"/>
      <c r="H3070" s="15"/>
      <c r="I3070" s="15"/>
      <c r="J3070" s="15"/>
      <c r="K3070" s="15"/>
      <c r="L3070" s="15"/>
      <c r="M3070" s="15"/>
      <c r="N3070" s="15"/>
      <c r="O3070" s="15"/>
    </row>
    <row r="3071" spans="1:15" s="299" customFormat="1">
      <c r="A3071" s="15"/>
      <c r="B3071" s="290"/>
      <c r="C3071" s="17"/>
      <c r="D3071" s="17"/>
      <c r="E3071" s="15"/>
      <c r="F3071" s="15"/>
      <c r="G3071" s="15"/>
      <c r="H3071" s="15"/>
      <c r="I3071" s="15"/>
      <c r="J3071" s="15"/>
      <c r="K3071" s="15"/>
      <c r="L3071" s="15"/>
      <c r="M3071" s="15"/>
      <c r="N3071" s="15"/>
      <c r="O3071" s="15"/>
    </row>
    <row r="3072" spans="1:15" s="299" customFormat="1">
      <c r="A3072" s="15"/>
      <c r="B3072" s="290"/>
      <c r="C3072" s="17"/>
      <c r="D3072" s="17"/>
      <c r="E3072" s="15"/>
      <c r="F3072" s="15"/>
      <c r="G3072" s="15"/>
      <c r="H3072" s="15"/>
      <c r="I3072" s="15"/>
      <c r="J3072" s="15"/>
      <c r="K3072" s="15"/>
      <c r="L3072" s="15"/>
      <c r="M3072" s="15"/>
      <c r="N3072" s="15"/>
      <c r="O3072" s="15"/>
    </row>
    <row r="3073" spans="1:15" s="299" customFormat="1">
      <c r="A3073" s="15"/>
      <c r="B3073" s="290"/>
      <c r="C3073" s="17"/>
      <c r="D3073" s="17"/>
      <c r="E3073" s="15"/>
      <c r="F3073" s="15"/>
      <c r="G3073" s="15"/>
      <c r="H3073" s="15"/>
      <c r="I3073" s="15"/>
      <c r="J3073" s="15"/>
      <c r="K3073" s="15"/>
      <c r="L3073" s="15"/>
      <c r="M3073" s="15"/>
      <c r="N3073" s="15"/>
      <c r="O3073" s="15"/>
    </row>
    <row r="3074" spans="1:15" s="299" customFormat="1">
      <c r="A3074" s="15"/>
      <c r="B3074" s="290"/>
      <c r="C3074" s="17"/>
      <c r="D3074" s="17"/>
      <c r="E3074" s="15"/>
      <c r="F3074" s="15"/>
      <c r="G3074" s="15"/>
      <c r="H3074" s="15"/>
      <c r="I3074" s="15"/>
      <c r="J3074" s="15"/>
      <c r="K3074" s="15"/>
      <c r="L3074" s="15"/>
      <c r="M3074" s="15"/>
      <c r="N3074" s="15"/>
      <c r="O3074" s="15"/>
    </row>
    <row r="3075" spans="1:15" s="299" customFormat="1">
      <c r="A3075" s="15"/>
      <c r="B3075" s="290"/>
      <c r="C3075" s="17"/>
      <c r="D3075" s="17"/>
      <c r="E3075" s="15"/>
      <c r="F3075" s="15"/>
      <c r="G3075" s="15"/>
      <c r="H3075" s="15"/>
      <c r="I3075" s="15"/>
      <c r="J3075" s="15"/>
      <c r="K3075" s="15"/>
      <c r="L3075" s="15"/>
      <c r="M3075" s="15"/>
      <c r="N3075" s="15"/>
      <c r="O3075" s="15"/>
    </row>
    <row r="3076" spans="1:15" s="299" customFormat="1">
      <c r="A3076" s="15"/>
      <c r="B3076" s="290"/>
      <c r="C3076" s="17"/>
      <c r="D3076" s="17"/>
      <c r="E3076" s="15"/>
      <c r="F3076" s="15"/>
      <c r="G3076" s="15"/>
      <c r="H3076" s="15"/>
      <c r="I3076" s="15"/>
      <c r="J3076" s="15"/>
      <c r="K3076" s="15"/>
      <c r="L3076" s="15"/>
      <c r="M3076" s="15"/>
      <c r="N3076" s="15"/>
      <c r="O3076" s="15"/>
    </row>
    <row r="3077" spans="1:15" s="299" customFormat="1">
      <c r="A3077" s="15"/>
      <c r="B3077" s="290"/>
      <c r="C3077" s="17"/>
      <c r="D3077" s="17"/>
      <c r="E3077" s="15"/>
      <c r="F3077" s="15"/>
      <c r="G3077" s="15"/>
      <c r="H3077" s="15"/>
      <c r="I3077" s="15"/>
      <c r="J3077" s="15"/>
      <c r="K3077" s="15"/>
      <c r="L3077" s="15"/>
      <c r="M3077" s="15"/>
      <c r="N3077" s="15"/>
      <c r="O3077" s="15"/>
    </row>
    <row r="3078" spans="1:15" s="299" customFormat="1">
      <c r="A3078" s="15"/>
      <c r="B3078" s="290"/>
      <c r="C3078" s="17"/>
      <c r="D3078" s="17"/>
      <c r="E3078" s="15"/>
      <c r="F3078" s="15"/>
      <c r="G3078" s="15"/>
      <c r="H3078" s="15"/>
      <c r="I3078" s="15"/>
      <c r="J3078" s="15"/>
      <c r="K3078" s="15"/>
      <c r="L3078" s="15"/>
      <c r="M3078" s="15"/>
      <c r="N3078" s="15"/>
      <c r="O3078" s="15"/>
    </row>
    <row r="3079" spans="1:15" s="299" customFormat="1">
      <c r="A3079" s="15"/>
      <c r="B3079" s="290"/>
      <c r="C3079" s="17"/>
      <c r="D3079" s="17"/>
      <c r="E3079" s="15"/>
      <c r="F3079" s="15"/>
      <c r="G3079" s="15"/>
      <c r="H3079" s="15"/>
      <c r="I3079" s="15"/>
      <c r="J3079" s="15"/>
      <c r="K3079" s="15"/>
      <c r="L3079" s="15"/>
      <c r="M3079" s="15"/>
      <c r="N3079" s="15"/>
      <c r="O3079" s="15"/>
    </row>
    <row r="3080" spans="1:15" s="299" customFormat="1">
      <c r="A3080" s="15"/>
      <c r="B3080" s="290"/>
      <c r="C3080" s="17"/>
      <c r="D3080" s="17"/>
      <c r="E3080" s="15"/>
      <c r="F3080" s="15"/>
      <c r="G3080" s="15"/>
      <c r="H3080" s="15"/>
      <c r="I3080" s="15"/>
      <c r="J3080" s="15"/>
      <c r="K3080" s="15"/>
      <c r="L3080" s="15"/>
      <c r="M3080" s="15"/>
      <c r="N3080" s="15"/>
      <c r="O3080" s="15"/>
    </row>
    <row r="3081" spans="1:15" s="299" customFormat="1">
      <c r="A3081" s="15"/>
      <c r="B3081" s="290"/>
      <c r="C3081" s="17"/>
      <c r="D3081" s="17"/>
      <c r="E3081" s="15"/>
      <c r="F3081" s="15"/>
      <c r="G3081" s="15"/>
      <c r="H3081" s="15"/>
      <c r="I3081" s="15"/>
      <c r="J3081" s="15"/>
      <c r="K3081" s="15"/>
      <c r="L3081" s="15"/>
      <c r="M3081" s="15"/>
      <c r="N3081" s="15"/>
      <c r="O3081" s="15"/>
    </row>
    <row r="3082" spans="1:15" s="299" customFormat="1">
      <c r="A3082" s="15"/>
      <c r="B3082" s="290"/>
      <c r="C3082" s="17"/>
      <c r="D3082" s="17"/>
      <c r="E3082" s="15"/>
      <c r="F3082" s="15"/>
      <c r="G3082" s="15"/>
      <c r="H3082" s="15"/>
      <c r="I3082" s="15"/>
      <c r="J3082" s="15"/>
      <c r="K3082" s="15"/>
      <c r="L3082" s="15"/>
      <c r="M3082" s="15"/>
      <c r="N3082" s="15"/>
      <c r="O3082" s="15"/>
    </row>
    <row r="3083" spans="1:15" s="299" customFormat="1">
      <c r="A3083" s="15"/>
      <c r="B3083" s="290"/>
      <c r="C3083" s="17"/>
      <c r="D3083" s="17"/>
      <c r="E3083" s="15"/>
      <c r="F3083" s="15"/>
      <c r="G3083" s="15"/>
      <c r="H3083" s="15"/>
      <c r="I3083" s="15"/>
      <c r="J3083" s="15"/>
      <c r="K3083" s="15"/>
      <c r="L3083" s="15"/>
      <c r="M3083" s="15"/>
      <c r="N3083" s="15"/>
      <c r="O3083" s="15"/>
    </row>
    <row r="3084" spans="1:15" s="299" customFormat="1">
      <c r="A3084" s="15"/>
      <c r="B3084" s="290"/>
      <c r="C3084" s="17"/>
      <c r="D3084" s="17"/>
      <c r="E3084" s="15"/>
      <c r="F3084" s="15"/>
      <c r="G3084" s="15"/>
      <c r="H3084" s="15"/>
      <c r="I3084" s="15"/>
      <c r="J3084" s="15"/>
      <c r="K3084" s="15"/>
      <c r="L3084" s="15"/>
      <c r="M3084" s="15"/>
      <c r="N3084" s="15"/>
      <c r="O3084" s="15"/>
    </row>
    <row r="3085" spans="1:15" s="299" customFormat="1">
      <c r="A3085" s="15"/>
      <c r="B3085" s="290"/>
      <c r="C3085" s="17"/>
      <c r="D3085" s="17"/>
      <c r="E3085" s="15"/>
      <c r="F3085" s="15"/>
      <c r="G3085" s="15"/>
      <c r="H3085" s="15"/>
      <c r="I3085" s="15"/>
      <c r="J3085" s="15"/>
      <c r="K3085" s="15"/>
      <c r="L3085" s="15"/>
      <c r="M3085" s="15"/>
      <c r="N3085" s="15"/>
      <c r="O3085" s="15"/>
    </row>
    <row r="3086" spans="1:15" s="299" customFormat="1">
      <c r="A3086" s="15"/>
      <c r="B3086" s="290"/>
      <c r="C3086" s="17"/>
      <c r="D3086" s="17"/>
      <c r="E3086" s="15"/>
      <c r="F3086" s="15"/>
      <c r="G3086" s="15"/>
      <c r="H3086" s="15"/>
      <c r="I3086" s="15"/>
      <c r="J3086" s="15"/>
      <c r="K3086" s="15"/>
      <c r="L3086" s="15"/>
      <c r="M3086" s="15"/>
      <c r="N3086" s="15"/>
      <c r="O3086" s="15"/>
    </row>
    <row r="3087" spans="1:15" s="299" customFormat="1">
      <c r="A3087" s="15"/>
      <c r="B3087" s="290"/>
      <c r="C3087" s="17"/>
      <c r="D3087" s="17"/>
      <c r="E3087" s="15"/>
      <c r="F3087" s="15"/>
      <c r="G3087" s="15"/>
      <c r="H3087" s="15"/>
      <c r="I3087" s="15"/>
      <c r="J3087" s="15"/>
      <c r="K3087" s="15"/>
      <c r="L3087" s="15"/>
      <c r="M3087" s="15"/>
      <c r="N3087" s="15"/>
      <c r="O3087" s="15"/>
    </row>
    <row r="3088" spans="1:15" s="299" customFormat="1">
      <c r="A3088" s="15"/>
      <c r="B3088" s="290"/>
      <c r="C3088" s="17"/>
      <c r="D3088" s="17"/>
      <c r="E3088" s="15"/>
      <c r="F3088" s="15"/>
      <c r="G3088" s="15"/>
      <c r="H3088" s="15"/>
      <c r="I3088" s="15"/>
      <c r="J3088" s="15"/>
      <c r="K3088" s="15"/>
      <c r="L3088" s="15"/>
      <c r="M3088" s="15"/>
      <c r="N3088" s="15"/>
      <c r="O3088" s="15"/>
    </row>
    <row r="3089" spans="1:15" s="299" customFormat="1">
      <c r="A3089" s="15"/>
      <c r="B3089" s="290"/>
      <c r="C3089" s="17"/>
      <c r="D3089" s="17"/>
      <c r="E3089" s="15"/>
      <c r="F3089" s="15"/>
      <c r="G3089" s="15"/>
      <c r="H3089" s="15"/>
      <c r="I3089" s="15"/>
      <c r="J3089" s="15"/>
      <c r="K3089" s="15"/>
      <c r="L3089" s="15"/>
      <c r="M3089" s="15"/>
      <c r="N3089" s="15"/>
      <c r="O3089" s="15"/>
    </row>
    <row r="3090" spans="1:15" s="299" customFormat="1">
      <c r="A3090" s="15"/>
      <c r="B3090" s="290"/>
      <c r="C3090" s="17"/>
      <c r="D3090" s="17"/>
      <c r="E3090" s="15"/>
      <c r="F3090" s="15"/>
      <c r="G3090" s="15"/>
      <c r="H3090" s="15"/>
      <c r="I3090" s="15"/>
      <c r="J3090" s="15"/>
      <c r="K3090" s="15"/>
      <c r="L3090" s="15"/>
      <c r="M3090" s="15"/>
      <c r="N3090" s="15"/>
      <c r="O3090" s="15"/>
    </row>
    <row r="3091" spans="1:15" s="299" customFormat="1">
      <c r="A3091" s="15"/>
      <c r="B3091" s="290"/>
      <c r="C3091" s="17"/>
      <c r="D3091" s="17"/>
      <c r="E3091" s="15"/>
      <c r="F3091" s="15"/>
      <c r="G3091" s="15"/>
      <c r="H3091" s="15"/>
      <c r="I3091" s="15"/>
      <c r="J3091" s="15"/>
      <c r="K3091" s="15"/>
      <c r="L3091" s="15"/>
      <c r="M3091" s="15"/>
      <c r="N3091" s="15"/>
      <c r="O3091" s="15"/>
    </row>
    <row r="3092" spans="1:15" s="299" customFormat="1">
      <c r="A3092" s="15"/>
      <c r="B3092" s="290"/>
      <c r="C3092" s="17"/>
      <c r="D3092" s="17"/>
      <c r="E3092" s="15"/>
      <c r="F3092" s="15"/>
      <c r="G3092" s="15"/>
      <c r="H3092" s="15"/>
      <c r="I3092" s="15"/>
      <c r="J3092" s="15"/>
      <c r="K3092" s="15"/>
      <c r="L3092" s="15"/>
      <c r="M3092" s="15"/>
      <c r="N3092" s="15"/>
      <c r="O3092" s="15"/>
    </row>
    <row r="3093" spans="1:15" s="299" customFormat="1">
      <c r="A3093" s="15"/>
      <c r="B3093" s="290"/>
      <c r="C3093" s="17"/>
      <c r="D3093" s="17"/>
      <c r="E3093" s="15"/>
      <c r="F3093" s="15"/>
      <c r="G3093" s="15"/>
      <c r="H3093" s="15"/>
      <c r="I3093" s="15"/>
      <c r="J3093" s="15"/>
      <c r="K3093" s="15"/>
      <c r="L3093" s="15"/>
      <c r="M3093" s="15"/>
      <c r="N3093" s="15"/>
      <c r="O3093" s="15"/>
    </row>
    <row r="3094" spans="1:15" s="299" customFormat="1">
      <c r="A3094" s="15"/>
      <c r="B3094" s="290"/>
      <c r="C3094" s="17"/>
      <c r="D3094" s="17"/>
      <c r="E3094" s="15"/>
      <c r="F3094" s="15"/>
      <c r="G3094" s="15"/>
      <c r="H3094" s="15"/>
      <c r="I3094" s="15"/>
      <c r="J3094" s="15"/>
      <c r="K3094" s="15"/>
      <c r="L3094" s="15"/>
      <c r="M3094" s="15"/>
      <c r="N3094" s="15"/>
      <c r="O3094" s="15"/>
    </row>
    <row r="3095" spans="1:15" s="299" customFormat="1">
      <c r="A3095" s="15"/>
      <c r="B3095" s="290"/>
      <c r="C3095" s="17"/>
      <c r="D3095" s="17"/>
      <c r="E3095" s="15"/>
      <c r="F3095" s="15"/>
      <c r="G3095" s="15"/>
      <c r="H3095" s="15"/>
      <c r="I3095" s="15"/>
      <c r="J3095" s="15"/>
      <c r="K3095" s="15"/>
      <c r="L3095" s="15"/>
      <c r="M3095" s="15"/>
      <c r="N3095" s="15"/>
      <c r="O3095" s="15"/>
    </row>
    <row r="3096" spans="1:15" s="299" customFormat="1">
      <c r="A3096" s="15"/>
      <c r="B3096" s="290"/>
      <c r="C3096" s="17"/>
      <c r="D3096" s="17"/>
      <c r="E3096" s="15"/>
      <c r="F3096" s="15"/>
      <c r="G3096" s="15"/>
      <c r="H3096" s="15"/>
      <c r="I3096" s="15"/>
      <c r="J3096" s="15"/>
      <c r="K3096" s="15"/>
      <c r="L3096" s="15"/>
      <c r="M3096" s="15"/>
      <c r="N3096" s="15"/>
      <c r="O3096" s="15"/>
    </row>
    <row r="3097" spans="1:15" s="299" customFormat="1">
      <c r="A3097" s="15"/>
      <c r="B3097" s="290"/>
      <c r="C3097" s="17"/>
      <c r="D3097" s="17"/>
      <c r="E3097" s="15"/>
      <c r="F3097" s="15"/>
      <c r="G3097" s="15"/>
      <c r="H3097" s="15"/>
      <c r="I3097" s="15"/>
      <c r="J3097" s="15"/>
      <c r="K3097" s="15"/>
      <c r="L3097" s="15"/>
      <c r="M3097" s="15"/>
      <c r="N3097" s="15"/>
      <c r="O3097" s="15"/>
    </row>
    <row r="3098" spans="1:15" s="299" customFormat="1">
      <c r="A3098" s="15"/>
      <c r="B3098" s="290"/>
      <c r="C3098" s="17"/>
      <c r="D3098" s="17"/>
      <c r="E3098" s="15"/>
      <c r="F3098" s="15"/>
      <c r="G3098" s="15"/>
      <c r="H3098" s="15"/>
      <c r="I3098" s="15"/>
      <c r="J3098" s="15"/>
      <c r="K3098" s="15"/>
      <c r="L3098" s="15"/>
      <c r="M3098" s="15"/>
      <c r="N3098" s="15"/>
      <c r="O3098" s="15"/>
    </row>
    <row r="3099" spans="1:15" s="299" customFormat="1">
      <c r="A3099" s="15"/>
      <c r="B3099" s="290"/>
      <c r="C3099" s="17"/>
      <c r="D3099" s="17"/>
      <c r="E3099" s="15"/>
      <c r="F3099" s="15"/>
      <c r="G3099" s="15"/>
      <c r="H3099" s="15"/>
      <c r="I3099" s="15"/>
      <c r="J3099" s="15"/>
      <c r="K3099" s="15"/>
      <c r="L3099" s="15"/>
      <c r="M3099" s="15"/>
      <c r="N3099" s="15"/>
      <c r="O3099" s="15"/>
    </row>
    <row r="3100" spans="1:15" s="299" customFormat="1">
      <c r="A3100" s="15"/>
      <c r="B3100" s="290"/>
      <c r="C3100" s="17"/>
      <c r="D3100" s="17"/>
      <c r="E3100" s="15"/>
      <c r="F3100" s="15"/>
      <c r="G3100" s="15"/>
      <c r="H3100" s="15"/>
      <c r="I3100" s="15"/>
      <c r="J3100" s="15"/>
      <c r="K3100" s="15"/>
      <c r="L3100" s="15"/>
      <c r="M3100" s="15"/>
      <c r="N3100" s="15"/>
      <c r="O3100" s="15"/>
    </row>
    <row r="3101" spans="1:15" s="299" customFormat="1">
      <c r="A3101" s="15"/>
      <c r="B3101" s="290"/>
      <c r="C3101" s="17"/>
      <c r="D3101" s="17"/>
      <c r="E3101" s="15"/>
      <c r="F3101" s="15"/>
      <c r="G3101" s="15"/>
      <c r="H3101" s="15"/>
      <c r="I3101" s="15"/>
      <c r="J3101" s="15"/>
      <c r="K3101" s="15"/>
      <c r="L3101" s="15"/>
      <c r="M3101" s="15"/>
      <c r="N3101" s="15"/>
      <c r="O3101" s="15"/>
    </row>
    <row r="3102" spans="1:15" s="299" customFormat="1">
      <c r="A3102" s="15"/>
      <c r="B3102" s="290"/>
      <c r="C3102" s="17"/>
      <c r="D3102" s="17"/>
      <c r="E3102" s="15"/>
      <c r="F3102" s="15"/>
      <c r="G3102" s="15"/>
      <c r="H3102" s="15"/>
      <c r="I3102" s="15"/>
      <c r="J3102" s="15"/>
      <c r="K3102" s="15"/>
      <c r="L3102" s="15"/>
      <c r="M3102" s="15"/>
      <c r="N3102" s="15"/>
      <c r="O3102" s="15"/>
    </row>
    <row r="3103" spans="1:15" s="299" customFormat="1">
      <c r="A3103" s="15"/>
      <c r="B3103" s="290"/>
      <c r="C3103" s="17"/>
      <c r="D3103" s="17"/>
      <c r="E3103" s="15"/>
      <c r="F3103" s="15"/>
      <c r="G3103" s="15"/>
      <c r="H3103" s="15"/>
      <c r="I3103" s="15"/>
      <c r="J3103" s="15"/>
      <c r="K3103" s="15"/>
      <c r="L3103" s="15"/>
      <c r="M3103" s="15"/>
      <c r="N3103" s="15"/>
      <c r="O3103" s="15"/>
    </row>
    <row r="3104" spans="1:15" s="299" customFormat="1">
      <c r="A3104" s="15"/>
      <c r="B3104" s="290"/>
      <c r="C3104" s="17"/>
      <c r="D3104" s="17"/>
      <c r="E3104" s="15"/>
      <c r="F3104" s="15"/>
      <c r="G3104" s="15"/>
      <c r="H3104" s="15"/>
      <c r="I3104" s="15"/>
      <c r="J3104" s="15"/>
      <c r="K3104" s="15"/>
      <c r="L3104" s="15"/>
      <c r="M3104" s="15"/>
      <c r="N3104" s="15"/>
      <c r="O3104" s="15"/>
    </row>
    <row r="3105" spans="1:15" s="299" customFormat="1">
      <c r="A3105" s="15"/>
      <c r="B3105" s="290"/>
      <c r="C3105" s="17"/>
      <c r="D3105" s="17"/>
      <c r="E3105" s="15"/>
      <c r="F3105" s="15"/>
      <c r="G3105" s="15"/>
      <c r="H3105" s="15"/>
      <c r="I3105" s="15"/>
      <c r="J3105" s="15"/>
      <c r="K3105" s="15"/>
      <c r="L3105" s="15"/>
      <c r="M3105" s="15"/>
      <c r="N3105" s="15"/>
      <c r="O3105" s="15"/>
    </row>
    <row r="3106" spans="1:15" s="299" customFormat="1">
      <c r="A3106" s="15"/>
      <c r="B3106" s="290"/>
      <c r="C3106" s="17"/>
      <c r="D3106" s="17"/>
      <c r="E3106" s="15"/>
      <c r="F3106" s="15"/>
      <c r="G3106" s="15"/>
      <c r="H3106" s="15"/>
      <c r="I3106" s="15"/>
      <c r="J3106" s="15"/>
      <c r="K3106" s="15"/>
      <c r="L3106" s="15"/>
      <c r="M3106" s="15"/>
      <c r="N3106" s="15"/>
      <c r="O3106" s="15"/>
    </row>
    <row r="3107" spans="1:15" s="299" customFormat="1">
      <c r="A3107" s="15"/>
      <c r="B3107" s="290"/>
      <c r="C3107" s="17"/>
      <c r="D3107" s="17"/>
      <c r="E3107" s="15"/>
      <c r="F3107" s="15"/>
      <c r="G3107" s="15"/>
      <c r="H3107" s="15"/>
      <c r="I3107" s="15"/>
      <c r="J3107" s="15"/>
      <c r="K3107" s="15"/>
      <c r="L3107" s="15"/>
      <c r="M3107" s="15"/>
      <c r="N3107" s="15"/>
      <c r="O3107" s="15"/>
    </row>
    <row r="3108" spans="1:15" s="299" customFormat="1">
      <c r="A3108" s="15"/>
      <c r="B3108" s="290"/>
      <c r="C3108" s="17"/>
      <c r="D3108" s="17"/>
      <c r="E3108" s="15"/>
      <c r="F3108" s="15"/>
      <c r="G3108" s="15"/>
      <c r="H3108" s="15"/>
      <c r="I3108" s="15"/>
      <c r="J3108" s="15"/>
      <c r="K3108" s="15"/>
      <c r="L3108" s="15"/>
      <c r="M3108" s="15"/>
      <c r="N3108" s="15"/>
      <c r="O3108" s="15"/>
    </row>
    <row r="3109" spans="1:15" s="299" customFormat="1">
      <c r="A3109" s="15"/>
      <c r="B3109" s="290"/>
      <c r="C3109" s="17"/>
      <c r="D3109" s="17"/>
      <c r="E3109" s="15"/>
      <c r="F3109" s="15"/>
      <c r="G3109" s="15"/>
      <c r="H3109" s="15"/>
      <c r="I3109" s="15"/>
      <c r="J3109" s="15"/>
      <c r="K3109" s="15"/>
      <c r="L3109" s="15"/>
      <c r="M3109" s="15"/>
      <c r="N3109" s="15"/>
      <c r="O3109" s="15"/>
    </row>
    <row r="3110" spans="1:15" s="299" customFormat="1">
      <c r="A3110" s="15"/>
      <c r="B3110" s="290"/>
      <c r="C3110" s="17"/>
      <c r="D3110" s="17"/>
      <c r="E3110" s="15"/>
      <c r="F3110" s="15"/>
      <c r="G3110" s="15"/>
      <c r="H3110" s="15"/>
      <c r="I3110" s="15"/>
      <c r="J3110" s="15"/>
      <c r="K3110" s="15"/>
      <c r="L3110" s="15"/>
      <c r="M3110" s="15"/>
      <c r="N3110" s="15"/>
      <c r="O3110" s="15"/>
    </row>
    <row r="3111" spans="1:15" s="299" customFormat="1">
      <c r="A3111" s="15"/>
      <c r="B3111" s="290"/>
      <c r="C3111" s="17"/>
      <c r="D3111" s="17"/>
      <c r="E3111" s="15"/>
      <c r="F3111" s="15"/>
      <c r="G3111" s="15"/>
      <c r="H3111" s="15"/>
      <c r="I3111" s="15"/>
      <c r="J3111" s="15"/>
      <c r="K3111" s="15"/>
      <c r="L3111" s="15"/>
      <c r="M3111" s="15"/>
      <c r="N3111" s="15"/>
      <c r="O3111" s="15"/>
    </row>
    <row r="3112" spans="1:15" s="299" customFormat="1">
      <c r="A3112" s="15"/>
      <c r="B3112" s="290"/>
      <c r="C3112" s="17"/>
      <c r="D3112" s="17"/>
      <c r="E3112" s="15"/>
      <c r="F3112" s="15"/>
      <c r="G3112" s="15"/>
      <c r="H3112" s="15"/>
      <c r="I3112" s="15"/>
      <c r="J3112" s="15"/>
      <c r="K3112" s="15"/>
      <c r="L3112" s="15"/>
      <c r="M3112" s="15"/>
      <c r="N3112" s="15"/>
      <c r="O3112" s="15"/>
    </row>
    <row r="3113" spans="1:15" s="299" customFormat="1">
      <c r="A3113" s="15"/>
      <c r="B3113" s="290"/>
      <c r="C3113" s="17"/>
      <c r="D3113" s="17"/>
      <c r="E3113" s="15"/>
      <c r="F3113" s="15"/>
      <c r="G3113" s="15"/>
      <c r="H3113" s="15"/>
      <c r="I3113" s="15"/>
      <c r="J3113" s="15"/>
      <c r="K3113" s="15"/>
      <c r="L3113" s="15"/>
      <c r="M3113" s="15"/>
      <c r="N3113" s="15"/>
      <c r="O3113" s="15"/>
    </row>
    <row r="3114" spans="1:15" s="299" customFormat="1">
      <c r="A3114" s="15"/>
      <c r="B3114" s="290"/>
      <c r="C3114" s="17"/>
      <c r="D3114" s="17"/>
      <c r="E3114" s="15"/>
      <c r="F3114" s="15"/>
      <c r="G3114" s="15"/>
      <c r="H3114" s="15"/>
      <c r="I3114" s="15"/>
      <c r="J3114" s="15"/>
      <c r="K3114" s="15"/>
      <c r="L3114" s="15"/>
      <c r="M3114" s="15"/>
      <c r="N3114" s="15"/>
      <c r="O3114" s="15"/>
    </row>
    <row r="3115" spans="1:15" s="299" customFormat="1">
      <c r="A3115" s="15"/>
      <c r="B3115" s="290"/>
      <c r="C3115" s="17"/>
      <c r="D3115" s="17"/>
      <c r="E3115" s="15"/>
      <c r="F3115" s="15"/>
      <c r="G3115" s="15"/>
      <c r="H3115" s="15"/>
      <c r="I3115" s="15"/>
      <c r="J3115" s="15"/>
      <c r="K3115" s="15"/>
      <c r="L3115" s="15"/>
      <c r="M3115" s="15"/>
      <c r="N3115" s="15"/>
      <c r="O3115" s="15"/>
    </row>
    <row r="3116" spans="1:15" s="299" customFormat="1">
      <c r="A3116" s="15"/>
      <c r="B3116" s="290"/>
      <c r="C3116" s="17"/>
      <c r="D3116" s="17"/>
      <c r="E3116" s="15"/>
      <c r="F3116" s="15"/>
      <c r="G3116" s="15"/>
      <c r="H3116" s="15"/>
      <c r="I3116" s="15"/>
      <c r="J3116" s="15"/>
      <c r="K3116" s="15"/>
      <c r="L3116" s="15"/>
      <c r="M3116" s="15"/>
      <c r="N3116" s="15"/>
      <c r="O3116" s="15"/>
    </row>
    <row r="3117" spans="1:15" s="299" customFormat="1">
      <c r="A3117" s="15"/>
      <c r="B3117" s="290"/>
      <c r="C3117" s="17"/>
      <c r="D3117" s="17"/>
      <c r="E3117" s="15"/>
      <c r="F3117" s="15"/>
      <c r="G3117" s="15"/>
      <c r="H3117" s="15"/>
      <c r="I3117" s="15"/>
      <c r="J3117" s="15"/>
      <c r="K3117" s="15"/>
      <c r="L3117" s="15"/>
      <c r="M3117" s="15"/>
      <c r="N3117" s="15"/>
      <c r="O3117" s="15"/>
    </row>
    <row r="3118" spans="1:15" s="299" customFormat="1">
      <c r="A3118" s="15"/>
      <c r="B3118" s="290"/>
      <c r="C3118" s="17"/>
      <c r="D3118" s="17"/>
      <c r="E3118" s="15"/>
      <c r="F3118" s="15"/>
      <c r="G3118" s="15"/>
      <c r="H3118" s="15"/>
      <c r="I3118" s="15"/>
      <c r="J3118" s="15"/>
      <c r="K3118" s="15"/>
      <c r="L3118" s="15"/>
      <c r="M3118" s="15"/>
      <c r="N3118" s="15"/>
      <c r="O3118" s="15"/>
    </row>
    <row r="3119" spans="1:15" s="299" customFormat="1">
      <c r="A3119" s="15"/>
      <c r="B3119" s="290"/>
      <c r="C3119" s="17"/>
      <c r="D3119" s="17"/>
      <c r="E3119" s="15"/>
      <c r="F3119" s="15"/>
      <c r="G3119" s="15"/>
      <c r="H3119" s="15"/>
      <c r="I3119" s="15"/>
      <c r="J3119" s="15"/>
      <c r="K3119" s="15"/>
      <c r="L3119" s="15"/>
      <c r="M3119" s="15"/>
      <c r="N3119" s="15"/>
      <c r="O3119" s="15"/>
    </row>
    <row r="3120" spans="1:15" s="299" customFormat="1">
      <c r="A3120" s="15"/>
      <c r="B3120" s="290"/>
      <c r="C3120" s="17"/>
      <c r="D3120" s="17"/>
      <c r="E3120" s="15"/>
      <c r="F3120" s="15"/>
      <c r="G3120" s="15"/>
      <c r="H3120" s="15"/>
      <c r="I3120" s="15"/>
      <c r="J3120" s="15"/>
      <c r="K3120" s="15"/>
      <c r="L3120" s="15"/>
      <c r="M3120" s="15"/>
      <c r="N3120" s="15"/>
      <c r="O3120" s="15"/>
    </row>
    <row r="3121" spans="1:15" s="299" customFormat="1">
      <c r="A3121" s="15"/>
      <c r="B3121" s="290"/>
      <c r="C3121" s="17"/>
      <c r="D3121" s="17"/>
      <c r="E3121" s="15"/>
      <c r="F3121" s="15"/>
      <c r="G3121" s="15"/>
      <c r="H3121" s="15"/>
      <c r="I3121" s="15"/>
      <c r="J3121" s="15"/>
      <c r="K3121" s="15"/>
      <c r="L3121" s="15"/>
      <c r="M3121" s="15"/>
      <c r="N3121" s="15"/>
      <c r="O3121" s="15"/>
    </row>
    <row r="3122" spans="1:15" s="299" customFormat="1">
      <c r="A3122" s="15"/>
      <c r="B3122" s="290"/>
      <c r="C3122" s="17"/>
      <c r="D3122" s="17"/>
      <c r="E3122" s="15"/>
      <c r="F3122" s="15"/>
      <c r="G3122" s="15"/>
      <c r="H3122" s="15"/>
      <c r="I3122" s="15"/>
      <c r="J3122" s="15"/>
      <c r="K3122" s="15"/>
      <c r="L3122" s="15"/>
      <c r="M3122" s="15"/>
      <c r="N3122" s="15"/>
      <c r="O3122" s="15"/>
    </row>
    <row r="3123" spans="1:15" s="299" customFormat="1">
      <c r="A3123" s="15"/>
      <c r="B3123" s="290"/>
      <c r="C3123" s="17"/>
      <c r="D3123" s="17"/>
      <c r="E3123" s="15"/>
      <c r="F3123" s="15"/>
      <c r="G3123" s="15"/>
      <c r="H3123" s="15"/>
      <c r="I3123" s="15"/>
      <c r="J3123" s="15"/>
      <c r="K3123" s="15"/>
      <c r="L3123" s="15"/>
      <c r="M3123" s="15"/>
      <c r="N3123" s="15"/>
      <c r="O3123" s="15"/>
    </row>
    <row r="3124" spans="1:15" s="299" customFormat="1">
      <c r="A3124" s="15"/>
      <c r="B3124" s="290"/>
      <c r="C3124" s="17"/>
      <c r="D3124" s="17"/>
      <c r="E3124" s="15"/>
      <c r="F3124" s="15"/>
      <c r="G3124" s="15"/>
      <c r="H3124" s="15"/>
      <c r="I3124" s="15"/>
      <c r="J3124" s="15"/>
      <c r="K3124" s="15"/>
      <c r="L3124" s="15"/>
      <c r="M3124" s="15"/>
      <c r="N3124" s="15"/>
      <c r="O3124" s="15"/>
    </row>
    <row r="3125" spans="1:15" s="299" customFormat="1">
      <c r="A3125" s="15"/>
      <c r="B3125" s="290"/>
      <c r="C3125" s="17"/>
      <c r="D3125" s="17"/>
      <c r="E3125" s="15"/>
      <c r="F3125" s="15"/>
      <c r="G3125" s="15"/>
      <c r="H3125" s="15"/>
      <c r="I3125" s="15"/>
      <c r="J3125" s="15"/>
      <c r="K3125" s="15"/>
      <c r="L3125" s="15"/>
      <c r="M3125" s="15"/>
      <c r="N3125" s="15"/>
      <c r="O3125" s="15"/>
    </row>
    <row r="3126" spans="1:15" s="299" customFormat="1">
      <c r="A3126" s="15"/>
      <c r="B3126" s="290"/>
      <c r="C3126" s="17"/>
      <c r="D3126" s="17"/>
      <c r="E3126" s="15"/>
      <c r="F3126" s="15"/>
      <c r="G3126" s="15"/>
      <c r="H3126" s="15"/>
      <c r="I3126" s="15"/>
      <c r="J3126" s="15"/>
      <c r="K3126" s="15"/>
      <c r="L3126" s="15"/>
      <c r="M3126" s="15"/>
      <c r="N3126" s="15"/>
      <c r="O3126" s="15"/>
    </row>
    <row r="3127" spans="1:15" s="299" customFormat="1">
      <c r="A3127" s="15"/>
      <c r="B3127" s="290"/>
      <c r="C3127" s="17"/>
      <c r="D3127" s="17"/>
      <c r="E3127" s="15"/>
      <c r="F3127" s="15"/>
      <c r="G3127" s="15"/>
      <c r="H3127" s="15"/>
      <c r="I3127" s="15"/>
      <c r="J3127" s="15"/>
      <c r="K3127" s="15"/>
      <c r="L3127" s="15"/>
      <c r="M3127" s="15"/>
      <c r="N3127" s="15"/>
      <c r="O3127" s="15"/>
    </row>
    <row r="3128" spans="1:15" s="299" customFormat="1">
      <c r="A3128" s="15"/>
      <c r="B3128" s="290"/>
      <c r="C3128" s="17"/>
      <c r="D3128" s="17"/>
      <c r="E3128" s="15"/>
      <c r="F3128" s="15"/>
      <c r="G3128" s="15"/>
      <c r="H3128" s="15"/>
      <c r="I3128" s="15"/>
      <c r="J3128" s="15"/>
      <c r="K3128" s="15"/>
      <c r="L3128" s="15"/>
      <c r="M3128" s="15"/>
      <c r="N3128" s="15"/>
      <c r="O3128" s="15"/>
    </row>
    <row r="3129" spans="1:15" s="299" customFormat="1">
      <c r="A3129" s="15"/>
      <c r="B3129" s="290"/>
      <c r="C3129" s="17"/>
      <c r="D3129" s="17"/>
      <c r="E3129" s="15"/>
      <c r="F3129" s="15"/>
      <c r="G3129" s="15"/>
      <c r="H3129" s="15"/>
      <c r="I3129" s="15"/>
      <c r="J3129" s="15"/>
      <c r="K3129" s="15"/>
      <c r="L3129" s="15"/>
      <c r="M3129" s="15"/>
      <c r="N3129" s="15"/>
      <c r="O3129" s="15"/>
    </row>
    <row r="3130" spans="1:15" s="299" customFormat="1">
      <c r="A3130" s="15"/>
      <c r="B3130" s="290"/>
      <c r="C3130" s="17"/>
      <c r="D3130" s="17"/>
      <c r="E3130" s="15"/>
      <c r="F3130" s="15"/>
      <c r="G3130" s="15"/>
      <c r="H3130" s="15"/>
      <c r="I3130" s="15"/>
      <c r="J3130" s="15"/>
      <c r="K3130" s="15"/>
      <c r="L3130" s="15"/>
      <c r="M3130" s="15"/>
      <c r="N3130" s="15"/>
      <c r="O3130" s="15"/>
    </row>
    <row r="3131" spans="1:15" s="299" customFormat="1">
      <c r="A3131" s="15"/>
      <c r="B3131" s="290"/>
      <c r="C3131" s="17"/>
      <c r="D3131" s="17"/>
      <c r="E3131" s="15"/>
      <c r="F3131" s="15"/>
      <c r="G3131" s="15"/>
      <c r="H3131" s="15"/>
      <c r="I3131" s="15"/>
      <c r="J3131" s="15"/>
      <c r="K3131" s="15"/>
      <c r="L3131" s="15"/>
      <c r="M3131" s="15"/>
      <c r="N3131" s="15"/>
      <c r="O3131" s="15"/>
    </row>
    <row r="3132" spans="1:15" s="299" customFormat="1">
      <c r="A3132" s="15"/>
      <c r="B3132" s="290"/>
      <c r="C3132" s="17"/>
      <c r="D3132" s="17"/>
      <c r="E3132" s="15"/>
      <c r="F3132" s="15"/>
      <c r="G3132" s="15"/>
      <c r="H3132" s="15"/>
      <c r="I3132" s="15"/>
      <c r="J3132" s="15"/>
      <c r="K3132" s="15"/>
      <c r="L3132" s="15"/>
      <c r="M3132" s="15"/>
      <c r="N3132" s="15"/>
      <c r="O3132" s="15"/>
    </row>
    <row r="3133" spans="1:15" s="299" customFormat="1">
      <c r="A3133" s="15"/>
      <c r="B3133" s="290"/>
      <c r="C3133" s="17"/>
      <c r="D3133" s="17"/>
      <c r="E3133" s="15"/>
      <c r="F3133" s="15"/>
      <c r="G3133" s="15"/>
      <c r="H3133" s="15"/>
      <c r="I3133" s="15"/>
      <c r="J3133" s="15"/>
      <c r="K3133" s="15"/>
      <c r="L3133" s="15"/>
      <c r="M3133" s="15"/>
      <c r="N3133" s="15"/>
      <c r="O3133" s="15"/>
    </row>
    <row r="3134" spans="1:15" s="299" customFormat="1">
      <c r="A3134" s="15"/>
      <c r="B3134" s="290"/>
      <c r="C3134" s="17"/>
      <c r="D3134" s="17"/>
      <c r="E3134" s="15"/>
      <c r="F3134" s="15"/>
      <c r="G3134" s="15"/>
      <c r="H3134" s="15"/>
      <c r="I3134" s="15"/>
      <c r="J3134" s="15"/>
      <c r="K3134" s="15"/>
      <c r="L3134" s="15"/>
      <c r="M3134" s="15"/>
      <c r="N3134" s="15"/>
      <c r="O3134" s="15"/>
    </row>
    <row r="3135" spans="1:15" s="299" customFormat="1">
      <c r="A3135" s="15"/>
      <c r="B3135" s="290"/>
      <c r="C3135" s="17"/>
      <c r="D3135" s="17"/>
      <c r="E3135" s="15"/>
      <c r="F3135" s="15"/>
      <c r="G3135" s="15"/>
      <c r="H3135" s="15"/>
      <c r="I3135" s="15"/>
      <c r="J3135" s="15"/>
      <c r="K3135" s="15"/>
      <c r="L3135" s="15"/>
      <c r="M3135" s="15"/>
      <c r="N3135" s="15"/>
      <c r="O3135" s="15"/>
    </row>
    <row r="3136" spans="1:15" s="299" customFormat="1">
      <c r="A3136" s="15"/>
      <c r="B3136" s="290"/>
      <c r="C3136" s="17"/>
      <c r="D3136" s="17"/>
      <c r="E3136" s="15"/>
      <c r="F3136" s="15"/>
      <c r="G3136" s="15"/>
      <c r="H3136" s="15"/>
      <c r="I3136" s="15"/>
      <c r="J3136" s="15"/>
      <c r="K3136" s="15"/>
      <c r="L3136" s="15"/>
      <c r="M3136" s="15"/>
      <c r="N3136" s="15"/>
      <c r="O3136" s="15"/>
    </row>
    <row r="3137" spans="1:15" s="299" customFormat="1">
      <c r="A3137" s="15"/>
      <c r="B3137" s="290"/>
      <c r="C3137" s="17"/>
      <c r="D3137" s="17"/>
      <c r="E3137" s="15"/>
      <c r="F3137" s="15"/>
      <c r="G3137" s="15"/>
      <c r="H3137" s="15"/>
      <c r="I3137" s="15"/>
      <c r="J3137" s="15"/>
      <c r="K3137" s="15"/>
      <c r="L3137" s="15"/>
      <c r="M3137" s="15"/>
      <c r="N3137" s="15"/>
      <c r="O3137" s="15"/>
    </row>
    <row r="3138" spans="1:15" s="299" customFormat="1">
      <c r="A3138" s="15"/>
      <c r="B3138" s="290"/>
      <c r="C3138" s="17"/>
      <c r="D3138" s="17"/>
      <c r="E3138" s="15"/>
      <c r="F3138" s="15"/>
      <c r="G3138" s="15"/>
      <c r="H3138" s="15"/>
      <c r="I3138" s="15"/>
      <c r="J3138" s="15"/>
      <c r="K3138" s="15"/>
      <c r="L3138" s="15"/>
      <c r="M3138" s="15"/>
      <c r="N3138" s="15"/>
      <c r="O3138" s="15"/>
    </row>
    <row r="3139" spans="1:15" s="299" customFormat="1">
      <c r="A3139" s="15"/>
      <c r="B3139" s="290"/>
      <c r="C3139" s="17"/>
      <c r="D3139" s="17"/>
      <c r="E3139" s="15"/>
      <c r="F3139" s="15"/>
      <c r="G3139" s="15"/>
      <c r="H3139" s="15"/>
      <c r="I3139" s="15"/>
      <c r="J3139" s="15"/>
      <c r="K3139" s="15"/>
      <c r="L3139" s="15"/>
      <c r="M3139" s="15"/>
      <c r="N3139" s="15"/>
      <c r="O3139" s="15"/>
    </row>
    <row r="3140" spans="1:15" s="299" customFormat="1">
      <c r="A3140" s="15"/>
      <c r="B3140" s="290"/>
      <c r="C3140" s="17"/>
      <c r="D3140" s="17"/>
      <c r="E3140" s="15"/>
      <c r="F3140" s="15"/>
      <c r="G3140" s="15"/>
      <c r="H3140" s="15"/>
      <c r="I3140" s="15"/>
      <c r="J3140" s="15"/>
      <c r="K3140" s="15"/>
      <c r="L3140" s="15"/>
      <c r="M3140" s="15"/>
      <c r="N3140" s="15"/>
      <c r="O3140" s="15"/>
    </row>
    <row r="3141" spans="1:15" s="299" customFormat="1">
      <c r="A3141" s="15"/>
      <c r="B3141" s="290"/>
      <c r="C3141" s="17"/>
      <c r="D3141" s="17"/>
      <c r="E3141" s="15"/>
      <c r="F3141" s="15"/>
      <c r="G3141" s="15"/>
      <c r="H3141" s="15"/>
      <c r="I3141" s="15"/>
      <c r="J3141" s="15"/>
      <c r="K3141" s="15"/>
      <c r="L3141" s="15"/>
      <c r="M3141" s="15"/>
      <c r="N3141" s="15"/>
      <c r="O3141" s="15"/>
    </row>
    <row r="3142" spans="1:15" s="299" customFormat="1">
      <c r="A3142" s="15"/>
      <c r="B3142" s="290"/>
      <c r="C3142" s="17"/>
      <c r="D3142" s="17"/>
      <c r="E3142" s="15"/>
      <c r="F3142" s="15"/>
      <c r="G3142" s="15"/>
      <c r="H3142" s="15"/>
      <c r="I3142" s="15"/>
      <c r="J3142" s="15"/>
      <c r="K3142" s="15"/>
      <c r="L3142" s="15"/>
      <c r="M3142" s="15"/>
      <c r="N3142" s="15"/>
      <c r="O3142" s="15"/>
    </row>
    <row r="3143" spans="1:15" s="299" customFormat="1">
      <c r="A3143" s="15"/>
      <c r="B3143" s="290"/>
      <c r="C3143" s="17"/>
      <c r="D3143" s="17"/>
      <c r="E3143" s="15"/>
      <c r="F3143" s="15"/>
      <c r="G3143" s="15"/>
      <c r="H3143" s="15"/>
      <c r="I3143" s="15"/>
      <c r="J3143" s="15"/>
      <c r="K3143" s="15"/>
      <c r="L3143" s="15"/>
      <c r="M3143" s="15"/>
      <c r="N3143" s="15"/>
      <c r="O3143" s="15"/>
    </row>
    <row r="3144" spans="1:15" s="299" customFormat="1">
      <c r="A3144" s="15"/>
      <c r="B3144" s="290"/>
      <c r="C3144" s="17"/>
      <c r="D3144" s="17"/>
      <c r="E3144" s="15"/>
      <c r="F3144" s="15"/>
      <c r="G3144" s="15"/>
      <c r="H3144" s="15"/>
      <c r="I3144" s="15"/>
      <c r="J3144" s="15"/>
      <c r="K3144" s="15"/>
      <c r="L3144" s="15"/>
      <c r="M3144" s="15"/>
      <c r="N3144" s="15"/>
      <c r="O3144" s="15"/>
    </row>
    <row r="3145" spans="1:15" s="299" customFormat="1">
      <c r="A3145" s="15"/>
      <c r="B3145" s="290"/>
      <c r="C3145" s="17"/>
      <c r="D3145" s="17"/>
      <c r="E3145" s="15"/>
      <c r="F3145" s="15"/>
      <c r="G3145" s="15"/>
      <c r="H3145" s="15"/>
      <c r="I3145" s="15"/>
      <c r="J3145" s="15"/>
      <c r="K3145" s="15"/>
      <c r="L3145" s="15"/>
      <c r="M3145" s="15"/>
      <c r="N3145" s="15"/>
      <c r="O3145" s="15"/>
    </row>
    <row r="3146" spans="1:15" s="299" customFormat="1">
      <c r="A3146" s="15"/>
      <c r="B3146" s="290"/>
      <c r="C3146" s="17"/>
      <c r="D3146" s="17"/>
      <c r="E3146" s="15"/>
      <c r="F3146" s="15"/>
      <c r="G3146" s="15"/>
      <c r="H3146" s="15"/>
      <c r="I3146" s="15"/>
      <c r="J3146" s="15"/>
      <c r="K3146" s="15"/>
      <c r="L3146" s="15"/>
      <c r="M3146" s="15"/>
      <c r="N3146" s="15"/>
      <c r="O3146" s="15"/>
    </row>
    <row r="3147" spans="1:15" s="299" customFormat="1">
      <c r="A3147" s="15"/>
      <c r="B3147" s="290"/>
      <c r="C3147" s="17"/>
      <c r="D3147" s="17"/>
      <c r="E3147" s="15"/>
      <c r="F3147" s="15"/>
      <c r="G3147" s="15"/>
      <c r="H3147" s="15"/>
      <c r="I3147" s="15"/>
      <c r="J3147" s="15"/>
      <c r="K3147" s="15"/>
      <c r="L3147" s="15"/>
      <c r="M3147" s="15"/>
      <c r="N3147" s="15"/>
      <c r="O3147" s="15"/>
    </row>
    <row r="3148" spans="1:15" s="299" customFormat="1">
      <c r="A3148" s="15"/>
      <c r="B3148" s="290"/>
      <c r="C3148" s="17"/>
      <c r="D3148" s="17"/>
      <c r="E3148" s="15"/>
      <c r="F3148" s="15"/>
      <c r="G3148" s="15"/>
      <c r="H3148" s="15"/>
      <c r="I3148" s="15"/>
      <c r="J3148" s="15"/>
      <c r="K3148" s="15"/>
      <c r="L3148" s="15"/>
      <c r="M3148" s="15"/>
      <c r="N3148" s="15"/>
      <c r="O3148" s="15"/>
    </row>
    <row r="3149" spans="1:15" s="299" customFormat="1">
      <c r="A3149" s="15"/>
      <c r="B3149" s="290"/>
      <c r="C3149" s="17"/>
      <c r="D3149" s="17"/>
      <c r="E3149" s="15"/>
      <c r="F3149" s="15"/>
      <c r="G3149" s="15"/>
      <c r="H3149" s="15"/>
      <c r="I3149" s="15"/>
      <c r="J3149" s="15"/>
      <c r="K3149" s="15"/>
      <c r="L3149" s="15"/>
      <c r="M3149" s="15"/>
      <c r="N3149" s="15"/>
      <c r="O3149" s="15"/>
    </row>
    <row r="3150" spans="1:15" s="299" customFormat="1">
      <c r="A3150" s="15"/>
      <c r="B3150" s="290"/>
      <c r="C3150" s="17"/>
      <c r="D3150" s="17"/>
      <c r="E3150" s="15"/>
      <c r="F3150" s="15"/>
      <c r="G3150" s="15"/>
      <c r="H3150" s="15"/>
      <c r="I3150" s="15"/>
      <c r="J3150" s="15"/>
      <c r="K3150" s="15"/>
      <c r="L3150" s="15"/>
      <c r="M3150" s="15"/>
      <c r="N3150" s="15"/>
      <c r="O3150" s="15"/>
    </row>
    <row r="3151" spans="1:15" s="299" customFormat="1">
      <c r="A3151" s="15"/>
      <c r="B3151" s="290"/>
      <c r="C3151" s="17"/>
      <c r="D3151" s="17"/>
      <c r="E3151" s="15"/>
      <c r="F3151" s="15"/>
      <c r="G3151" s="15"/>
      <c r="H3151" s="15"/>
      <c r="I3151" s="15"/>
      <c r="J3151" s="15"/>
      <c r="K3151" s="15"/>
      <c r="L3151" s="15"/>
      <c r="M3151" s="15"/>
      <c r="N3151" s="15"/>
      <c r="O3151" s="15"/>
    </row>
    <row r="3152" spans="1:15" s="299" customFormat="1">
      <c r="A3152" s="15"/>
      <c r="B3152" s="290"/>
      <c r="C3152" s="17"/>
      <c r="D3152" s="17"/>
      <c r="E3152" s="15"/>
      <c r="F3152" s="15"/>
      <c r="G3152" s="15"/>
      <c r="H3152" s="15"/>
      <c r="I3152" s="15"/>
      <c r="J3152" s="15"/>
      <c r="K3152" s="15"/>
      <c r="L3152" s="15"/>
      <c r="M3152" s="15"/>
      <c r="N3152" s="15"/>
      <c r="O3152" s="15"/>
    </row>
    <row r="3153" spans="1:15" s="299" customFormat="1">
      <c r="A3153" s="15"/>
      <c r="B3153" s="290"/>
      <c r="C3153" s="17"/>
      <c r="D3153" s="17"/>
      <c r="E3153" s="15"/>
      <c r="F3153" s="15"/>
      <c r="G3153" s="15"/>
      <c r="H3153" s="15"/>
      <c r="I3153" s="15"/>
      <c r="J3153" s="15"/>
      <c r="K3153" s="15"/>
      <c r="L3153" s="15"/>
      <c r="M3153" s="15"/>
      <c r="N3153" s="15"/>
      <c r="O3153" s="15"/>
    </row>
    <row r="3154" spans="1:15" s="299" customFormat="1">
      <c r="A3154" s="15"/>
      <c r="B3154" s="290"/>
      <c r="C3154" s="17"/>
      <c r="D3154" s="17"/>
      <c r="E3154" s="15"/>
      <c r="F3154" s="15"/>
      <c r="G3154" s="15"/>
      <c r="H3154" s="15"/>
      <c r="I3154" s="15"/>
      <c r="J3154" s="15"/>
      <c r="K3154" s="15"/>
      <c r="L3154" s="15"/>
      <c r="M3154" s="15"/>
      <c r="N3154" s="15"/>
      <c r="O3154" s="15"/>
    </row>
    <row r="3155" spans="1:15" s="299" customFormat="1">
      <c r="A3155" s="15"/>
      <c r="B3155" s="290"/>
      <c r="C3155" s="17"/>
      <c r="D3155" s="17"/>
      <c r="E3155" s="15"/>
      <c r="F3155" s="15"/>
      <c r="G3155" s="15"/>
      <c r="H3155" s="15"/>
      <c r="I3155" s="15"/>
      <c r="J3155" s="15"/>
      <c r="K3155" s="15"/>
      <c r="L3155" s="15"/>
      <c r="M3155" s="15"/>
      <c r="N3155" s="15"/>
      <c r="O3155" s="15"/>
    </row>
    <row r="3156" spans="1:15" s="299" customFormat="1">
      <c r="A3156" s="15"/>
      <c r="B3156" s="290"/>
      <c r="C3156" s="17"/>
      <c r="D3156" s="17"/>
      <c r="E3156" s="15"/>
      <c r="F3156" s="15"/>
      <c r="G3156" s="15"/>
      <c r="H3156" s="15"/>
      <c r="I3156" s="15"/>
      <c r="J3156" s="15"/>
      <c r="K3156" s="15"/>
      <c r="L3156" s="15"/>
      <c r="M3156" s="15"/>
      <c r="N3156" s="15"/>
      <c r="O3156" s="15"/>
    </row>
    <row r="3157" spans="1:15" s="299" customFormat="1">
      <c r="A3157" s="15"/>
      <c r="B3157" s="290"/>
      <c r="C3157" s="17"/>
      <c r="D3157" s="17"/>
      <c r="E3157" s="15"/>
      <c r="F3157" s="15"/>
      <c r="G3157" s="15"/>
      <c r="H3157" s="15"/>
      <c r="I3157" s="15"/>
      <c r="J3157" s="15"/>
      <c r="K3157" s="15"/>
      <c r="L3157" s="15"/>
      <c r="M3157" s="15"/>
      <c r="N3157" s="15"/>
      <c r="O3157" s="15"/>
    </row>
    <row r="3158" spans="1:15" s="299" customFormat="1">
      <c r="A3158" s="15"/>
      <c r="B3158" s="290"/>
      <c r="C3158" s="17"/>
      <c r="D3158" s="17"/>
      <c r="E3158" s="15"/>
      <c r="F3158" s="15"/>
      <c r="G3158" s="15"/>
      <c r="H3158" s="15"/>
      <c r="I3158" s="15"/>
      <c r="J3158" s="15"/>
      <c r="K3158" s="15"/>
      <c r="L3158" s="15"/>
      <c r="M3158" s="15"/>
      <c r="N3158" s="15"/>
      <c r="O3158" s="15"/>
    </row>
    <row r="3159" spans="1:15" s="299" customFormat="1">
      <c r="A3159" s="15"/>
      <c r="B3159" s="290"/>
      <c r="C3159" s="17"/>
      <c r="D3159" s="17"/>
      <c r="E3159" s="15"/>
      <c r="F3159" s="15"/>
      <c r="G3159" s="15"/>
      <c r="H3159" s="15"/>
      <c r="I3159" s="15"/>
      <c r="J3159" s="15"/>
      <c r="K3159" s="15"/>
      <c r="L3159" s="15"/>
      <c r="M3159" s="15"/>
      <c r="N3159" s="15"/>
      <c r="O3159" s="15"/>
    </row>
    <row r="3160" spans="1:15" s="299" customFormat="1">
      <c r="A3160" s="15"/>
      <c r="B3160" s="290"/>
      <c r="C3160" s="17"/>
      <c r="D3160" s="17"/>
      <c r="E3160" s="15"/>
      <c r="F3160" s="15"/>
      <c r="G3160" s="15"/>
      <c r="H3160" s="15"/>
      <c r="I3160" s="15"/>
      <c r="J3160" s="15"/>
      <c r="K3160" s="15"/>
      <c r="L3160" s="15"/>
      <c r="M3160" s="15"/>
      <c r="N3160" s="15"/>
      <c r="O3160" s="15"/>
    </row>
    <row r="3161" spans="1:15" s="299" customFormat="1">
      <c r="A3161" s="15"/>
      <c r="B3161" s="290"/>
      <c r="C3161" s="17"/>
      <c r="D3161" s="17"/>
      <c r="E3161" s="15"/>
      <c r="F3161" s="15"/>
      <c r="G3161" s="15"/>
      <c r="H3161" s="15"/>
      <c r="I3161" s="15"/>
      <c r="J3161" s="15"/>
      <c r="K3161" s="15"/>
      <c r="L3161" s="15"/>
      <c r="M3161" s="15"/>
      <c r="N3161" s="15"/>
      <c r="O3161" s="15"/>
    </row>
    <row r="3162" spans="1:15" s="299" customFormat="1">
      <c r="A3162" s="15"/>
      <c r="B3162" s="290"/>
      <c r="C3162" s="17"/>
      <c r="D3162" s="17"/>
      <c r="E3162" s="15"/>
      <c r="F3162" s="15"/>
      <c r="G3162" s="15"/>
      <c r="H3162" s="15"/>
      <c r="I3162" s="15"/>
      <c r="J3162" s="15"/>
      <c r="K3162" s="15"/>
      <c r="L3162" s="15"/>
      <c r="M3162" s="15"/>
      <c r="N3162" s="15"/>
      <c r="O3162" s="15"/>
    </row>
    <row r="3163" spans="1:15" s="299" customFormat="1">
      <c r="A3163" s="15"/>
      <c r="B3163" s="290"/>
      <c r="C3163" s="17"/>
      <c r="D3163" s="17"/>
      <c r="E3163" s="15"/>
      <c r="F3163" s="15"/>
      <c r="G3163" s="15"/>
      <c r="H3163" s="15"/>
      <c r="I3163" s="15"/>
      <c r="J3163" s="15"/>
      <c r="K3163" s="15"/>
      <c r="L3163" s="15"/>
      <c r="M3163" s="15"/>
      <c r="N3163" s="15"/>
      <c r="O3163" s="15"/>
    </row>
    <row r="3164" spans="1:15" s="299" customFormat="1">
      <c r="A3164" s="15"/>
      <c r="B3164" s="290"/>
      <c r="C3164" s="17"/>
      <c r="D3164" s="17"/>
      <c r="E3164" s="15"/>
      <c r="F3164" s="15"/>
      <c r="G3164" s="15"/>
      <c r="H3164" s="15"/>
      <c r="I3164" s="15"/>
      <c r="J3164" s="15"/>
      <c r="K3164" s="15"/>
      <c r="L3164" s="15"/>
      <c r="M3164" s="15"/>
      <c r="N3164" s="15"/>
      <c r="O3164" s="15"/>
    </row>
    <row r="3165" spans="1:15" s="299" customFormat="1">
      <c r="A3165" s="15"/>
      <c r="B3165" s="290"/>
      <c r="C3165" s="17"/>
      <c r="D3165" s="17"/>
      <c r="E3165" s="15"/>
      <c r="F3165" s="15"/>
      <c r="G3165" s="15"/>
      <c r="H3165" s="15"/>
      <c r="I3165" s="15"/>
      <c r="J3165" s="15"/>
      <c r="K3165" s="15"/>
      <c r="L3165" s="15"/>
      <c r="M3165" s="15"/>
      <c r="N3165" s="15"/>
      <c r="O3165" s="15"/>
    </row>
    <row r="3166" spans="1:15" s="299" customFormat="1">
      <c r="A3166" s="15"/>
      <c r="B3166" s="290"/>
      <c r="C3166" s="17"/>
      <c r="D3166" s="17"/>
      <c r="E3166" s="15"/>
      <c r="F3166" s="15"/>
      <c r="G3166" s="15"/>
      <c r="H3166" s="15"/>
      <c r="I3166" s="15"/>
      <c r="J3166" s="15"/>
      <c r="K3166" s="15"/>
      <c r="L3166" s="15"/>
      <c r="M3166" s="15"/>
      <c r="N3166" s="15"/>
      <c r="O3166" s="15"/>
    </row>
    <row r="3167" spans="1:15" s="299" customFormat="1">
      <c r="A3167" s="15"/>
      <c r="B3167" s="290"/>
      <c r="C3167" s="17"/>
      <c r="D3167" s="17"/>
      <c r="E3167" s="15"/>
      <c r="F3167" s="15"/>
      <c r="G3167" s="15"/>
      <c r="H3167" s="15"/>
      <c r="I3167" s="15"/>
      <c r="J3167" s="15"/>
      <c r="K3167" s="15"/>
      <c r="L3167" s="15"/>
      <c r="M3167" s="15"/>
      <c r="N3167" s="15"/>
      <c r="O3167" s="15"/>
    </row>
    <row r="3168" spans="1:15" s="299" customFormat="1">
      <c r="A3168" s="15"/>
      <c r="B3168" s="290"/>
      <c r="C3168" s="17"/>
      <c r="D3168" s="17"/>
      <c r="E3168" s="15"/>
      <c r="F3168" s="15"/>
      <c r="G3168" s="15"/>
      <c r="H3168" s="15"/>
      <c r="I3168" s="15"/>
      <c r="J3168" s="15"/>
      <c r="K3168" s="15"/>
      <c r="L3168" s="15"/>
      <c r="M3168" s="15"/>
      <c r="N3168" s="15"/>
      <c r="O3168" s="15"/>
    </row>
    <row r="3169" spans="1:15" s="299" customFormat="1">
      <c r="A3169" s="15"/>
      <c r="B3169" s="290"/>
      <c r="C3169" s="17"/>
      <c r="D3169" s="17"/>
      <c r="E3169" s="15"/>
      <c r="F3169" s="15"/>
      <c r="G3169" s="15"/>
      <c r="H3169" s="15"/>
      <c r="I3169" s="15"/>
      <c r="J3169" s="15"/>
      <c r="K3169" s="15"/>
      <c r="L3169" s="15"/>
      <c r="M3169" s="15"/>
      <c r="N3169" s="15"/>
      <c r="O3169" s="15"/>
    </row>
    <row r="3170" spans="1:15" s="299" customFormat="1">
      <c r="A3170" s="15"/>
      <c r="B3170" s="290"/>
      <c r="C3170" s="17"/>
      <c r="D3170" s="17"/>
      <c r="E3170" s="15"/>
      <c r="F3170" s="15"/>
      <c r="G3170" s="15"/>
      <c r="H3170" s="15"/>
      <c r="I3170" s="15"/>
      <c r="J3170" s="15"/>
      <c r="K3170" s="15"/>
      <c r="L3170" s="15"/>
      <c r="M3170" s="15"/>
      <c r="N3170" s="15"/>
      <c r="O3170" s="15"/>
    </row>
    <row r="3171" spans="1:15" s="299" customFormat="1">
      <c r="A3171" s="15"/>
      <c r="B3171" s="290"/>
      <c r="C3171" s="17"/>
      <c r="D3171" s="17"/>
      <c r="E3171" s="15"/>
      <c r="F3171" s="15"/>
      <c r="G3171" s="15"/>
      <c r="H3171" s="15"/>
      <c r="I3171" s="15"/>
      <c r="J3171" s="15"/>
      <c r="K3171" s="15"/>
      <c r="L3171" s="15"/>
      <c r="M3171" s="15"/>
      <c r="N3171" s="15"/>
      <c r="O3171" s="15"/>
    </row>
    <row r="3172" spans="1:15" s="299" customFormat="1">
      <c r="A3172" s="15"/>
      <c r="B3172" s="290"/>
      <c r="C3172" s="17"/>
      <c r="D3172" s="17"/>
      <c r="E3172" s="15"/>
      <c r="F3172" s="15"/>
      <c r="G3172" s="15"/>
      <c r="H3172" s="15"/>
      <c r="I3172" s="15"/>
      <c r="J3172" s="15"/>
      <c r="K3172" s="15"/>
      <c r="L3172" s="15"/>
      <c r="M3172" s="15"/>
      <c r="N3172" s="15"/>
      <c r="O3172" s="15"/>
    </row>
    <row r="3173" spans="1:15" s="299" customFormat="1">
      <c r="A3173" s="15"/>
      <c r="B3173" s="290"/>
      <c r="C3173" s="17"/>
      <c r="D3173" s="17"/>
      <c r="E3173" s="15"/>
      <c r="F3173" s="15"/>
      <c r="G3173" s="15"/>
      <c r="H3173" s="15"/>
      <c r="I3173" s="15"/>
      <c r="J3173" s="15"/>
      <c r="K3173" s="15"/>
      <c r="L3173" s="15"/>
      <c r="M3173" s="15"/>
      <c r="N3173" s="15"/>
      <c r="O3173" s="15"/>
    </row>
    <row r="3174" spans="1:15" s="299" customFormat="1">
      <c r="A3174" s="15"/>
      <c r="B3174" s="290"/>
      <c r="C3174" s="17"/>
      <c r="D3174" s="17"/>
      <c r="E3174" s="15"/>
      <c r="F3174" s="15"/>
      <c r="G3174" s="15"/>
      <c r="H3174" s="15"/>
      <c r="I3174" s="15"/>
      <c r="J3174" s="15"/>
      <c r="K3174" s="15"/>
      <c r="L3174" s="15"/>
      <c r="M3174" s="15"/>
      <c r="N3174" s="15"/>
      <c r="O3174" s="15"/>
    </row>
    <row r="3175" spans="1:15" s="299" customFormat="1">
      <c r="A3175" s="15"/>
      <c r="B3175" s="290"/>
      <c r="C3175" s="17"/>
      <c r="D3175" s="17"/>
      <c r="E3175" s="15"/>
      <c r="F3175" s="15"/>
      <c r="G3175" s="15"/>
      <c r="H3175" s="15"/>
      <c r="I3175" s="15"/>
      <c r="J3175" s="15"/>
      <c r="K3175" s="15"/>
      <c r="L3175" s="15"/>
      <c r="M3175" s="15"/>
      <c r="N3175" s="15"/>
      <c r="O3175" s="15"/>
    </row>
    <row r="3176" spans="1:15" s="299" customFormat="1">
      <c r="A3176" s="15"/>
      <c r="B3176" s="290"/>
      <c r="C3176" s="17"/>
      <c r="D3176" s="17"/>
      <c r="E3176" s="15"/>
      <c r="F3176" s="15"/>
      <c r="G3176" s="15"/>
      <c r="H3176" s="15"/>
      <c r="I3176" s="15"/>
      <c r="J3176" s="15"/>
      <c r="K3176" s="15"/>
      <c r="L3176" s="15"/>
      <c r="M3176" s="15"/>
      <c r="N3176" s="15"/>
      <c r="O3176" s="15"/>
    </row>
    <row r="3177" spans="1:15" s="299" customFormat="1">
      <c r="A3177" s="15"/>
      <c r="B3177" s="290"/>
      <c r="C3177" s="17"/>
      <c r="D3177" s="17"/>
      <c r="E3177" s="15"/>
      <c r="F3177" s="15"/>
      <c r="G3177" s="15"/>
      <c r="H3177" s="15"/>
      <c r="I3177" s="15"/>
      <c r="J3177" s="15"/>
      <c r="K3177" s="15"/>
      <c r="L3177" s="15"/>
      <c r="M3177" s="15"/>
      <c r="N3177" s="15"/>
      <c r="O3177" s="15"/>
    </row>
    <row r="3178" spans="1:15" s="299" customFormat="1">
      <c r="A3178" s="15"/>
      <c r="B3178" s="290"/>
      <c r="C3178" s="17"/>
      <c r="D3178" s="17"/>
      <c r="E3178" s="15"/>
      <c r="F3178" s="15"/>
      <c r="G3178" s="15"/>
      <c r="H3178" s="15"/>
      <c r="I3178" s="15"/>
      <c r="J3178" s="15"/>
      <c r="K3178" s="15"/>
      <c r="L3178" s="15"/>
      <c r="M3178" s="15"/>
      <c r="N3178" s="15"/>
      <c r="O3178" s="15"/>
    </row>
    <row r="3179" spans="1:15" s="299" customFormat="1">
      <c r="A3179" s="15"/>
      <c r="B3179" s="290"/>
      <c r="C3179" s="17"/>
      <c r="D3179" s="17"/>
      <c r="E3179" s="15"/>
      <c r="F3179" s="15"/>
      <c r="G3179" s="15"/>
      <c r="H3179" s="15"/>
      <c r="I3179" s="15"/>
      <c r="J3179" s="15"/>
      <c r="K3179" s="15"/>
      <c r="L3179" s="15"/>
      <c r="M3179" s="15"/>
      <c r="N3179" s="15"/>
      <c r="O3179" s="15"/>
    </row>
    <row r="3180" spans="1:15" s="299" customFormat="1">
      <c r="A3180" s="15"/>
      <c r="B3180" s="290"/>
      <c r="C3180" s="17"/>
      <c r="D3180" s="17"/>
      <c r="E3180" s="15"/>
      <c r="F3180" s="15"/>
      <c r="G3180" s="15"/>
      <c r="H3180" s="15"/>
      <c r="I3180" s="15"/>
      <c r="J3180" s="15"/>
      <c r="K3180" s="15"/>
      <c r="L3180" s="15"/>
      <c r="M3180" s="15"/>
      <c r="N3180" s="15"/>
      <c r="O3180" s="15"/>
    </row>
    <row r="3181" spans="1:15" s="299" customFormat="1">
      <c r="A3181" s="15"/>
      <c r="B3181" s="290"/>
      <c r="C3181" s="17"/>
      <c r="D3181" s="17"/>
      <c r="E3181" s="15"/>
      <c r="F3181" s="15"/>
      <c r="G3181" s="15"/>
      <c r="H3181" s="15"/>
      <c r="I3181" s="15"/>
      <c r="J3181" s="15"/>
      <c r="K3181" s="15"/>
      <c r="L3181" s="15"/>
      <c r="M3181" s="15"/>
      <c r="N3181" s="15"/>
      <c r="O3181" s="15"/>
    </row>
    <row r="3182" spans="1:15" s="299" customFormat="1">
      <c r="A3182" s="15"/>
      <c r="B3182" s="290"/>
      <c r="C3182" s="17"/>
      <c r="D3182" s="17"/>
      <c r="E3182" s="15"/>
      <c r="F3182" s="15"/>
      <c r="G3182" s="15"/>
      <c r="H3182" s="15"/>
      <c r="I3182" s="15"/>
      <c r="J3182" s="15"/>
      <c r="K3182" s="15"/>
      <c r="L3182" s="15"/>
      <c r="M3182" s="15"/>
      <c r="N3182" s="15"/>
      <c r="O3182" s="15"/>
    </row>
    <row r="3183" spans="1:15" s="299" customFormat="1">
      <c r="A3183" s="15"/>
      <c r="B3183" s="290"/>
      <c r="C3183" s="17"/>
      <c r="D3183" s="17"/>
      <c r="E3183" s="15"/>
      <c r="F3183" s="15"/>
      <c r="G3183" s="15"/>
      <c r="H3183" s="15"/>
      <c r="I3183" s="15"/>
      <c r="J3183" s="15"/>
      <c r="K3183" s="15"/>
      <c r="L3183" s="15"/>
      <c r="M3183" s="15"/>
      <c r="N3183" s="15"/>
      <c r="O3183" s="15"/>
    </row>
    <row r="3184" spans="1:15" s="299" customFormat="1">
      <c r="A3184" s="15"/>
      <c r="B3184" s="290"/>
      <c r="C3184" s="17"/>
      <c r="D3184" s="17"/>
      <c r="E3184" s="15"/>
      <c r="F3184" s="15"/>
      <c r="G3184" s="15"/>
      <c r="H3184" s="15"/>
      <c r="I3184" s="15"/>
      <c r="J3184" s="15"/>
      <c r="K3184" s="15"/>
      <c r="L3184" s="15"/>
      <c r="M3184" s="15"/>
      <c r="N3184" s="15"/>
      <c r="O3184" s="15"/>
    </row>
    <row r="3185" spans="1:15" s="299" customFormat="1">
      <c r="A3185" s="15"/>
      <c r="B3185" s="290"/>
      <c r="C3185" s="17"/>
      <c r="D3185" s="17"/>
      <c r="E3185" s="15"/>
      <c r="F3185" s="15"/>
      <c r="G3185" s="15"/>
      <c r="H3185" s="15"/>
      <c r="I3185" s="15"/>
      <c r="J3185" s="15"/>
      <c r="K3185" s="15"/>
      <c r="L3185" s="15"/>
      <c r="M3185" s="15"/>
      <c r="N3185" s="15"/>
      <c r="O3185" s="15"/>
    </row>
    <row r="3186" spans="1:15" s="299" customFormat="1">
      <c r="A3186" s="15"/>
      <c r="B3186" s="290"/>
      <c r="C3186" s="17"/>
      <c r="D3186" s="17"/>
      <c r="E3186" s="15"/>
      <c r="F3186" s="15"/>
      <c r="G3186" s="15"/>
      <c r="H3186" s="15"/>
      <c r="I3186" s="15"/>
      <c r="J3186" s="15"/>
      <c r="K3186" s="15"/>
      <c r="L3186" s="15"/>
      <c r="M3186" s="15"/>
      <c r="N3186" s="15"/>
      <c r="O3186" s="15"/>
    </row>
    <row r="3187" spans="1:15" s="299" customFormat="1">
      <c r="A3187" s="15"/>
      <c r="B3187" s="290"/>
      <c r="C3187" s="17"/>
      <c r="D3187" s="17"/>
      <c r="E3187" s="15"/>
      <c r="F3187" s="15"/>
      <c r="G3187" s="15"/>
      <c r="H3187" s="15"/>
      <c r="I3187" s="15"/>
      <c r="J3187" s="15"/>
      <c r="K3187" s="15"/>
      <c r="L3187" s="15"/>
      <c r="M3187" s="15"/>
      <c r="N3187" s="15"/>
      <c r="O3187" s="15"/>
    </row>
    <row r="3188" spans="1:15" s="299" customFormat="1">
      <c r="A3188" s="15"/>
      <c r="B3188" s="290"/>
      <c r="C3188" s="17"/>
      <c r="D3188" s="17"/>
      <c r="E3188" s="15"/>
      <c r="F3188" s="15"/>
      <c r="G3188" s="15"/>
      <c r="H3188" s="15"/>
      <c r="I3188" s="15"/>
      <c r="J3188" s="15"/>
      <c r="K3188" s="15"/>
      <c r="L3188" s="15"/>
      <c r="M3188" s="15"/>
      <c r="N3188" s="15"/>
      <c r="O3188" s="15"/>
    </row>
    <row r="3189" spans="1:15" s="299" customFormat="1">
      <c r="A3189" s="15"/>
      <c r="B3189" s="290"/>
      <c r="C3189" s="17"/>
      <c r="D3189" s="17"/>
      <c r="E3189" s="15"/>
      <c r="F3189" s="15"/>
      <c r="G3189" s="15"/>
      <c r="H3189" s="15"/>
      <c r="I3189" s="15"/>
      <c r="J3189" s="15"/>
      <c r="K3189" s="15"/>
      <c r="L3189" s="15"/>
      <c r="M3189" s="15"/>
      <c r="N3189" s="15"/>
      <c r="O3189" s="15"/>
    </row>
    <row r="3190" spans="1:15" s="299" customFormat="1">
      <c r="A3190" s="15"/>
      <c r="B3190" s="290"/>
      <c r="C3190" s="17"/>
      <c r="D3190" s="17"/>
      <c r="E3190" s="15"/>
      <c r="F3190" s="15"/>
      <c r="G3190" s="15"/>
      <c r="H3190" s="15"/>
      <c r="I3190" s="15"/>
      <c r="J3190" s="15"/>
      <c r="K3190" s="15"/>
      <c r="L3190" s="15"/>
      <c r="M3190" s="15"/>
      <c r="N3190" s="15"/>
      <c r="O3190" s="15"/>
    </row>
    <row r="3191" spans="1:15" s="299" customFormat="1">
      <c r="A3191" s="15"/>
      <c r="B3191" s="290"/>
      <c r="C3191" s="17"/>
      <c r="D3191" s="17"/>
      <c r="E3191" s="15"/>
      <c r="F3191" s="15"/>
      <c r="G3191" s="15"/>
      <c r="H3191" s="15"/>
      <c r="I3191" s="15"/>
      <c r="J3191" s="15"/>
      <c r="K3191" s="15"/>
      <c r="L3191" s="15"/>
      <c r="M3191" s="15"/>
      <c r="N3191" s="15"/>
      <c r="O3191" s="15"/>
    </row>
    <row r="3192" spans="1:15" s="299" customFormat="1">
      <c r="A3192" s="15"/>
      <c r="B3192" s="290"/>
      <c r="C3192" s="17"/>
      <c r="D3192" s="17"/>
      <c r="E3192" s="15"/>
      <c r="F3192" s="15"/>
      <c r="G3192" s="15"/>
      <c r="H3192" s="15"/>
      <c r="I3192" s="15"/>
      <c r="J3192" s="15"/>
      <c r="K3192" s="15"/>
      <c r="L3192" s="15"/>
      <c r="M3192" s="15"/>
      <c r="N3192" s="15"/>
      <c r="O3192" s="15"/>
    </row>
    <row r="3193" spans="1:15" s="299" customFormat="1">
      <c r="A3193" s="15"/>
      <c r="B3193" s="290"/>
      <c r="C3193" s="17"/>
      <c r="D3193" s="17"/>
      <c r="E3193" s="15"/>
      <c r="F3193" s="15"/>
      <c r="G3193" s="15"/>
      <c r="H3193" s="15"/>
      <c r="I3193" s="15"/>
      <c r="J3193" s="15"/>
      <c r="K3193" s="15"/>
      <c r="L3193" s="15"/>
      <c r="M3193" s="15"/>
      <c r="N3193" s="15"/>
      <c r="O3193" s="15"/>
    </row>
    <row r="3194" spans="1:15" s="299" customFormat="1">
      <c r="A3194" s="15"/>
      <c r="B3194" s="290"/>
      <c r="C3194" s="17"/>
      <c r="D3194" s="17"/>
      <c r="E3194" s="15"/>
      <c r="F3194" s="15"/>
      <c r="G3194" s="15"/>
      <c r="H3194" s="15"/>
      <c r="I3194" s="15"/>
      <c r="J3194" s="15"/>
      <c r="K3194" s="15"/>
      <c r="L3194" s="15"/>
      <c r="M3194" s="15"/>
      <c r="N3194" s="15"/>
      <c r="O3194" s="15"/>
    </row>
    <row r="3195" spans="1:15" s="299" customFormat="1">
      <c r="A3195" s="15"/>
      <c r="B3195" s="290"/>
      <c r="C3195" s="17"/>
      <c r="D3195" s="17"/>
      <c r="E3195" s="15"/>
      <c r="F3195" s="15"/>
      <c r="G3195" s="15"/>
      <c r="H3195" s="15"/>
      <c r="I3195" s="15"/>
      <c r="J3195" s="15"/>
      <c r="K3195" s="15"/>
      <c r="L3195" s="15"/>
      <c r="M3195" s="15"/>
      <c r="N3195" s="15"/>
      <c r="O3195" s="15"/>
    </row>
    <row r="3196" spans="1:15" s="299" customFormat="1">
      <c r="A3196" s="15"/>
      <c r="B3196" s="290"/>
      <c r="C3196" s="17"/>
      <c r="D3196" s="17"/>
      <c r="E3196" s="15"/>
      <c r="F3196" s="15"/>
      <c r="G3196" s="15"/>
      <c r="H3196" s="15"/>
      <c r="I3196" s="15"/>
      <c r="J3196" s="15"/>
      <c r="K3196" s="15"/>
      <c r="L3196" s="15"/>
      <c r="M3196" s="15"/>
      <c r="N3196" s="15"/>
      <c r="O3196" s="15"/>
    </row>
    <row r="3197" spans="1:15" s="299" customFormat="1">
      <c r="A3197" s="15"/>
      <c r="B3197" s="290"/>
      <c r="C3197" s="17"/>
      <c r="D3197" s="17"/>
      <c r="E3197" s="15"/>
      <c r="F3197" s="15"/>
      <c r="G3197" s="15"/>
      <c r="H3197" s="15"/>
      <c r="I3197" s="15"/>
      <c r="J3197" s="15"/>
      <c r="K3197" s="15"/>
      <c r="L3197" s="15"/>
      <c r="M3197" s="15"/>
      <c r="N3197" s="15"/>
      <c r="O3197" s="15"/>
    </row>
    <row r="3198" spans="1:15" s="299" customFormat="1">
      <c r="A3198" s="15"/>
      <c r="B3198" s="290"/>
      <c r="C3198" s="17"/>
      <c r="D3198" s="17"/>
      <c r="E3198" s="15"/>
      <c r="F3198" s="15"/>
      <c r="G3198" s="15"/>
      <c r="H3198" s="15"/>
      <c r="I3198" s="15"/>
      <c r="J3198" s="15"/>
      <c r="K3198" s="15"/>
      <c r="L3198" s="15"/>
      <c r="M3198" s="15"/>
      <c r="N3198" s="15"/>
      <c r="O3198" s="15"/>
    </row>
    <row r="3199" spans="1:15" s="299" customFormat="1">
      <c r="A3199" s="15"/>
      <c r="B3199" s="290"/>
      <c r="C3199" s="17"/>
      <c r="D3199" s="17"/>
      <c r="E3199" s="15"/>
      <c r="F3199" s="15"/>
      <c r="G3199" s="15"/>
      <c r="H3199" s="15"/>
      <c r="I3199" s="15"/>
      <c r="J3199" s="15"/>
      <c r="K3199" s="15"/>
      <c r="L3199" s="15"/>
      <c r="M3199" s="15"/>
      <c r="N3199" s="15"/>
      <c r="O3199" s="15"/>
    </row>
    <row r="3200" spans="1:15" s="299" customFormat="1">
      <c r="A3200" s="15"/>
      <c r="B3200" s="290"/>
      <c r="C3200" s="17"/>
      <c r="D3200" s="17"/>
      <c r="E3200" s="15"/>
      <c r="F3200" s="15"/>
      <c r="G3200" s="15"/>
      <c r="H3200" s="15"/>
      <c r="I3200" s="15"/>
      <c r="J3200" s="15"/>
      <c r="K3200" s="15"/>
      <c r="L3200" s="15"/>
      <c r="M3200" s="15"/>
      <c r="N3200" s="15"/>
      <c r="O3200" s="15"/>
    </row>
    <row r="3201" spans="1:15" s="299" customFormat="1">
      <c r="A3201" s="15"/>
      <c r="B3201" s="290"/>
      <c r="C3201" s="17"/>
      <c r="D3201" s="17"/>
      <c r="E3201" s="15"/>
      <c r="F3201" s="15"/>
      <c r="G3201" s="15"/>
      <c r="H3201" s="15"/>
      <c r="I3201" s="15"/>
      <c r="J3201" s="15"/>
      <c r="K3201" s="15"/>
      <c r="L3201" s="15"/>
      <c r="M3201" s="15"/>
      <c r="N3201" s="15"/>
      <c r="O3201" s="15"/>
    </row>
    <row r="3202" spans="1:15" s="299" customFormat="1">
      <c r="A3202" s="15"/>
      <c r="B3202" s="290"/>
      <c r="C3202" s="17"/>
      <c r="D3202" s="17"/>
      <c r="E3202" s="15"/>
      <c r="F3202" s="15"/>
      <c r="G3202" s="15"/>
      <c r="H3202" s="15"/>
      <c r="I3202" s="15"/>
      <c r="J3202" s="15"/>
      <c r="K3202" s="15"/>
      <c r="L3202" s="15"/>
      <c r="M3202" s="15"/>
      <c r="N3202" s="15"/>
      <c r="O3202" s="15"/>
    </row>
    <row r="3203" spans="1:15" s="299" customFormat="1">
      <c r="A3203" s="15"/>
      <c r="B3203" s="290"/>
      <c r="C3203" s="17"/>
      <c r="D3203" s="17"/>
      <c r="E3203" s="15"/>
      <c r="F3203" s="15"/>
      <c r="G3203" s="15"/>
      <c r="H3203" s="15"/>
      <c r="I3203" s="15"/>
      <c r="J3203" s="15"/>
      <c r="K3203" s="15"/>
      <c r="L3203" s="15"/>
      <c r="M3203" s="15"/>
      <c r="N3203" s="15"/>
      <c r="O3203" s="15"/>
    </row>
    <row r="3204" spans="1:15" s="299" customFormat="1">
      <c r="A3204" s="15"/>
      <c r="B3204" s="290"/>
      <c r="C3204" s="17"/>
      <c r="D3204" s="17"/>
      <c r="E3204" s="15"/>
      <c r="F3204" s="15"/>
      <c r="G3204" s="15"/>
      <c r="H3204" s="15"/>
      <c r="I3204" s="15"/>
      <c r="J3204" s="15"/>
      <c r="K3204" s="15"/>
      <c r="L3204" s="15"/>
      <c r="M3204" s="15"/>
      <c r="N3204" s="15"/>
      <c r="O3204" s="15"/>
    </row>
    <row r="3205" spans="1:15" s="299" customFormat="1">
      <c r="A3205" s="15"/>
      <c r="B3205" s="290"/>
      <c r="C3205" s="17"/>
      <c r="D3205" s="17"/>
      <c r="E3205" s="15"/>
      <c r="F3205" s="15"/>
      <c r="G3205" s="15"/>
      <c r="H3205" s="15"/>
      <c r="I3205" s="15"/>
      <c r="J3205" s="15"/>
      <c r="K3205" s="15"/>
      <c r="L3205" s="15"/>
      <c r="M3205" s="15"/>
      <c r="N3205" s="15"/>
      <c r="O3205" s="15"/>
    </row>
    <row r="3206" spans="1:15" s="299" customFormat="1">
      <c r="A3206" s="15"/>
      <c r="B3206" s="290"/>
      <c r="C3206" s="17"/>
      <c r="D3206" s="17"/>
      <c r="E3206" s="15"/>
      <c r="F3206" s="15"/>
      <c r="G3206" s="15"/>
      <c r="H3206" s="15"/>
      <c r="I3206" s="15"/>
      <c r="J3206" s="15"/>
      <c r="K3206" s="15"/>
      <c r="L3206" s="15"/>
      <c r="M3206" s="15"/>
      <c r="N3206" s="15"/>
      <c r="O3206" s="15"/>
    </row>
    <row r="3207" spans="1:15" s="299" customFormat="1">
      <c r="A3207" s="15"/>
      <c r="B3207" s="290"/>
      <c r="C3207" s="17"/>
      <c r="D3207" s="17"/>
      <c r="E3207" s="15"/>
      <c r="F3207" s="15"/>
      <c r="G3207" s="15"/>
      <c r="H3207" s="15"/>
      <c r="I3207" s="15"/>
      <c r="J3207" s="15"/>
      <c r="K3207" s="15"/>
      <c r="L3207" s="15"/>
      <c r="M3207" s="15"/>
      <c r="N3207" s="15"/>
      <c r="O3207" s="15"/>
    </row>
    <row r="3208" spans="1:15" s="299" customFormat="1">
      <c r="A3208" s="15"/>
      <c r="B3208" s="290"/>
      <c r="C3208" s="17"/>
      <c r="D3208" s="17"/>
      <c r="E3208" s="15"/>
      <c r="F3208" s="15"/>
      <c r="G3208" s="15"/>
      <c r="H3208" s="15"/>
      <c r="I3208" s="15"/>
      <c r="J3208" s="15"/>
      <c r="K3208" s="15"/>
      <c r="L3208" s="15"/>
      <c r="M3208" s="15"/>
      <c r="N3208" s="15"/>
      <c r="O3208" s="15"/>
    </row>
    <row r="3209" spans="1:15" s="299" customFormat="1">
      <c r="A3209" s="15"/>
      <c r="B3209" s="290"/>
      <c r="C3209" s="17"/>
      <c r="D3209" s="17"/>
      <c r="E3209" s="15"/>
      <c r="F3209" s="15"/>
      <c r="G3209" s="15"/>
      <c r="H3209" s="15"/>
      <c r="I3209" s="15"/>
      <c r="J3209" s="15"/>
      <c r="K3209" s="15"/>
      <c r="L3209" s="15"/>
      <c r="M3209" s="15"/>
      <c r="N3209" s="15"/>
      <c r="O3209" s="15"/>
    </row>
    <row r="3210" spans="1:15" s="299" customFormat="1">
      <c r="A3210" s="15"/>
      <c r="B3210" s="290"/>
      <c r="C3210" s="17"/>
      <c r="D3210" s="17"/>
      <c r="E3210" s="15"/>
      <c r="F3210" s="15"/>
      <c r="G3210" s="15"/>
      <c r="H3210" s="15"/>
      <c r="I3210" s="15"/>
      <c r="J3210" s="15"/>
      <c r="K3210" s="15"/>
      <c r="L3210" s="15"/>
      <c r="M3210" s="15"/>
      <c r="N3210" s="15"/>
      <c r="O3210" s="15"/>
    </row>
    <row r="3211" spans="1:15" s="299" customFormat="1">
      <c r="A3211" s="15"/>
      <c r="B3211" s="290"/>
      <c r="C3211" s="17"/>
      <c r="D3211" s="17"/>
      <c r="E3211" s="15"/>
      <c r="F3211" s="15"/>
      <c r="G3211" s="15"/>
      <c r="H3211" s="15"/>
      <c r="I3211" s="15"/>
      <c r="J3211" s="15"/>
      <c r="K3211" s="15"/>
      <c r="L3211" s="15"/>
      <c r="M3211" s="15"/>
      <c r="N3211" s="15"/>
      <c r="O3211" s="15"/>
    </row>
    <row r="3212" spans="1:15" s="299" customFormat="1">
      <c r="A3212" s="15"/>
      <c r="B3212" s="290"/>
      <c r="C3212" s="17"/>
      <c r="D3212" s="17"/>
      <c r="E3212" s="15"/>
      <c r="F3212" s="15"/>
      <c r="G3212" s="15"/>
      <c r="H3212" s="15"/>
      <c r="I3212" s="15"/>
      <c r="J3212" s="15"/>
      <c r="K3212" s="15"/>
      <c r="L3212" s="15"/>
      <c r="M3212" s="15"/>
      <c r="N3212" s="15"/>
      <c r="O3212" s="15"/>
    </row>
    <row r="3213" spans="1:15" s="299" customFormat="1">
      <c r="A3213" s="15"/>
      <c r="B3213" s="290"/>
      <c r="C3213" s="17"/>
      <c r="D3213" s="17"/>
      <c r="E3213" s="15"/>
      <c r="F3213" s="15"/>
      <c r="G3213" s="15"/>
      <c r="H3213" s="15"/>
      <c r="I3213" s="15"/>
      <c r="J3213" s="15"/>
      <c r="K3213" s="15"/>
      <c r="L3213" s="15"/>
      <c r="M3213" s="15"/>
      <c r="N3213" s="15"/>
      <c r="O3213" s="15"/>
    </row>
    <row r="3214" spans="1:15" s="299" customFormat="1">
      <c r="A3214" s="15"/>
      <c r="B3214" s="290"/>
      <c r="C3214" s="17"/>
      <c r="D3214" s="17"/>
      <c r="E3214" s="15"/>
      <c r="F3214" s="15"/>
      <c r="G3214" s="15"/>
      <c r="H3214" s="15"/>
      <c r="I3214" s="15"/>
      <c r="J3214" s="15"/>
      <c r="K3214" s="15"/>
      <c r="L3214" s="15"/>
      <c r="M3214" s="15"/>
      <c r="N3214" s="15"/>
      <c r="O3214" s="15"/>
    </row>
    <row r="3215" spans="1:15" s="299" customFormat="1">
      <c r="A3215" s="15"/>
      <c r="B3215" s="290"/>
      <c r="C3215" s="17"/>
      <c r="D3215" s="17"/>
      <c r="E3215" s="15"/>
      <c r="F3215" s="15"/>
      <c r="G3215" s="15"/>
      <c r="H3215" s="15"/>
      <c r="I3215" s="15"/>
      <c r="J3215" s="15"/>
      <c r="K3215" s="15"/>
      <c r="L3215" s="15"/>
      <c r="M3215" s="15"/>
      <c r="N3215" s="15"/>
      <c r="O3215" s="15"/>
    </row>
    <row r="3216" spans="1:15" s="299" customFormat="1">
      <c r="A3216" s="15"/>
      <c r="B3216" s="290"/>
      <c r="C3216" s="17"/>
      <c r="D3216" s="17"/>
      <c r="E3216" s="15"/>
      <c r="F3216" s="15"/>
      <c r="G3216" s="15"/>
      <c r="H3216" s="15"/>
      <c r="I3216" s="15"/>
      <c r="J3216" s="15"/>
      <c r="K3216" s="15"/>
      <c r="L3216" s="15"/>
      <c r="M3216" s="15"/>
      <c r="N3216" s="15"/>
      <c r="O3216" s="15"/>
    </row>
    <row r="3217" spans="1:15" s="299" customFormat="1">
      <c r="A3217" s="15"/>
      <c r="B3217" s="290"/>
      <c r="C3217" s="17"/>
      <c r="D3217" s="17"/>
      <c r="E3217" s="15"/>
      <c r="F3217" s="15"/>
      <c r="G3217" s="15"/>
      <c r="H3217" s="15"/>
      <c r="I3217" s="15"/>
      <c r="J3217" s="15"/>
      <c r="K3217" s="15"/>
      <c r="L3217" s="15"/>
      <c r="M3217" s="15"/>
      <c r="N3217" s="15"/>
      <c r="O3217" s="15"/>
    </row>
    <row r="3218" spans="1:15" s="299" customFormat="1">
      <c r="A3218" s="15"/>
      <c r="B3218" s="290"/>
      <c r="C3218" s="17"/>
      <c r="D3218" s="17"/>
      <c r="E3218" s="15"/>
      <c r="F3218" s="15"/>
      <c r="G3218" s="15"/>
      <c r="H3218" s="15"/>
      <c r="I3218" s="15"/>
      <c r="J3218" s="15"/>
      <c r="K3218" s="15"/>
      <c r="L3218" s="15"/>
      <c r="M3218" s="15"/>
      <c r="N3218" s="15"/>
      <c r="O3218" s="15"/>
    </row>
    <row r="3219" spans="1:15" s="299" customFormat="1">
      <c r="A3219" s="15"/>
      <c r="B3219" s="290"/>
      <c r="C3219" s="17"/>
      <c r="D3219" s="17"/>
      <c r="E3219" s="15"/>
      <c r="F3219" s="15"/>
      <c r="G3219" s="15"/>
      <c r="H3219" s="15"/>
      <c r="I3219" s="15"/>
      <c r="J3219" s="15"/>
      <c r="K3219" s="15"/>
      <c r="L3219" s="15"/>
      <c r="M3219" s="15"/>
      <c r="N3219" s="15"/>
      <c r="O3219" s="15"/>
    </row>
    <row r="3220" spans="1:15" s="299" customFormat="1">
      <c r="A3220" s="15"/>
      <c r="B3220" s="290"/>
      <c r="C3220" s="17"/>
      <c r="D3220" s="17"/>
      <c r="E3220" s="15"/>
      <c r="F3220" s="15"/>
      <c r="G3220" s="15"/>
      <c r="H3220" s="15"/>
      <c r="I3220" s="15"/>
      <c r="J3220" s="15"/>
      <c r="K3220" s="15"/>
      <c r="L3220" s="15"/>
      <c r="M3220" s="15"/>
      <c r="N3220" s="15"/>
      <c r="O3220" s="15"/>
    </row>
    <row r="3221" spans="1:15" s="299" customFormat="1">
      <c r="A3221" s="15"/>
      <c r="B3221" s="290"/>
      <c r="C3221" s="17"/>
      <c r="D3221" s="17"/>
      <c r="E3221" s="15"/>
      <c r="F3221" s="15"/>
      <c r="G3221" s="15"/>
      <c r="H3221" s="15"/>
      <c r="I3221" s="15"/>
      <c r="J3221" s="15"/>
      <c r="K3221" s="15"/>
      <c r="L3221" s="15"/>
      <c r="M3221" s="15"/>
      <c r="N3221" s="15"/>
      <c r="O3221" s="15"/>
    </row>
    <row r="3222" spans="1:15" s="299" customFormat="1">
      <c r="A3222" s="15"/>
      <c r="B3222" s="290"/>
      <c r="C3222" s="17"/>
      <c r="D3222" s="17"/>
      <c r="E3222" s="15"/>
      <c r="F3222" s="15"/>
      <c r="G3222" s="15"/>
      <c r="H3222" s="15"/>
      <c r="I3222" s="15"/>
      <c r="J3222" s="15"/>
      <c r="K3222" s="15"/>
      <c r="L3222" s="15"/>
      <c r="M3222" s="15"/>
      <c r="N3222" s="15"/>
      <c r="O3222" s="15"/>
    </row>
    <row r="3223" spans="1:15" s="299" customFormat="1">
      <c r="A3223" s="15"/>
      <c r="B3223" s="290"/>
      <c r="C3223" s="17"/>
      <c r="D3223" s="17"/>
      <c r="E3223" s="15"/>
      <c r="F3223" s="15"/>
      <c r="G3223" s="15"/>
      <c r="H3223" s="15"/>
      <c r="I3223" s="15"/>
      <c r="J3223" s="15"/>
      <c r="K3223" s="15"/>
      <c r="L3223" s="15"/>
      <c r="M3223" s="15"/>
      <c r="N3223" s="15"/>
      <c r="O3223" s="15"/>
    </row>
    <row r="3224" spans="1:15" s="299" customFormat="1">
      <c r="A3224" s="15"/>
      <c r="B3224" s="290"/>
      <c r="C3224" s="17"/>
      <c r="D3224" s="17"/>
      <c r="E3224" s="15"/>
      <c r="F3224" s="15"/>
      <c r="G3224" s="15"/>
      <c r="H3224" s="15"/>
      <c r="I3224" s="15"/>
      <c r="J3224" s="15"/>
      <c r="K3224" s="15"/>
      <c r="L3224" s="15"/>
      <c r="M3224" s="15"/>
      <c r="N3224" s="15"/>
      <c r="O3224" s="15"/>
    </row>
    <row r="3225" spans="1:15" s="299" customFormat="1">
      <c r="A3225" s="15"/>
      <c r="B3225" s="290"/>
      <c r="C3225" s="17"/>
      <c r="D3225" s="17"/>
      <c r="E3225" s="15"/>
      <c r="F3225" s="15"/>
      <c r="G3225" s="15"/>
      <c r="H3225" s="15"/>
      <c r="I3225" s="15"/>
      <c r="J3225" s="15"/>
      <c r="K3225" s="15"/>
      <c r="L3225" s="15"/>
      <c r="M3225" s="15"/>
      <c r="N3225" s="15"/>
      <c r="O3225" s="15"/>
    </row>
    <row r="3226" spans="1:15" s="299" customFormat="1">
      <c r="A3226" s="15"/>
      <c r="B3226" s="290"/>
      <c r="C3226" s="17"/>
      <c r="D3226" s="17"/>
      <c r="E3226" s="15"/>
      <c r="F3226" s="15"/>
      <c r="G3226" s="15"/>
      <c r="H3226" s="15"/>
      <c r="I3226" s="15"/>
      <c r="J3226" s="15"/>
      <c r="K3226" s="15"/>
      <c r="L3226" s="15"/>
      <c r="M3226" s="15"/>
      <c r="N3226" s="15"/>
      <c r="O3226" s="15"/>
    </row>
    <row r="3227" spans="1:15" s="299" customFormat="1">
      <c r="A3227" s="15"/>
      <c r="B3227" s="290"/>
      <c r="C3227" s="17"/>
      <c r="D3227" s="17"/>
      <c r="E3227" s="15"/>
      <c r="F3227" s="15"/>
      <c r="G3227" s="15"/>
      <c r="H3227" s="15"/>
      <c r="I3227" s="15"/>
      <c r="J3227" s="15"/>
      <c r="K3227" s="15"/>
      <c r="L3227" s="15"/>
      <c r="M3227" s="15"/>
      <c r="N3227" s="15"/>
      <c r="O3227" s="15"/>
    </row>
    <row r="3228" spans="1:15" s="299" customFormat="1">
      <c r="A3228" s="15"/>
      <c r="B3228" s="290"/>
      <c r="C3228" s="17"/>
      <c r="D3228" s="17"/>
      <c r="E3228" s="15"/>
      <c r="F3228" s="15"/>
      <c r="G3228" s="15"/>
      <c r="H3228" s="15"/>
      <c r="I3228" s="15"/>
      <c r="J3228" s="15"/>
      <c r="K3228" s="15"/>
      <c r="L3228" s="15"/>
      <c r="M3228" s="15"/>
      <c r="N3228" s="15"/>
      <c r="O3228" s="15"/>
    </row>
    <row r="3229" spans="1:15" s="299" customFormat="1">
      <c r="A3229" s="15"/>
      <c r="B3229" s="290"/>
      <c r="C3229" s="17"/>
      <c r="D3229" s="17"/>
      <c r="E3229" s="15"/>
      <c r="F3229" s="15"/>
      <c r="G3229" s="15"/>
      <c r="H3229" s="15"/>
      <c r="I3229" s="15"/>
      <c r="J3229" s="15"/>
      <c r="K3229" s="15"/>
      <c r="L3229" s="15"/>
      <c r="M3229" s="15"/>
      <c r="N3229" s="15"/>
      <c r="O3229" s="15"/>
    </row>
    <row r="3230" spans="1:15" s="299" customFormat="1">
      <c r="A3230" s="15"/>
      <c r="B3230" s="290"/>
      <c r="C3230" s="17"/>
      <c r="D3230" s="17"/>
      <c r="E3230" s="15"/>
      <c r="F3230" s="15"/>
      <c r="G3230" s="15"/>
      <c r="H3230" s="15"/>
      <c r="I3230" s="15"/>
      <c r="J3230" s="15"/>
      <c r="K3230" s="15"/>
      <c r="L3230" s="15"/>
      <c r="M3230" s="15"/>
      <c r="N3230" s="15"/>
      <c r="O3230" s="15"/>
    </row>
    <row r="3231" spans="1:15" s="299" customFormat="1">
      <c r="A3231" s="15"/>
      <c r="B3231" s="290"/>
      <c r="C3231" s="17"/>
      <c r="D3231" s="17"/>
      <c r="E3231" s="15"/>
      <c r="F3231" s="15"/>
      <c r="G3231" s="15"/>
      <c r="H3231" s="15"/>
      <c r="I3231" s="15"/>
      <c r="J3231" s="15"/>
      <c r="K3231" s="15"/>
      <c r="L3231" s="15"/>
      <c r="M3231" s="15"/>
      <c r="N3231" s="15"/>
      <c r="O3231" s="15"/>
    </row>
    <row r="3232" spans="1:15" s="299" customFormat="1">
      <c r="A3232" s="15"/>
      <c r="B3232" s="290"/>
      <c r="C3232" s="17"/>
      <c r="D3232" s="17"/>
      <c r="E3232" s="15"/>
      <c r="F3232" s="15"/>
      <c r="G3232" s="15"/>
      <c r="H3232" s="15"/>
      <c r="I3232" s="15"/>
      <c r="J3232" s="15"/>
      <c r="K3232" s="15"/>
      <c r="L3232" s="15"/>
      <c r="M3232" s="15"/>
      <c r="N3232" s="15"/>
      <c r="O3232" s="15"/>
    </row>
    <row r="3233" spans="1:15" s="299" customFormat="1">
      <c r="A3233" s="15"/>
      <c r="B3233" s="290"/>
      <c r="C3233" s="17"/>
      <c r="D3233" s="17"/>
      <c r="E3233" s="15"/>
      <c r="F3233" s="15"/>
      <c r="G3233" s="15"/>
      <c r="H3233" s="15"/>
      <c r="I3233" s="15"/>
      <c r="J3233" s="15"/>
      <c r="K3233" s="15"/>
      <c r="L3233" s="15"/>
      <c r="M3233" s="15"/>
      <c r="N3233" s="15"/>
      <c r="O3233" s="15"/>
    </row>
    <row r="3234" spans="1:15" s="299" customFormat="1">
      <c r="A3234" s="15"/>
      <c r="B3234" s="290"/>
      <c r="C3234" s="17"/>
      <c r="D3234" s="17"/>
      <c r="E3234" s="15"/>
      <c r="F3234" s="15"/>
      <c r="G3234" s="15"/>
      <c r="H3234" s="15"/>
      <c r="I3234" s="15"/>
      <c r="J3234" s="15"/>
      <c r="K3234" s="15"/>
      <c r="L3234" s="15"/>
      <c r="M3234" s="15"/>
      <c r="N3234" s="15"/>
      <c r="O3234" s="15"/>
    </row>
    <row r="3235" spans="1:15" s="299" customFormat="1">
      <c r="A3235" s="15"/>
      <c r="B3235" s="290"/>
      <c r="C3235" s="17"/>
      <c r="D3235" s="17"/>
      <c r="E3235" s="15"/>
      <c r="F3235" s="15"/>
      <c r="G3235" s="15"/>
      <c r="H3235" s="15"/>
      <c r="I3235" s="15"/>
      <c r="J3235" s="15"/>
      <c r="K3235" s="15"/>
      <c r="L3235" s="15"/>
      <c r="M3235" s="15"/>
      <c r="N3235" s="15"/>
      <c r="O3235" s="15"/>
    </row>
    <row r="3236" spans="1:15" s="299" customFormat="1">
      <c r="A3236" s="15"/>
      <c r="B3236" s="290"/>
      <c r="C3236" s="17"/>
      <c r="D3236" s="17"/>
      <c r="E3236" s="15"/>
      <c r="F3236" s="15"/>
      <c r="G3236" s="15"/>
      <c r="H3236" s="15"/>
      <c r="I3236" s="15"/>
      <c r="J3236" s="15"/>
      <c r="K3236" s="15"/>
      <c r="L3236" s="15"/>
      <c r="M3236" s="15"/>
      <c r="N3236" s="15"/>
      <c r="O3236" s="15"/>
    </row>
    <row r="3237" spans="1:15" s="299" customFormat="1">
      <c r="A3237" s="15"/>
      <c r="B3237" s="290"/>
      <c r="C3237" s="17"/>
      <c r="D3237" s="17"/>
      <c r="E3237" s="15"/>
      <c r="F3237" s="15"/>
      <c r="G3237" s="15"/>
      <c r="H3237" s="15"/>
      <c r="I3237" s="15"/>
      <c r="J3237" s="15"/>
      <c r="K3237" s="15"/>
      <c r="L3237" s="15"/>
      <c r="M3237" s="15"/>
      <c r="N3237" s="15"/>
      <c r="O3237" s="15"/>
    </row>
    <row r="3238" spans="1:15" s="299" customFormat="1">
      <c r="A3238" s="15"/>
      <c r="B3238" s="290"/>
      <c r="C3238" s="17"/>
      <c r="D3238" s="17"/>
      <c r="E3238" s="15"/>
      <c r="F3238" s="15"/>
      <c r="G3238" s="15"/>
      <c r="H3238" s="15"/>
      <c r="I3238" s="15"/>
      <c r="J3238" s="15"/>
      <c r="K3238" s="15"/>
      <c r="L3238" s="15"/>
      <c r="M3238" s="15"/>
      <c r="N3238" s="15"/>
      <c r="O3238" s="15"/>
    </row>
    <row r="3239" spans="1:15" s="299" customFormat="1">
      <c r="A3239" s="15"/>
      <c r="B3239" s="290"/>
      <c r="C3239" s="17"/>
      <c r="D3239" s="17"/>
      <c r="E3239" s="15"/>
      <c r="F3239" s="15"/>
      <c r="G3239" s="15"/>
      <c r="H3239" s="15"/>
      <c r="I3239" s="15"/>
      <c r="J3239" s="15"/>
      <c r="K3239" s="15"/>
      <c r="L3239" s="15"/>
      <c r="M3239" s="15"/>
      <c r="N3239" s="15"/>
      <c r="O3239" s="15"/>
    </row>
    <row r="3240" spans="1:15" s="299" customFormat="1">
      <c r="A3240" s="15"/>
      <c r="B3240" s="290"/>
      <c r="C3240" s="17"/>
      <c r="D3240" s="17"/>
      <c r="E3240" s="15"/>
      <c r="F3240" s="15"/>
      <c r="G3240" s="15"/>
      <c r="H3240" s="15"/>
      <c r="I3240" s="15"/>
      <c r="J3240" s="15"/>
      <c r="K3240" s="15"/>
      <c r="L3240" s="15"/>
      <c r="M3240" s="15"/>
      <c r="N3240" s="15"/>
      <c r="O3240" s="15"/>
    </row>
    <row r="3241" spans="1:15" s="299" customFormat="1">
      <c r="A3241" s="15"/>
      <c r="B3241" s="290"/>
      <c r="C3241" s="17"/>
      <c r="D3241" s="17"/>
      <c r="E3241" s="15"/>
      <c r="F3241" s="15"/>
      <c r="G3241" s="15"/>
      <c r="H3241" s="15"/>
      <c r="I3241" s="15"/>
      <c r="J3241" s="15"/>
      <c r="K3241" s="15"/>
      <c r="L3241" s="15"/>
      <c r="M3241" s="15"/>
      <c r="N3241" s="15"/>
      <c r="O3241" s="15"/>
    </row>
    <row r="3242" spans="1:15" s="299" customFormat="1">
      <c r="A3242" s="15"/>
      <c r="B3242" s="290"/>
      <c r="C3242" s="17"/>
      <c r="D3242" s="17"/>
      <c r="E3242" s="15"/>
      <c r="F3242" s="15"/>
      <c r="G3242" s="15"/>
      <c r="H3242" s="15"/>
      <c r="I3242" s="15"/>
      <c r="J3242" s="15"/>
      <c r="K3242" s="15"/>
      <c r="L3242" s="15"/>
      <c r="M3242" s="15"/>
      <c r="N3242" s="15"/>
      <c r="O3242" s="15"/>
    </row>
    <row r="3243" spans="1:15" s="299" customFormat="1">
      <c r="A3243" s="15"/>
      <c r="B3243" s="290"/>
      <c r="C3243" s="17"/>
      <c r="D3243" s="17"/>
      <c r="E3243" s="15"/>
      <c r="F3243" s="15"/>
      <c r="G3243" s="15"/>
      <c r="H3243" s="15"/>
      <c r="I3243" s="15"/>
      <c r="J3243" s="15"/>
      <c r="K3243" s="15"/>
      <c r="L3243" s="15"/>
      <c r="M3243" s="15"/>
      <c r="N3243" s="15"/>
      <c r="O3243" s="15"/>
    </row>
    <row r="3244" spans="1:15" s="299" customFormat="1">
      <c r="A3244" s="15"/>
      <c r="B3244" s="290"/>
      <c r="C3244" s="17"/>
      <c r="D3244" s="17"/>
      <c r="E3244" s="15"/>
      <c r="F3244" s="15"/>
      <c r="G3244" s="15"/>
      <c r="H3244" s="15"/>
      <c r="I3244" s="15"/>
      <c r="J3244" s="15"/>
      <c r="K3244" s="15"/>
      <c r="L3244" s="15"/>
      <c r="M3244" s="15"/>
      <c r="N3244" s="15"/>
      <c r="O3244" s="15"/>
    </row>
    <row r="3245" spans="1:15" s="299" customFormat="1">
      <c r="A3245" s="15"/>
      <c r="B3245" s="290"/>
      <c r="C3245" s="17"/>
      <c r="D3245" s="17"/>
      <c r="E3245" s="15"/>
      <c r="F3245" s="15"/>
      <c r="G3245" s="15"/>
      <c r="H3245" s="15"/>
      <c r="I3245" s="15"/>
      <c r="J3245" s="15"/>
      <c r="K3245" s="15"/>
      <c r="L3245" s="15"/>
      <c r="M3245" s="15"/>
      <c r="N3245" s="15"/>
      <c r="O3245" s="15"/>
    </row>
    <row r="3246" spans="1:15" s="299" customFormat="1">
      <c r="A3246" s="15"/>
      <c r="B3246" s="290"/>
      <c r="C3246" s="17"/>
      <c r="D3246" s="17"/>
      <c r="E3246" s="15"/>
      <c r="F3246" s="15"/>
      <c r="G3246" s="15"/>
      <c r="H3246" s="15"/>
      <c r="I3246" s="15"/>
      <c r="J3246" s="15"/>
      <c r="K3246" s="15"/>
      <c r="L3246" s="15"/>
      <c r="M3246" s="15"/>
      <c r="N3246" s="15"/>
      <c r="O3246" s="15"/>
    </row>
    <row r="3247" spans="1:15" s="299" customFormat="1">
      <c r="A3247" s="15"/>
      <c r="B3247" s="290"/>
      <c r="C3247" s="17"/>
      <c r="D3247" s="17"/>
      <c r="E3247" s="15"/>
      <c r="F3247" s="15"/>
      <c r="G3247" s="15"/>
      <c r="H3247" s="15"/>
      <c r="I3247" s="15"/>
      <c r="J3247" s="15"/>
      <c r="K3247" s="15"/>
      <c r="L3247" s="15"/>
      <c r="M3247" s="15"/>
      <c r="N3247" s="15"/>
      <c r="O3247" s="15"/>
    </row>
    <row r="3248" spans="1:15" s="299" customFormat="1">
      <c r="A3248" s="15"/>
      <c r="B3248" s="290"/>
      <c r="C3248" s="17"/>
      <c r="D3248" s="17"/>
      <c r="E3248" s="15"/>
      <c r="F3248" s="15"/>
      <c r="G3248" s="15"/>
      <c r="H3248" s="15"/>
      <c r="I3248" s="15"/>
      <c r="J3248" s="15"/>
      <c r="K3248" s="15"/>
      <c r="L3248" s="15"/>
      <c r="M3248" s="15"/>
      <c r="N3248" s="15"/>
      <c r="O3248" s="15"/>
    </row>
    <row r="3249" spans="1:15" s="299" customFormat="1">
      <c r="A3249" s="15"/>
      <c r="B3249" s="290"/>
      <c r="C3249" s="17"/>
      <c r="D3249" s="17"/>
      <c r="E3249" s="15"/>
      <c r="F3249" s="15"/>
      <c r="G3249" s="15"/>
      <c r="H3249" s="15"/>
      <c r="I3249" s="15"/>
      <c r="J3249" s="15"/>
      <c r="K3249" s="15"/>
      <c r="L3249" s="15"/>
      <c r="M3249" s="15"/>
      <c r="N3249" s="15"/>
      <c r="O3249" s="15"/>
    </row>
    <row r="3250" spans="1:15" s="299" customFormat="1">
      <c r="A3250" s="15"/>
      <c r="B3250" s="290"/>
      <c r="C3250" s="17"/>
      <c r="D3250" s="17"/>
      <c r="E3250" s="15"/>
      <c r="F3250" s="15"/>
      <c r="G3250" s="15"/>
      <c r="H3250" s="15"/>
      <c r="I3250" s="15"/>
      <c r="J3250" s="15"/>
      <c r="K3250" s="15"/>
      <c r="L3250" s="15"/>
      <c r="M3250" s="15"/>
      <c r="N3250" s="15"/>
      <c r="O3250" s="15"/>
    </row>
    <row r="3251" spans="1:15" s="299" customFormat="1">
      <c r="A3251" s="15"/>
      <c r="B3251" s="290"/>
      <c r="C3251" s="17"/>
      <c r="D3251" s="17"/>
      <c r="E3251" s="15"/>
      <c r="F3251" s="15"/>
      <c r="G3251" s="15"/>
      <c r="H3251" s="15"/>
      <c r="I3251" s="15"/>
      <c r="J3251" s="15"/>
      <c r="K3251" s="15"/>
      <c r="L3251" s="15"/>
      <c r="M3251" s="15"/>
      <c r="N3251" s="15"/>
      <c r="O3251" s="15"/>
    </row>
    <row r="3252" spans="1:15" s="299" customFormat="1">
      <c r="A3252" s="15"/>
      <c r="B3252" s="290"/>
      <c r="C3252" s="17"/>
      <c r="D3252" s="17"/>
      <c r="E3252" s="15"/>
      <c r="F3252" s="15"/>
      <c r="G3252" s="15"/>
      <c r="H3252" s="15"/>
      <c r="I3252" s="15"/>
      <c r="J3252" s="15"/>
      <c r="K3252" s="15"/>
      <c r="L3252" s="15"/>
      <c r="M3252" s="15"/>
      <c r="N3252" s="15"/>
      <c r="O3252" s="15"/>
    </row>
    <row r="3253" spans="1:15" s="299" customFormat="1">
      <c r="A3253" s="15"/>
      <c r="B3253" s="290"/>
      <c r="C3253" s="17"/>
      <c r="D3253" s="17"/>
      <c r="E3253" s="15"/>
      <c r="F3253" s="15"/>
      <c r="G3253" s="15"/>
      <c r="H3253" s="15"/>
      <c r="I3253" s="15"/>
      <c r="J3253" s="15"/>
      <c r="K3253" s="15"/>
      <c r="L3253" s="15"/>
      <c r="M3253" s="15"/>
      <c r="N3253" s="15"/>
      <c r="O3253" s="15"/>
    </row>
    <row r="3254" spans="1:15" s="299" customFormat="1">
      <c r="A3254" s="15"/>
      <c r="B3254" s="290"/>
      <c r="C3254" s="17"/>
      <c r="D3254" s="17"/>
      <c r="E3254" s="15"/>
      <c r="F3254" s="15"/>
      <c r="G3254" s="15"/>
      <c r="H3254" s="15"/>
      <c r="I3254" s="15"/>
      <c r="J3254" s="15"/>
      <c r="K3254" s="15"/>
      <c r="L3254" s="15"/>
      <c r="M3254" s="15"/>
      <c r="N3254" s="15"/>
      <c r="O3254" s="15"/>
    </row>
    <row r="3255" spans="1:15" s="299" customFormat="1">
      <c r="A3255" s="15"/>
      <c r="B3255" s="290"/>
      <c r="C3255" s="17"/>
      <c r="D3255" s="17"/>
      <c r="E3255" s="15"/>
      <c r="F3255" s="15"/>
      <c r="G3255" s="15"/>
      <c r="H3255" s="15"/>
      <c r="I3255" s="15"/>
      <c r="J3255" s="15"/>
      <c r="K3255" s="15"/>
      <c r="L3255" s="15"/>
      <c r="M3255" s="15"/>
      <c r="N3255" s="15"/>
      <c r="O3255" s="15"/>
    </row>
    <row r="3256" spans="1:15" s="299" customFormat="1">
      <c r="A3256" s="15"/>
      <c r="B3256" s="290"/>
      <c r="C3256" s="17"/>
      <c r="D3256" s="17"/>
      <c r="E3256" s="15"/>
      <c r="F3256" s="15"/>
      <c r="G3256" s="15"/>
      <c r="H3256" s="15"/>
      <c r="I3256" s="15"/>
      <c r="J3256" s="15"/>
      <c r="K3256" s="15"/>
      <c r="L3256" s="15"/>
      <c r="M3256" s="15"/>
      <c r="N3256" s="15"/>
      <c r="O3256" s="15"/>
    </row>
    <row r="3257" spans="1:15" s="299" customFormat="1">
      <c r="A3257" s="15"/>
      <c r="B3257" s="290"/>
      <c r="C3257" s="17"/>
      <c r="D3257" s="17"/>
      <c r="E3257" s="15"/>
      <c r="F3257" s="15"/>
      <c r="G3257" s="15"/>
      <c r="H3257" s="15"/>
      <c r="I3257" s="15"/>
      <c r="J3257" s="15"/>
      <c r="K3257" s="15"/>
      <c r="L3257" s="15"/>
      <c r="M3257" s="15"/>
      <c r="N3257" s="15"/>
      <c r="O3257" s="15"/>
    </row>
    <row r="3258" spans="1:15" s="299" customFormat="1">
      <c r="A3258" s="15"/>
      <c r="B3258" s="290"/>
      <c r="C3258" s="17"/>
      <c r="D3258" s="17"/>
      <c r="E3258" s="15"/>
      <c r="F3258" s="15"/>
      <c r="G3258" s="15"/>
      <c r="H3258" s="15"/>
      <c r="I3258" s="15"/>
      <c r="J3258" s="15"/>
      <c r="K3258" s="15"/>
      <c r="L3258" s="15"/>
      <c r="M3258" s="15"/>
      <c r="N3258" s="15"/>
      <c r="O3258" s="15"/>
    </row>
    <row r="3259" spans="1:15" s="299" customFormat="1">
      <c r="A3259" s="15"/>
      <c r="B3259" s="290"/>
      <c r="C3259" s="17"/>
      <c r="D3259" s="17"/>
      <c r="E3259" s="15"/>
      <c r="F3259" s="15"/>
      <c r="G3259" s="15"/>
      <c r="H3259" s="15"/>
      <c r="I3259" s="15"/>
      <c r="J3259" s="15"/>
      <c r="K3259" s="15"/>
      <c r="L3259" s="15"/>
      <c r="M3259" s="15"/>
      <c r="N3259" s="15"/>
      <c r="O3259" s="15"/>
    </row>
    <row r="3260" spans="1:15" s="299" customFormat="1">
      <c r="A3260" s="15"/>
      <c r="B3260" s="290"/>
      <c r="C3260" s="17"/>
      <c r="D3260" s="17"/>
      <c r="E3260" s="15"/>
      <c r="F3260" s="15"/>
      <c r="G3260" s="15"/>
      <c r="H3260" s="15"/>
      <c r="I3260" s="15"/>
      <c r="J3260" s="15"/>
      <c r="K3260" s="15"/>
      <c r="L3260" s="15"/>
      <c r="M3260" s="15"/>
      <c r="N3260" s="15"/>
      <c r="O3260" s="15"/>
    </row>
    <row r="3261" spans="1:15" s="299" customFormat="1">
      <c r="A3261" s="15"/>
      <c r="B3261" s="290"/>
      <c r="C3261" s="17"/>
      <c r="D3261" s="17"/>
      <c r="E3261" s="15"/>
      <c r="F3261" s="15"/>
      <c r="G3261" s="15"/>
      <c r="H3261" s="15"/>
      <c r="I3261" s="15"/>
      <c r="J3261" s="15"/>
      <c r="K3261" s="15"/>
      <c r="L3261" s="15"/>
      <c r="M3261" s="15"/>
      <c r="N3261" s="15"/>
      <c r="O3261" s="15"/>
    </row>
    <row r="3262" spans="1:15" s="299" customFormat="1">
      <c r="A3262" s="15"/>
      <c r="B3262" s="290"/>
      <c r="C3262" s="17"/>
      <c r="D3262" s="17"/>
      <c r="E3262" s="15"/>
      <c r="F3262" s="15"/>
      <c r="G3262" s="15"/>
      <c r="H3262" s="15"/>
      <c r="I3262" s="15"/>
      <c r="J3262" s="15"/>
      <c r="K3262" s="15"/>
      <c r="L3262" s="15"/>
      <c r="M3262" s="15"/>
      <c r="N3262" s="15"/>
      <c r="O3262" s="15"/>
    </row>
    <row r="3263" spans="1:15" s="299" customFormat="1">
      <c r="A3263" s="15"/>
      <c r="B3263" s="290"/>
      <c r="C3263" s="17"/>
      <c r="D3263" s="17"/>
      <c r="E3263" s="15"/>
      <c r="F3263" s="15"/>
      <c r="G3263" s="15"/>
      <c r="H3263" s="15"/>
      <c r="I3263" s="15"/>
      <c r="J3263" s="15"/>
      <c r="K3263" s="15"/>
      <c r="L3263" s="15"/>
      <c r="M3263" s="15"/>
      <c r="N3263" s="15"/>
      <c r="O3263" s="15"/>
    </row>
    <row r="3264" spans="1:15" s="299" customFormat="1">
      <c r="A3264" s="15"/>
      <c r="B3264" s="290"/>
      <c r="C3264" s="17"/>
      <c r="D3264" s="17"/>
      <c r="E3264" s="15"/>
      <c r="F3264" s="15"/>
      <c r="G3264" s="15"/>
      <c r="H3264" s="15"/>
      <c r="I3264" s="15"/>
      <c r="J3264" s="15"/>
      <c r="K3264" s="15"/>
      <c r="L3264" s="15"/>
      <c r="M3264" s="15"/>
      <c r="N3264" s="15"/>
      <c r="O3264" s="15"/>
    </row>
    <row r="3265" spans="1:15" s="299" customFormat="1">
      <c r="A3265" s="15"/>
      <c r="B3265" s="290"/>
      <c r="C3265" s="17"/>
      <c r="D3265" s="17"/>
      <c r="E3265" s="15"/>
      <c r="F3265" s="15"/>
      <c r="G3265" s="15"/>
      <c r="H3265" s="15"/>
      <c r="I3265" s="15"/>
      <c r="J3265" s="15"/>
      <c r="K3265" s="15"/>
      <c r="L3265" s="15"/>
      <c r="M3265" s="15"/>
      <c r="N3265" s="15"/>
      <c r="O3265" s="15"/>
    </row>
    <row r="3266" spans="1:15" s="299" customFormat="1">
      <c r="A3266" s="15"/>
      <c r="B3266" s="290"/>
      <c r="C3266" s="17"/>
      <c r="D3266" s="17"/>
      <c r="E3266" s="15"/>
      <c r="F3266" s="15"/>
      <c r="G3266" s="15"/>
      <c r="H3266" s="15"/>
      <c r="I3266" s="15"/>
      <c r="J3266" s="15"/>
      <c r="K3266" s="15"/>
      <c r="L3266" s="15"/>
      <c r="M3266" s="15"/>
      <c r="N3266" s="15"/>
      <c r="O3266" s="15"/>
    </row>
    <row r="3267" spans="1:15" s="299" customFormat="1">
      <c r="A3267" s="15"/>
      <c r="B3267" s="290"/>
      <c r="C3267" s="17"/>
      <c r="D3267" s="17"/>
      <c r="E3267" s="15"/>
      <c r="F3267" s="15"/>
      <c r="G3267" s="15"/>
      <c r="H3267" s="15"/>
      <c r="I3267" s="15"/>
      <c r="J3267" s="15"/>
      <c r="K3267" s="15"/>
      <c r="L3267" s="15"/>
      <c r="M3267" s="15"/>
      <c r="N3267" s="15"/>
      <c r="O3267" s="15"/>
    </row>
    <row r="3268" spans="1:15" s="299" customFormat="1">
      <c r="A3268" s="15"/>
      <c r="B3268" s="290"/>
      <c r="C3268" s="17"/>
      <c r="D3268" s="17"/>
      <c r="E3268" s="15"/>
      <c r="F3268" s="15"/>
      <c r="G3268" s="15"/>
      <c r="H3268" s="15"/>
      <c r="I3268" s="15"/>
      <c r="J3268" s="15"/>
      <c r="K3268" s="15"/>
      <c r="L3268" s="15"/>
      <c r="M3268" s="15"/>
      <c r="N3268" s="15"/>
      <c r="O3268" s="15"/>
    </row>
    <row r="3269" spans="1:15" s="299" customFormat="1">
      <c r="A3269" s="15"/>
      <c r="B3269" s="290"/>
      <c r="C3269" s="17"/>
      <c r="D3269" s="17"/>
      <c r="E3269" s="15"/>
      <c r="F3269" s="15"/>
      <c r="G3269" s="15"/>
      <c r="H3269" s="15"/>
      <c r="I3269" s="15"/>
      <c r="J3269" s="15"/>
      <c r="K3269" s="15"/>
      <c r="L3269" s="15"/>
      <c r="M3269" s="15"/>
      <c r="N3269" s="15"/>
      <c r="O3269" s="15"/>
    </row>
    <row r="3270" spans="1:15" s="299" customFormat="1">
      <c r="A3270" s="15"/>
      <c r="B3270" s="290"/>
      <c r="C3270" s="17"/>
      <c r="D3270" s="17"/>
      <c r="E3270" s="15"/>
      <c r="F3270" s="15"/>
      <c r="G3270" s="15"/>
      <c r="H3270" s="15"/>
      <c r="I3270" s="15"/>
      <c r="J3270" s="15"/>
      <c r="K3270" s="15"/>
      <c r="L3270" s="15"/>
      <c r="M3270" s="15"/>
      <c r="N3270" s="15"/>
      <c r="O3270" s="15"/>
    </row>
    <row r="3271" spans="1:15" s="299" customFormat="1">
      <c r="A3271" s="15"/>
      <c r="B3271" s="290"/>
      <c r="C3271" s="17"/>
      <c r="D3271" s="17"/>
      <c r="E3271" s="15"/>
      <c r="F3271" s="15"/>
      <c r="G3271" s="15"/>
      <c r="H3271" s="15"/>
      <c r="I3271" s="15"/>
      <c r="J3271" s="15"/>
      <c r="K3271" s="15"/>
      <c r="L3271" s="15"/>
      <c r="M3271" s="15"/>
      <c r="N3271" s="15"/>
      <c r="O3271" s="15"/>
    </row>
    <row r="3272" spans="1:15" s="299" customFormat="1">
      <c r="A3272" s="15"/>
      <c r="B3272" s="290"/>
      <c r="C3272" s="17"/>
      <c r="D3272" s="17"/>
      <c r="E3272" s="15"/>
      <c r="F3272" s="15"/>
      <c r="G3272" s="15"/>
      <c r="H3272" s="15"/>
      <c r="I3272" s="15"/>
      <c r="J3272" s="15"/>
      <c r="K3272" s="15"/>
      <c r="L3272" s="15"/>
      <c r="M3272" s="15"/>
      <c r="N3272" s="15"/>
      <c r="O3272" s="15"/>
    </row>
    <row r="3273" spans="1:15" s="299" customFormat="1">
      <c r="A3273" s="15"/>
      <c r="B3273" s="290"/>
      <c r="C3273" s="17"/>
      <c r="D3273" s="17"/>
      <c r="E3273" s="15"/>
      <c r="F3273" s="15"/>
      <c r="G3273" s="15"/>
      <c r="H3273" s="15"/>
      <c r="I3273" s="15"/>
      <c r="J3273" s="15"/>
      <c r="K3273" s="15"/>
      <c r="L3273" s="15"/>
      <c r="M3273" s="15"/>
      <c r="N3273" s="15"/>
      <c r="O3273" s="15"/>
    </row>
    <row r="3274" spans="1:15" s="299" customFormat="1">
      <c r="A3274" s="15"/>
      <c r="B3274" s="290"/>
      <c r="C3274" s="17"/>
      <c r="D3274" s="17"/>
      <c r="E3274" s="15"/>
      <c r="F3274" s="15"/>
      <c r="G3274" s="15"/>
      <c r="H3274" s="15"/>
      <c r="I3274" s="15"/>
      <c r="J3274" s="15"/>
      <c r="K3274" s="15"/>
      <c r="L3274" s="15"/>
      <c r="M3274" s="15"/>
      <c r="N3274" s="15"/>
      <c r="O3274" s="15"/>
    </row>
    <row r="3275" spans="1:15" s="299" customFormat="1">
      <c r="A3275" s="15"/>
      <c r="B3275" s="290"/>
      <c r="C3275" s="17"/>
      <c r="D3275" s="17"/>
      <c r="E3275" s="15"/>
      <c r="F3275" s="15"/>
      <c r="G3275" s="15"/>
      <c r="H3275" s="15"/>
      <c r="I3275" s="15"/>
      <c r="J3275" s="15"/>
      <c r="K3275" s="15"/>
      <c r="L3275" s="15"/>
      <c r="M3275" s="15"/>
      <c r="N3275" s="15"/>
      <c r="O3275" s="15"/>
    </row>
    <row r="3276" spans="1:15" s="299" customFormat="1">
      <c r="A3276" s="15"/>
      <c r="B3276" s="290"/>
      <c r="C3276" s="17"/>
      <c r="D3276" s="17"/>
      <c r="E3276" s="15"/>
      <c r="F3276" s="15"/>
      <c r="G3276" s="15"/>
      <c r="H3276" s="15"/>
      <c r="I3276" s="15"/>
      <c r="J3276" s="15"/>
      <c r="K3276" s="15"/>
      <c r="L3276" s="15"/>
      <c r="M3276" s="15"/>
      <c r="N3276" s="15"/>
      <c r="O3276" s="15"/>
    </row>
    <row r="3277" spans="1:15" s="299" customFormat="1">
      <c r="A3277" s="15"/>
      <c r="B3277" s="290"/>
      <c r="C3277" s="17"/>
      <c r="D3277" s="17"/>
      <c r="E3277" s="15"/>
      <c r="F3277" s="15"/>
      <c r="G3277" s="15"/>
      <c r="H3277" s="15"/>
      <c r="I3277" s="15"/>
      <c r="J3277" s="15"/>
      <c r="K3277" s="15"/>
      <c r="L3277" s="15"/>
      <c r="M3277" s="15"/>
      <c r="N3277" s="15"/>
      <c r="O3277" s="15"/>
    </row>
    <row r="3278" spans="1:15" s="299" customFormat="1">
      <c r="A3278" s="15"/>
      <c r="B3278" s="290"/>
      <c r="C3278" s="17"/>
      <c r="D3278" s="17"/>
      <c r="E3278" s="15"/>
      <c r="F3278" s="15"/>
      <c r="G3278" s="15"/>
      <c r="H3278" s="15"/>
      <c r="I3278" s="15"/>
      <c r="J3278" s="15"/>
      <c r="K3278" s="15"/>
      <c r="L3278" s="15"/>
      <c r="M3278" s="15"/>
      <c r="N3278" s="15"/>
      <c r="O3278" s="15"/>
    </row>
    <row r="3279" spans="1:15" s="299" customFormat="1">
      <c r="A3279" s="15"/>
      <c r="B3279" s="290"/>
      <c r="C3279" s="17"/>
      <c r="D3279" s="17"/>
      <c r="E3279" s="15"/>
      <c r="F3279" s="15"/>
      <c r="G3279" s="15"/>
      <c r="H3279" s="15"/>
      <c r="I3279" s="15"/>
      <c r="J3279" s="15"/>
      <c r="K3279" s="15"/>
      <c r="L3279" s="15"/>
      <c r="M3279" s="15"/>
      <c r="N3279" s="15"/>
      <c r="O3279" s="15"/>
    </row>
    <row r="3280" spans="1:15" s="299" customFormat="1">
      <c r="A3280" s="15"/>
      <c r="B3280" s="290"/>
      <c r="C3280" s="17"/>
      <c r="D3280" s="17"/>
      <c r="E3280" s="15"/>
      <c r="F3280" s="15"/>
      <c r="G3280" s="15"/>
      <c r="H3280" s="15"/>
      <c r="I3280" s="15"/>
      <c r="J3280" s="15"/>
      <c r="K3280" s="15"/>
      <c r="L3280" s="15"/>
      <c r="M3280" s="15"/>
      <c r="N3280" s="15"/>
      <c r="O3280" s="15"/>
    </row>
    <row r="3281" spans="1:15" s="299" customFormat="1">
      <c r="A3281" s="15"/>
      <c r="B3281" s="290"/>
      <c r="C3281" s="17"/>
      <c r="D3281" s="17"/>
      <c r="E3281" s="15"/>
      <c r="F3281" s="15"/>
      <c r="G3281" s="15"/>
      <c r="H3281" s="15"/>
      <c r="I3281" s="15"/>
      <c r="J3281" s="15"/>
      <c r="K3281" s="15"/>
      <c r="L3281" s="15"/>
      <c r="M3281" s="15"/>
      <c r="N3281" s="15"/>
      <c r="O3281" s="15"/>
    </row>
    <row r="3282" spans="1:15" s="299" customFormat="1">
      <c r="A3282" s="15"/>
      <c r="B3282" s="290"/>
      <c r="C3282" s="17"/>
      <c r="D3282" s="17"/>
      <c r="E3282" s="15"/>
      <c r="F3282" s="15"/>
      <c r="G3282" s="15"/>
      <c r="H3282" s="15"/>
      <c r="I3282" s="15"/>
      <c r="J3282" s="15"/>
      <c r="K3282" s="15"/>
      <c r="L3282" s="15"/>
      <c r="M3282" s="15"/>
      <c r="N3282" s="15"/>
      <c r="O3282" s="15"/>
    </row>
    <row r="3283" spans="1:15" s="299" customFormat="1">
      <c r="A3283" s="15"/>
      <c r="B3283" s="290"/>
      <c r="C3283" s="17"/>
      <c r="D3283" s="17"/>
      <c r="E3283" s="15"/>
      <c r="F3283" s="15"/>
      <c r="G3283" s="15"/>
      <c r="H3283" s="15"/>
      <c r="I3283" s="15"/>
      <c r="J3283" s="15"/>
      <c r="K3283" s="15"/>
      <c r="L3283" s="15"/>
      <c r="M3283" s="15"/>
      <c r="N3283" s="15"/>
      <c r="O3283" s="15"/>
    </row>
    <row r="3284" spans="1:15" s="299" customFormat="1">
      <c r="A3284" s="15"/>
      <c r="B3284" s="290"/>
      <c r="C3284" s="17"/>
      <c r="D3284" s="17"/>
      <c r="E3284" s="15"/>
      <c r="F3284" s="15"/>
      <c r="G3284" s="15"/>
      <c r="H3284" s="15"/>
      <c r="I3284" s="15"/>
      <c r="J3284" s="15"/>
      <c r="K3284" s="15"/>
      <c r="L3284" s="15"/>
      <c r="M3284" s="15"/>
      <c r="N3284" s="15"/>
      <c r="O3284" s="15"/>
    </row>
    <row r="3285" spans="1:15" s="299" customFormat="1">
      <c r="A3285" s="15"/>
      <c r="B3285" s="290"/>
      <c r="C3285" s="17"/>
      <c r="D3285" s="17"/>
      <c r="E3285" s="15"/>
      <c r="F3285" s="15"/>
      <c r="G3285" s="15"/>
      <c r="H3285" s="15"/>
      <c r="I3285" s="15"/>
      <c r="J3285" s="15"/>
      <c r="K3285" s="15"/>
      <c r="L3285" s="15"/>
      <c r="M3285" s="15"/>
      <c r="N3285" s="15"/>
      <c r="O3285" s="15"/>
    </row>
    <row r="3286" spans="1:15" s="299" customFormat="1">
      <c r="A3286" s="15"/>
      <c r="B3286" s="290"/>
      <c r="C3286" s="17"/>
      <c r="D3286" s="17"/>
      <c r="E3286" s="15"/>
      <c r="F3286" s="15"/>
      <c r="G3286" s="15"/>
      <c r="H3286" s="15"/>
      <c r="I3286" s="15"/>
      <c r="J3286" s="15"/>
      <c r="K3286" s="15"/>
      <c r="L3286" s="15"/>
      <c r="M3286" s="15"/>
      <c r="N3286" s="15"/>
      <c r="O3286" s="15"/>
    </row>
    <row r="3287" spans="1:15" s="299" customFormat="1">
      <c r="A3287" s="15"/>
      <c r="B3287" s="290"/>
      <c r="C3287" s="17"/>
      <c r="D3287" s="17"/>
      <c r="E3287" s="15"/>
      <c r="F3287" s="15"/>
      <c r="G3287" s="15"/>
      <c r="H3287" s="15"/>
      <c r="I3287" s="15"/>
      <c r="J3287" s="15"/>
      <c r="K3287" s="15"/>
      <c r="L3287" s="15"/>
      <c r="M3287" s="15"/>
      <c r="N3287" s="15"/>
      <c r="O3287" s="15"/>
    </row>
    <row r="3288" spans="1:15" s="299" customFormat="1">
      <c r="A3288" s="15"/>
      <c r="B3288" s="290"/>
      <c r="C3288" s="17"/>
      <c r="D3288" s="17"/>
      <c r="E3288" s="15"/>
      <c r="F3288" s="15"/>
      <c r="G3288" s="15"/>
      <c r="H3288" s="15"/>
      <c r="I3288" s="15"/>
      <c r="J3288" s="15"/>
      <c r="K3288" s="15"/>
      <c r="L3288" s="15"/>
      <c r="M3288" s="15"/>
      <c r="N3288" s="15"/>
      <c r="O3288" s="15"/>
    </row>
    <row r="3289" spans="1:15" s="299" customFormat="1">
      <c r="A3289" s="15"/>
      <c r="B3289" s="290"/>
      <c r="C3289" s="17"/>
      <c r="D3289" s="17"/>
      <c r="E3289" s="15"/>
      <c r="F3289" s="15"/>
      <c r="G3289" s="15"/>
      <c r="H3289" s="15"/>
      <c r="I3289" s="15"/>
      <c r="J3289" s="15"/>
      <c r="K3289" s="15"/>
      <c r="L3289" s="15"/>
      <c r="M3289" s="15"/>
      <c r="N3289" s="15"/>
      <c r="O3289" s="15"/>
    </row>
    <row r="3290" spans="1:15" s="299" customFormat="1">
      <c r="A3290" s="15"/>
      <c r="B3290" s="290"/>
      <c r="C3290" s="17"/>
      <c r="D3290" s="17"/>
      <c r="E3290" s="15"/>
      <c r="F3290" s="15"/>
      <c r="G3290" s="15"/>
      <c r="H3290" s="15"/>
      <c r="I3290" s="15"/>
      <c r="J3290" s="15"/>
      <c r="K3290" s="15"/>
      <c r="L3290" s="15"/>
      <c r="M3290" s="15"/>
      <c r="N3290" s="15"/>
      <c r="O3290" s="15"/>
    </row>
    <row r="3291" spans="1:15" s="299" customFormat="1">
      <c r="A3291" s="15"/>
      <c r="B3291" s="290"/>
      <c r="C3291" s="17"/>
      <c r="D3291" s="17"/>
      <c r="E3291" s="15"/>
      <c r="F3291" s="15"/>
      <c r="G3291" s="15"/>
      <c r="H3291" s="15"/>
      <c r="I3291" s="15"/>
      <c r="J3291" s="15"/>
      <c r="K3291" s="15"/>
      <c r="L3291" s="15"/>
      <c r="M3291" s="15"/>
      <c r="N3291" s="15"/>
      <c r="O3291" s="15"/>
    </row>
    <row r="3292" spans="1:15" s="299" customFormat="1">
      <c r="A3292" s="15"/>
      <c r="B3292" s="290"/>
      <c r="C3292" s="17"/>
      <c r="D3292" s="17"/>
      <c r="E3292" s="15"/>
      <c r="F3292" s="15"/>
      <c r="G3292" s="15"/>
      <c r="H3292" s="15"/>
      <c r="I3292" s="15"/>
      <c r="J3292" s="15"/>
      <c r="K3292" s="15"/>
      <c r="L3292" s="15"/>
      <c r="M3292" s="15"/>
      <c r="N3292" s="15"/>
      <c r="O3292" s="15"/>
    </row>
    <row r="3293" spans="1:15" s="299" customFormat="1">
      <c r="A3293" s="15"/>
      <c r="B3293" s="290"/>
      <c r="C3293" s="17"/>
      <c r="D3293" s="17"/>
      <c r="E3293" s="15"/>
      <c r="F3293" s="15"/>
      <c r="G3293" s="15"/>
      <c r="H3293" s="15"/>
      <c r="I3293" s="15"/>
      <c r="J3293" s="15"/>
      <c r="K3293" s="15"/>
      <c r="L3293" s="15"/>
      <c r="M3293" s="15"/>
      <c r="N3293" s="15"/>
      <c r="O3293" s="15"/>
    </row>
    <row r="3294" spans="1:15" s="299" customFormat="1">
      <c r="A3294" s="15"/>
      <c r="B3294" s="290"/>
      <c r="C3294" s="17"/>
      <c r="D3294" s="17"/>
      <c r="E3294" s="15"/>
      <c r="F3294" s="15"/>
      <c r="G3294" s="15"/>
      <c r="H3294" s="15"/>
      <c r="I3294" s="15"/>
      <c r="J3294" s="15"/>
      <c r="K3294" s="15"/>
      <c r="L3294" s="15"/>
      <c r="M3294" s="15"/>
      <c r="N3294" s="15"/>
      <c r="O3294" s="15"/>
    </row>
    <row r="3295" spans="1:15" s="299" customFormat="1">
      <c r="A3295" s="15"/>
      <c r="B3295" s="290"/>
      <c r="C3295" s="17"/>
      <c r="D3295" s="17"/>
      <c r="E3295" s="15"/>
      <c r="F3295" s="15"/>
      <c r="G3295" s="15"/>
      <c r="H3295" s="15"/>
      <c r="I3295" s="15"/>
      <c r="J3295" s="15"/>
      <c r="K3295" s="15"/>
      <c r="L3295" s="15"/>
      <c r="M3295" s="15"/>
      <c r="N3295" s="15"/>
      <c r="O3295" s="15"/>
    </row>
    <row r="3296" spans="1:15" s="299" customFormat="1">
      <c r="A3296" s="15"/>
      <c r="B3296" s="290"/>
      <c r="C3296" s="17"/>
      <c r="D3296" s="17"/>
      <c r="E3296" s="15"/>
      <c r="F3296" s="15"/>
      <c r="G3296" s="15"/>
      <c r="H3296" s="15"/>
      <c r="I3296" s="15"/>
      <c r="J3296" s="15"/>
      <c r="K3296" s="15"/>
      <c r="L3296" s="15"/>
      <c r="M3296" s="15"/>
      <c r="N3296" s="15"/>
      <c r="O3296" s="15"/>
    </row>
    <row r="3297" spans="1:15" s="299" customFormat="1">
      <c r="A3297" s="15"/>
      <c r="B3297" s="290"/>
      <c r="C3297" s="17"/>
      <c r="D3297" s="17"/>
      <c r="E3297" s="15"/>
      <c r="F3297" s="15"/>
      <c r="G3297" s="15"/>
      <c r="H3297" s="15"/>
      <c r="I3297" s="15"/>
      <c r="J3297" s="15"/>
      <c r="K3297" s="15"/>
      <c r="L3297" s="15"/>
      <c r="M3297" s="15"/>
      <c r="N3297" s="15"/>
      <c r="O3297" s="15"/>
    </row>
    <row r="3298" spans="1:15" s="299" customFormat="1">
      <c r="A3298" s="15"/>
      <c r="B3298" s="290"/>
      <c r="C3298" s="17"/>
      <c r="D3298" s="17"/>
      <c r="E3298" s="15"/>
      <c r="F3298" s="15"/>
      <c r="G3298" s="15"/>
      <c r="H3298" s="15"/>
      <c r="I3298" s="15"/>
      <c r="J3298" s="15"/>
      <c r="K3298" s="15"/>
      <c r="L3298" s="15"/>
      <c r="M3298" s="15"/>
      <c r="N3298" s="15"/>
      <c r="O3298" s="15"/>
    </row>
    <row r="3299" spans="1:15" s="299" customFormat="1">
      <c r="A3299" s="15"/>
      <c r="B3299" s="290"/>
      <c r="C3299" s="17"/>
      <c r="D3299" s="17"/>
      <c r="E3299" s="15"/>
      <c r="F3299" s="15"/>
      <c r="G3299" s="15"/>
      <c r="H3299" s="15"/>
      <c r="I3299" s="15"/>
      <c r="J3299" s="15"/>
      <c r="K3299" s="15"/>
      <c r="L3299" s="15"/>
      <c r="M3299" s="15"/>
      <c r="N3299" s="15"/>
      <c r="O3299" s="15"/>
    </row>
    <row r="3300" spans="1:15" s="299" customFormat="1">
      <c r="A3300" s="15"/>
      <c r="B3300" s="290"/>
      <c r="C3300" s="17"/>
      <c r="D3300" s="17"/>
      <c r="E3300" s="15"/>
      <c r="F3300" s="15"/>
      <c r="G3300" s="15"/>
      <c r="H3300" s="15"/>
      <c r="I3300" s="15"/>
      <c r="J3300" s="15"/>
      <c r="K3300" s="15"/>
      <c r="L3300" s="15"/>
      <c r="M3300" s="15"/>
      <c r="N3300" s="15"/>
      <c r="O3300" s="15"/>
    </row>
    <row r="3301" spans="1:15" s="299" customFormat="1">
      <c r="A3301" s="15"/>
      <c r="B3301" s="290"/>
      <c r="C3301" s="17"/>
      <c r="D3301" s="17"/>
      <c r="E3301" s="15"/>
      <c r="F3301" s="15"/>
      <c r="G3301" s="15"/>
      <c r="H3301" s="15"/>
      <c r="I3301" s="15"/>
      <c r="J3301" s="15"/>
      <c r="K3301" s="15"/>
      <c r="L3301" s="15"/>
      <c r="M3301" s="15"/>
      <c r="N3301" s="15"/>
      <c r="O3301" s="15"/>
    </row>
    <row r="3302" spans="1:15" s="299" customFormat="1">
      <c r="A3302" s="15"/>
      <c r="B3302" s="290"/>
      <c r="C3302" s="17"/>
      <c r="D3302" s="17"/>
      <c r="E3302" s="15"/>
      <c r="F3302" s="15"/>
      <c r="G3302" s="15"/>
      <c r="H3302" s="15"/>
      <c r="I3302" s="15"/>
      <c r="J3302" s="15"/>
      <c r="K3302" s="15"/>
      <c r="L3302" s="15"/>
      <c r="M3302" s="15"/>
      <c r="N3302" s="15"/>
      <c r="O3302" s="15"/>
    </row>
    <row r="3303" spans="1:15" s="299" customFormat="1">
      <c r="A3303" s="15"/>
      <c r="B3303" s="290"/>
      <c r="C3303" s="17"/>
      <c r="D3303" s="17"/>
      <c r="E3303" s="15"/>
      <c r="F3303" s="15"/>
      <c r="G3303" s="15"/>
      <c r="H3303" s="15"/>
      <c r="I3303" s="15"/>
      <c r="J3303" s="15"/>
      <c r="K3303" s="15"/>
      <c r="L3303" s="15"/>
      <c r="M3303" s="15"/>
      <c r="N3303" s="15"/>
      <c r="O3303" s="15"/>
    </row>
    <row r="3304" spans="1:15" s="299" customFormat="1">
      <c r="A3304" s="15"/>
      <c r="B3304" s="290"/>
      <c r="C3304" s="17"/>
      <c r="D3304" s="17"/>
      <c r="E3304" s="15"/>
      <c r="F3304" s="15"/>
      <c r="G3304" s="15"/>
      <c r="H3304" s="15"/>
      <c r="I3304" s="15"/>
      <c r="J3304" s="15"/>
      <c r="K3304" s="15"/>
      <c r="L3304" s="15"/>
      <c r="M3304" s="15"/>
      <c r="N3304" s="15"/>
      <c r="O3304" s="15"/>
    </row>
    <row r="3305" spans="1:15" s="299" customFormat="1">
      <c r="A3305" s="15"/>
      <c r="B3305" s="290"/>
      <c r="C3305" s="17"/>
      <c r="D3305" s="17"/>
      <c r="E3305" s="15"/>
      <c r="F3305" s="15"/>
      <c r="G3305" s="15"/>
      <c r="H3305" s="15"/>
      <c r="I3305" s="15"/>
      <c r="J3305" s="15"/>
      <c r="K3305" s="15"/>
      <c r="L3305" s="15"/>
      <c r="M3305" s="15"/>
      <c r="N3305" s="15"/>
      <c r="O3305" s="15"/>
    </row>
    <row r="3306" spans="1:15" s="299" customFormat="1">
      <c r="A3306" s="15"/>
      <c r="B3306" s="290"/>
      <c r="C3306" s="17"/>
      <c r="D3306" s="17"/>
      <c r="E3306" s="15"/>
      <c r="F3306" s="15"/>
      <c r="G3306" s="15"/>
      <c r="H3306" s="15"/>
      <c r="I3306" s="15"/>
      <c r="J3306" s="15"/>
      <c r="K3306" s="15"/>
      <c r="L3306" s="15"/>
      <c r="M3306" s="15"/>
      <c r="N3306" s="15"/>
      <c r="O3306" s="15"/>
    </row>
    <row r="3307" spans="1:15" s="299" customFormat="1">
      <c r="A3307" s="15"/>
      <c r="B3307" s="290"/>
      <c r="C3307" s="17"/>
      <c r="D3307" s="17"/>
      <c r="E3307" s="15"/>
      <c r="F3307" s="15"/>
      <c r="G3307" s="15"/>
      <c r="H3307" s="15"/>
      <c r="I3307" s="15"/>
      <c r="J3307" s="15"/>
      <c r="K3307" s="15"/>
      <c r="L3307" s="15"/>
      <c r="M3307" s="15"/>
      <c r="N3307" s="15"/>
      <c r="O3307" s="15"/>
    </row>
    <row r="3308" spans="1:15" s="299" customFormat="1">
      <c r="A3308" s="15"/>
      <c r="B3308" s="290"/>
      <c r="C3308" s="17"/>
      <c r="D3308" s="17"/>
      <c r="E3308" s="15"/>
      <c r="F3308" s="15"/>
      <c r="G3308" s="15"/>
      <c r="H3308" s="15"/>
      <c r="I3308" s="15"/>
      <c r="J3308" s="15"/>
      <c r="K3308" s="15"/>
      <c r="L3308" s="15"/>
      <c r="M3308" s="15"/>
      <c r="N3308" s="15"/>
      <c r="O3308" s="15"/>
    </row>
    <row r="3309" spans="1:15" s="299" customFormat="1">
      <c r="A3309" s="15"/>
      <c r="B3309" s="290"/>
      <c r="C3309" s="17"/>
      <c r="D3309" s="17"/>
      <c r="E3309" s="15"/>
      <c r="F3309" s="15"/>
      <c r="G3309" s="15"/>
      <c r="H3309" s="15"/>
      <c r="I3309" s="15"/>
      <c r="J3309" s="15"/>
      <c r="K3309" s="15"/>
      <c r="L3309" s="15"/>
      <c r="M3309" s="15"/>
      <c r="N3309" s="15"/>
      <c r="O3309" s="15"/>
    </row>
    <row r="3310" spans="1:15" s="299" customFormat="1">
      <c r="A3310" s="15"/>
      <c r="B3310" s="290"/>
      <c r="C3310" s="17"/>
      <c r="D3310" s="17"/>
      <c r="E3310" s="15"/>
      <c r="F3310" s="15"/>
      <c r="G3310" s="15"/>
      <c r="H3310" s="15"/>
      <c r="I3310" s="15"/>
      <c r="J3310" s="15"/>
      <c r="K3310" s="15"/>
      <c r="L3310" s="15"/>
      <c r="M3310" s="15"/>
      <c r="N3310" s="15"/>
      <c r="O3310" s="15"/>
    </row>
    <row r="3311" spans="1:15" s="299" customFormat="1">
      <c r="A3311" s="15"/>
      <c r="B3311" s="290"/>
      <c r="C3311" s="17"/>
      <c r="D3311" s="17"/>
      <c r="E3311" s="15"/>
      <c r="F3311" s="15"/>
      <c r="G3311" s="15"/>
      <c r="H3311" s="15"/>
      <c r="I3311" s="15"/>
      <c r="J3311" s="15"/>
      <c r="K3311" s="15"/>
      <c r="L3311" s="15"/>
      <c r="M3311" s="15"/>
      <c r="N3311" s="15"/>
      <c r="O3311" s="15"/>
    </row>
    <row r="3312" spans="1:15" s="299" customFormat="1">
      <c r="A3312" s="15"/>
      <c r="B3312" s="290"/>
      <c r="C3312" s="17"/>
      <c r="D3312" s="17"/>
      <c r="E3312" s="15"/>
      <c r="F3312" s="15"/>
      <c r="G3312" s="15"/>
      <c r="H3312" s="15"/>
      <c r="I3312" s="15"/>
      <c r="J3312" s="15"/>
      <c r="K3312" s="15"/>
      <c r="L3312" s="15"/>
      <c r="M3312" s="15"/>
      <c r="N3312" s="15"/>
      <c r="O3312" s="15"/>
    </row>
    <row r="3313" spans="1:15" s="299" customFormat="1">
      <c r="A3313" s="15"/>
      <c r="B3313" s="290"/>
      <c r="C3313" s="17"/>
      <c r="D3313" s="17"/>
      <c r="E3313" s="15"/>
      <c r="F3313" s="15"/>
      <c r="G3313" s="15"/>
      <c r="H3313" s="15"/>
      <c r="I3313" s="15"/>
      <c r="J3313" s="15"/>
      <c r="K3313" s="15"/>
      <c r="L3313" s="15"/>
      <c r="M3313" s="15"/>
      <c r="N3313" s="15"/>
      <c r="O3313" s="15"/>
    </row>
    <row r="3314" spans="1:15" s="299" customFormat="1">
      <c r="A3314" s="15"/>
      <c r="B3314" s="290"/>
      <c r="C3314" s="17"/>
      <c r="D3314" s="17"/>
      <c r="E3314" s="15"/>
      <c r="F3314" s="15"/>
      <c r="G3314" s="15"/>
      <c r="H3314" s="15"/>
      <c r="I3314" s="15"/>
      <c r="J3314" s="15"/>
      <c r="K3314" s="15"/>
      <c r="L3314" s="15"/>
      <c r="M3314" s="15"/>
      <c r="N3314" s="15"/>
      <c r="O3314" s="15"/>
    </row>
    <row r="3315" spans="1:15" s="299" customFormat="1">
      <c r="A3315" s="15"/>
      <c r="B3315" s="290"/>
      <c r="C3315" s="17"/>
      <c r="D3315" s="17"/>
      <c r="E3315" s="15"/>
      <c r="F3315" s="15"/>
      <c r="G3315" s="15"/>
      <c r="H3315" s="15"/>
      <c r="I3315" s="15"/>
      <c r="J3315" s="15"/>
      <c r="K3315" s="15"/>
      <c r="L3315" s="15"/>
      <c r="M3315" s="15"/>
      <c r="N3315" s="15"/>
      <c r="O3315" s="15"/>
    </row>
    <row r="3316" spans="1:15" s="299" customFormat="1">
      <c r="A3316" s="15"/>
      <c r="B3316" s="290"/>
      <c r="C3316" s="17"/>
      <c r="D3316" s="17"/>
      <c r="E3316" s="15"/>
      <c r="F3316" s="15"/>
      <c r="G3316" s="15"/>
      <c r="H3316" s="15"/>
      <c r="I3316" s="15"/>
      <c r="J3316" s="15"/>
      <c r="K3316" s="15"/>
      <c r="L3316" s="15"/>
      <c r="M3316" s="15"/>
      <c r="N3316" s="15"/>
      <c r="O3316" s="15"/>
    </row>
    <row r="3317" spans="1:15" s="299" customFormat="1">
      <c r="A3317" s="15"/>
      <c r="B3317" s="290"/>
      <c r="C3317" s="17"/>
      <c r="D3317" s="17"/>
      <c r="E3317" s="15"/>
      <c r="F3317" s="15"/>
      <c r="G3317" s="15"/>
      <c r="H3317" s="15"/>
      <c r="I3317" s="15"/>
      <c r="J3317" s="15"/>
      <c r="K3317" s="15"/>
      <c r="L3317" s="15"/>
      <c r="M3317" s="15"/>
      <c r="N3317" s="15"/>
      <c r="O3317" s="15"/>
    </row>
    <row r="3318" spans="1:15" s="299" customFormat="1">
      <c r="A3318" s="15"/>
      <c r="B3318" s="290"/>
      <c r="C3318" s="17"/>
      <c r="D3318" s="17"/>
      <c r="E3318" s="15"/>
      <c r="F3318" s="15"/>
      <c r="G3318" s="15"/>
      <c r="H3318" s="15"/>
      <c r="I3318" s="15"/>
      <c r="J3318" s="15"/>
      <c r="K3318" s="15"/>
      <c r="L3318" s="15"/>
      <c r="M3318" s="15"/>
      <c r="N3318" s="15"/>
      <c r="O3318" s="15"/>
    </row>
    <row r="3319" spans="1:15" s="299" customFormat="1">
      <c r="A3319" s="15"/>
      <c r="B3319" s="290"/>
      <c r="C3319" s="17"/>
      <c r="D3319" s="17"/>
      <c r="E3319" s="15"/>
      <c r="F3319" s="15"/>
      <c r="G3319" s="15"/>
      <c r="H3319" s="15"/>
      <c r="I3319" s="15"/>
      <c r="J3319" s="15"/>
      <c r="K3319" s="15"/>
      <c r="L3319" s="15"/>
      <c r="M3319" s="15"/>
      <c r="N3319" s="15"/>
      <c r="O3319" s="15"/>
    </row>
    <row r="3320" spans="1:15" s="299" customFormat="1">
      <c r="A3320" s="15"/>
      <c r="B3320" s="290"/>
      <c r="C3320" s="17"/>
      <c r="D3320" s="17"/>
      <c r="E3320" s="15"/>
      <c r="F3320" s="15"/>
      <c r="G3320" s="15"/>
      <c r="H3320" s="15"/>
      <c r="I3320" s="15"/>
      <c r="J3320" s="15"/>
      <c r="K3320" s="15"/>
      <c r="L3320" s="15"/>
      <c r="M3320" s="15"/>
      <c r="N3320" s="15"/>
      <c r="O3320" s="15"/>
    </row>
    <row r="3321" spans="1:15" s="299" customFormat="1">
      <c r="A3321" s="15"/>
      <c r="B3321" s="290"/>
      <c r="C3321" s="17"/>
      <c r="D3321" s="17"/>
      <c r="E3321" s="15"/>
      <c r="F3321" s="15"/>
      <c r="G3321" s="15"/>
      <c r="H3321" s="15"/>
      <c r="I3321" s="15"/>
      <c r="J3321" s="15"/>
      <c r="K3321" s="15"/>
      <c r="L3321" s="15"/>
      <c r="M3321" s="15"/>
      <c r="N3321" s="15"/>
      <c r="O3321" s="15"/>
    </row>
    <row r="3322" spans="1:15" s="299" customFormat="1">
      <c r="A3322" s="15"/>
      <c r="B3322" s="290"/>
      <c r="C3322" s="17"/>
      <c r="D3322" s="17"/>
      <c r="E3322" s="15"/>
      <c r="F3322" s="15"/>
      <c r="G3322" s="15"/>
      <c r="H3322" s="15"/>
      <c r="I3322" s="15"/>
      <c r="J3322" s="15"/>
      <c r="K3322" s="15"/>
      <c r="L3322" s="15"/>
      <c r="M3322" s="15"/>
      <c r="N3322" s="15"/>
      <c r="O3322" s="15"/>
    </row>
    <row r="3323" spans="1:15" s="299" customFormat="1">
      <c r="A3323" s="15"/>
      <c r="B3323" s="290"/>
      <c r="C3323" s="17"/>
      <c r="D3323" s="17"/>
      <c r="E3323" s="15"/>
      <c r="F3323" s="15"/>
      <c r="G3323" s="15"/>
      <c r="H3323" s="15"/>
      <c r="I3323" s="15"/>
      <c r="J3323" s="15"/>
      <c r="K3323" s="15"/>
      <c r="L3323" s="15"/>
      <c r="M3323" s="15"/>
      <c r="N3323" s="15"/>
      <c r="O3323" s="15"/>
    </row>
    <row r="3324" spans="1:15" s="299" customFormat="1">
      <c r="A3324" s="15"/>
      <c r="B3324" s="290"/>
      <c r="C3324" s="17"/>
      <c r="D3324" s="17"/>
      <c r="E3324" s="15"/>
      <c r="F3324" s="15"/>
      <c r="G3324" s="15"/>
      <c r="H3324" s="15"/>
      <c r="I3324" s="15"/>
      <c r="J3324" s="15"/>
      <c r="K3324" s="15"/>
      <c r="L3324" s="15"/>
      <c r="M3324" s="15"/>
      <c r="N3324" s="15"/>
      <c r="O3324" s="15"/>
    </row>
    <row r="3325" spans="1:15" s="299" customFormat="1">
      <c r="A3325" s="15"/>
      <c r="B3325" s="290"/>
      <c r="C3325" s="17"/>
      <c r="D3325" s="17"/>
      <c r="E3325" s="15"/>
      <c r="F3325" s="15"/>
      <c r="G3325" s="15"/>
      <c r="H3325" s="15"/>
      <c r="I3325" s="15"/>
      <c r="J3325" s="15"/>
      <c r="K3325" s="15"/>
      <c r="L3325" s="15"/>
      <c r="M3325" s="15"/>
      <c r="N3325" s="15"/>
      <c r="O3325" s="15"/>
    </row>
    <row r="3326" spans="1:15" s="299" customFormat="1">
      <c r="A3326" s="15"/>
      <c r="B3326" s="290"/>
      <c r="C3326" s="17"/>
      <c r="D3326" s="17"/>
      <c r="E3326" s="15"/>
      <c r="F3326" s="15"/>
      <c r="G3326" s="15"/>
      <c r="H3326" s="15"/>
      <c r="I3326" s="15"/>
      <c r="J3326" s="15"/>
      <c r="K3326" s="15"/>
      <c r="L3326" s="15"/>
      <c r="M3326" s="15"/>
      <c r="N3326" s="15"/>
      <c r="O3326" s="15"/>
    </row>
    <row r="3327" spans="1:15" s="299" customFormat="1">
      <c r="A3327" s="15"/>
      <c r="B3327" s="290"/>
      <c r="C3327" s="17"/>
      <c r="D3327" s="17"/>
      <c r="E3327" s="15"/>
      <c r="F3327" s="15"/>
      <c r="G3327" s="15"/>
      <c r="H3327" s="15"/>
      <c r="I3327" s="15"/>
      <c r="J3327" s="15"/>
      <c r="K3327" s="15"/>
      <c r="L3327" s="15"/>
      <c r="M3327" s="15"/>
      <c r="N3327" s="15"/>
      <c r="O3327" s="15"/>
    </row>
    <row r="3328" spans="1:15" s="299" customFormat="1">
      <c r="A3328" s="15"/>
      <c r="B3328" s="290"/>
      <c r="C3328" s="17"/>
      <c r="D3328" s="17"/>
      <c r="E3328" s="15"/>
      <c r="F3328" s="15"/>
      <c r="G3328" s="15"/>
      <c r="H3328" s="15"/>
      <c r="I3328" s="15"/>
      <c r="J3328" s="15"/>
      <c r="K3328" s="15"/>
      <c r="L3328" s="15"/>
      <c r="M3328" s="15"/>
      <c r="N3328" s="15"/>
      <c r="O3328" s="15"/>
    </row>
    <row r="3329" spans="1:15" s="299" customFormat="1">
      <c r="A3329" s="15"/>
      <c r="B3329" s="290"/>
      <c r="C3329" s="17"/>
      <c r="D3329" s="17"/>
      <c r="E3329" s="15"/>
      <c r="F3329" s="15"/>
      <c r="G3329" s="15"/>
      <c r="H3329" s="15"/>
      <c r="I3329" s="15"/>
      <c r="J3329" s="15"/>
      <c r="K3329" s="15"/>
      <c r="L3329" s="15"/>
      <c r="M3329" s="15"/>
      <c r="N3329" s="15"/>
      <c r="O3329" s="15"/>
    </row>
    <row r="3330" spans="1:15" s="299" customFormat="1">
      <c r="A3330" s="15"/>
      <c r="B3330" s="290"/>
      <c r="C3330" s="17"/>
      <c r="D3330" s="17"/>
      <c r="E3330" s="15"/>
      <c r="F3330" s="15"/>
      <c r="G3330" s="15"/>
      <c r="H3330" s="15"/>
      <c r="I3330" s="15"/>
      <c r="J3330" s="15"/>
      <c r="K3330" s="15"/>
      <c r="L3330" s="15"/>
      <c r="M3330" s="15"/>
      <c r="N3330" s="15"/>
      <c r="O3330" s="15"/>
    </row>
    <row r="3331" spans="1:15" s="299" customFormat="1">
      <c r="A3331" s="15"/>
      <c r="B3331" s="290"/>
      <c r="C3331" s="17"/>
      <c r="D3331" s="17"/>
      <c r="E3331" s="15"/>
      <c r="F3331" s="15"/>
      <c r="G3331" s="15"/>
      <c r="H3331" s="15"/>
      <c r="I3331" s="15"/>
      <c r="J3331" s="15"/>
      <c r="K3331" s="15"/>
      <c r="L3331" s="15"/>
      <c r="M3331" s="15"/>
      <c r="N3331" s="15"/>
      <c r="O3331" s="15"/>
    </row>
    <row r="3332" spans="1:15" s="299" customFormat="1">
      <c r="A3332" s="15"/>
      <c r="B3332" s="290"/>
      <c r="C3332" s="17"/>
      <c r="D3332" s="17"/>
      <c r="E3332" s="15"/>
      <c r="F3332" s="15"/>
      <c r="G3332" s="15"/>
      <c r="H3332" s="15"/>
      <c r="I3332" s="15"/>
      <c r="J3332" s="15"/>
      <c r="K3332" s="15"/>
      <c r="L3332" s="15"/>
      <c r="M3332" s="15"/>
      <c r="N3332" s="15"/>
      <c r="O3332" s="15"/>
    </row>
    <row r="3333" spans="1:15" s="299" customFormat="1">
      <c r="A3333" s="15"/>
      <c r="B3333" s="290"/>
      <c r="C3333" s="17"/>
      <c r="D3333" s="17"/>
      <c r="E3333" s="15"/>
      <c r="F3333" s="15"/>
      <c r="G3333" s="15"/>
      <c r="H3333" s="15"/>
      <c r="I3333" s="15"/>
      <c r="J3333" s="15"/>
      <c r="K3333" s="15"/>
      <c r="L3333" s="15"/>
      <c r="M3333" s="15"/>
      <c r="N3333" s="15"/>
      <c r="O3333" s="15"/>
    </row>
    <row r="3334" spans="1:15" s="299" customFormat="1">
      <c r="A3334" s="15"/>
      <c r="B3334" s="290"/>
      <c r="C3334" s="17"/>
      <c r="D3334" s="17"/>
      <c r="E3334" s="15"/>
      <c r="F3334" s="15"/>
      <c r="G3334" s="15"/>
      <c r="H3334" s="15"/>
      <c r="I3334" s="15"/>
      <c r="J3334" s="15"/>
      <c r="K3334" s="15"/>
      <c r="L3334" s="15"/>
      <c r="M3334" s="15"/>
      <c r="N3334" s="15"/>
      <c r="O3334" s="15"/>
    </row>
    <row r="3335" spans="1:15" s="299" customFormat="1">
      <c r="A3335" s="15"/>
      <c r="B3335" s="290"/>
      <c r="C3335" s="17"/>
      <c r="D3335" s="17"/>
      <c r="E3335" s="15"/>
      <c r="F3335" s="15"/>
      <c r="G3335" s="15"/>
      <c r="H3335" s="15"/>
      <c r="I3335" s="15"/>
      <c r="J3335" s="15"/>
      <c r="K3335" s="15"/>
      <c r="L3335" s="15"/>
      <c r="M3335" s="15"/>
      <c r="N3335" s="15"/>
      <c r="O3335" s="15"/>
    </row>
    <row r="3336" spans="1:15" s="299" customFormat="1">
      <c r="A3336" s="15"/>
      <c r="B3336" s="290"/>
      <c r="C3336" s="17"/>
      <c r="D3336" s="17"/>
      <c r="E3336" s="15"/>
      <c r="F3336" s="15"/>
      <c r="G3336" s="15"/>
      <c r="H3336" s="15"/>
      <c r="I3336" s="15"/>
      <c r="J3336" s="15"/>
      <c r="K3336" s="15"/>
      <c r="L3336" s="15"/>
      <c r="M3336" s="15"/>
      <c r="N3336" s="15"/>
      <c r="O3336" s="15"/>
    </row>
    <row r="3337" spans="1:15" s="299" customFormat="1">
      <c r="A3337" s="15"/>
      <c r="B3337" s="290"/>
      <c r="C3337" s="17"/>
      <c r="D3337" s="17"/>
      <c r="E3337" s="15"/>
      <c r="F3337" s="15"/>
      <c r="G3337" s="15"/>
      <c r="H3337" s="15"/>
      <c r="I3337" s="15"/>
      <c r="J3337" s="15"/>
      <c r="K3337" s="15"/>
      <c r="L3337" s="15"/>
      <c r="M3337" s="15"/>
      <c r="N3337" s="15"/>
      <c r="O3337" s="15"/>
    </row>
    <row r="3338" spans="1:15" s="299" customFormat="1">
      <c r="A3338" s="15"/>
      <c r="B3338" s="290"/>
      <c r="C3338" s="17"/>
      <c r="D3338" s="17"/>
      <c r="E3338" s="15"/>
      <c r="F3338" s="15"/>
      <c r="G3338" s="15"/>
      <c r="H3338" s="15"/>
      <c r="I3338" s="15"/>
      <c r="J3338" s="15"/>
      <c r="K3338" s="15"/>
      <c r="L3338" s="15"/>
      <c r="M3338" s="15"/>
      <c r="N3338" s="15"/>
      <c r="O3338" s="15"/>
    </row>
    <row r="3339" spans="1:15" s="299" customFormat="1">
      <c r="A3339" s="15"/>
      <c r="B3339" s="290"/>
      <c r="C3339" s="17"/>
      <c r="D3339" s="17"/>
      <c r="E3339" s="15"/>
      <c r="F3339" s="15"/>
      <c r="G3339" s="15"/>
      <c r="H3339" s="15"/>
      <c r="I3339" s="15"/>
      <c r="J3339" s="15"/>
      <c r="K3339" s="15"/>
      <c r="L3339" s="15"/>
      <c r="M3339" s="15"/>
      <c r="N3339" s="15"/>
      <c r="O3339" s="15"/>
    </row>
    <row r="3340" spans="1:15" s="299" customFormat="1">
      <c r="A3340" s="15"/>
      <c r="B3340" s="290"/>
      <c r="C3340" s="17"/>
      <c r="D3340" s="17"/>
      <c r="E3340" s="15"/>
      <c r="F3340" s="15"/>
      <c r="G3340" s="15"/>
      <c r="H3340" s="15"/>
      <c r="I3340" s="15"/>
      <c r="J3340" s="15"/>
      <c r="K3340" s="15"/>
      <c r="L3340" s="15"/>
      <c r="M3340" s="15"/>
      <c r="N3340" s="15"/>
      <c r="O3340" s="15"/>
    </row>
    <row r="3341" spans="1:15" s="299" customFormat="1">
      <c r="A3341" s="15"/>
      <c r="B3341" s="290"/>
      <c r="C3341" s="17"/>
      <c r="D3341" s="17"/>
      <c r="E3341" s="15"/>
      <c r="F3341" s="15"/>
      <c r="G3341" s="15"/>
      <c r="H3341" s="15"/>
      <c r="I3341" s="15"/>
      <c r="J3341" s="15"/>
      <c r="K3341" s="15"/>
      <c r="L3341" s="15"/>
      <c r="M3341" s="15"/>
      <c r="N3341" s="15"/>
      <c r="O3341" s="15"/>
    </row>
    <row r="3342" spans="1:15" s="299" customFormat="1">
      <c r="A3342" s="15"/>
      <c r="B3342" s="290"/>
      <c r="C3342" s="17"/>
      <c r="D3342" s="17"/>
      <c r="E3342" s="15"/>
      <c r="F3342" s="15"/>
      <c r="G3342" s="15"/>
      <c r="H3342" s="15"/>
      <c r="I3342" s="15"/>
      <c r="J3342" s="15"/>
      <c r="K3342" s="15"/>
      <c r="L3342" s="15"/>
      <c r="M3342" s="15"/>
      <c r="N3342" s="15"/>
      <c r="O3342" s="15"/>
    </row>
    <row r="3343" spans="1:15" s="299" customFormat="1">
      <c r="A3343" s="15"/>
      <c r="B3343" s="290"/>
      <c r="C3343" s="17"/>
      <c r="D3343" s="17"/>
      <c r="E3343" s="15"/>
      <c r="F3343" s="15"/>
      <c r="G3343" s="15"/>
      <c r="H3343" s="15"/>
      <c r="I3343" s="15"/>
      <c r="J3343" s="15"/>
      <c r="K3343" s="15"/>
      <c r="L3343" s="15"/>
      <c r="M3343" s="15"/>
      <c r="N3343" s="15"/>
      <c r="O3343" s="15"/>
    </row>
    <row r="3344" spans="1:15" s="299" customFormat="1">
      <c r="A3344" s="15"/>
      <c r="B3344" s="290"/>
      <c r="C3344" s="17"/>
      <c r="D3344" s="17"/>
      <c r="E3344" s="15"/>
      <c r="F3344" s="15"/>
      <c r="G3344" s="15"/>
      <c r="H3344" s="15"/>
      <c r="I3344" s="15"/>
      <c r="J3344" s="15"/>
      <c r="K3344" s="15"/>
      <c r="L3344" s="15"/>
      <c r="M3344" s="15"/>
      <c r="N3344" s="15"/>
      <c r="O3344" s="15"/>
    </row>
    <row r="3345" spans="1:15" s="299" customFormat="1">
      <c r="A3345" s="15"/>
      <c r="B3345" s="290"/>
      <c r="C3345" s="17"/>
      <c r="D3345" s="17"/>
      <c r="E3345" s="15"/>
      <c r="F3345" s="15"/>
      <c r="G3345" s="15"/>
      <c r="H3345" s="15"/>
      <c r="I3345" s="15"/>
      <c r="J3345" s="15"/>
      <c r="K3345" s="15"/>
      <c r="L3345" s="15"/>
      <c r="M3345" s="15"/>
      <c r="N3345" s="15"/>
      <c r="O3345" s="15"/>
    </row>
    <row r="3346" spans="1:15" s="299" customFormat="1">
      <c r="A3346" s="15"/>
      <c r="B3346" s="290"/>
      <c r="C3346" s="17"/>
      <c r="D3346" s="17"/>
      <c r="E3346" s="15"/>
      <c r="F3346" s="15"/>
      <c r="G3346" s="15"/>
      <c r="H3346" s="15"/>
      <c r="I3346" s="15"/>
      <c r="J3346" s="15"/>
      <c r="K3346" s="15"/>
      <c r="L3346" s="15"/>
      <c r="M3346" s="15"/>
      <c r="N3346" s="15"/>
      <c r="O3346" s="15"/>
    </row>
    <row r="3347" spans="1:15" s="299" customFormat="1">
      <c r="A3347" s="15"/>
      <c r="B3347" s="290"/>
      <c r="C3347" s="17"/>
      <c r="D3347" s="17"/>
      <c r="E3347" s="15"/>
      <c r="F3347" s="15"/>
      <c r="G3347" s="15"/>
      <c r="H3347" s="15"/>
      <c r="I3347" s="15"/>
      <c r="J3347" s="15"/>
      <c r="K3347" s="15"/>
      <c r="L3347" s="15"/>
      <c r="M3347" s="15"/>
      <c r="N3347" s="15"/>
      <c r="O3347" s="15"/>
    </row>
    <row r="3348" spans="1:15" s="299" customFormat="1">
      <c r="A3348" s="15"/>
      <c r="B3348" s="290"/>
      <c r="C3348" s="17"/>
      <c r="D3348" s="17"/>
      <c r="E3348" s="15"/>
      <c r="F3348" s="15"/>
      <c r="G3348" s="15"/>
      <c r="H3348" s="15"/>
      <c r="I3348" s="15"/>
      <c r="J3348" s="15"/>
      <c r="K3348" s="15"/>
      <c r="L3348" s="15"/>
      <c r="M3348" s="15"/>
      <c r="N3348" s="15"/>
      <c r="O3348" s="15"/>
    </row>
    <row r="3349" spans="1:15" s="299" customFormat="1">
      <c r="A3349" s="15"/>
      <c r="B3349" s="290"/>
      <c r="C3349" s="17"/>
      <c r="D3349" s="17"/>
      <c r="E3349" s="15"/>
      <c r="F3349" s="15"/>
      <c r="G3349" s="15"/>
      <c r="H3349" s="15"/>
      <c r="I3349" s="15"/>
      <c r="J3349" s="15"/>
      <c r="K3349" s="15"/>
      <c r="L3349" s="15"/>
      <c r="M3349" s="15"/>
      <c r="N3349" s="15"/>
      <c r="O3349" s="15"/>
    </row>
    <row r="3350" spans="1:15" s="299" customFormat="1">
      <c r="A3350" s="15"/>
      <c r="B3350" s="290"/>
      <c r="C3350" s="17"/>
      <c r="D3350" s="17"/>
      <c r="E3350" s="15"/>
      <c r="F3350" s="15"/>
      <c r="G3350" s="15"/>
      <c r="H3350" s="15"/>
      <c r="I3350" s="15"/>
      <c r="J3350" s="15"/>
      <c r="K3350" s="15"/>
      <c r="L3350" s="15"/>
      <c r="M3350" s="15"/>
      <c r="N3350" s="15"/>
      <c r="O3350" s="15"/>
    </row>
    <row r="3351" spans="1:15" s="299" customFormat="1">
      <c r="A3351" s="15"/>
      <c r="B3351" s="290"/>
      <c r="C3351" s="17"/>
      <c r="D3351" s="17"/>
      <c r="E3351" s="15"/>
      <c r="F3351" s="15"/>
      <c r="G3351" s="15"/>
      <c r="H3351" s="15"/>
      <c r="I3351" s="15"/>
      <c r="J3351" s="15"/>
      <c r="K3351" s="15"/>
      <c r="L3351" s="15"/>
      <c r="M3351" s="15"/>
      <c r="N3351" s="15"/>
      <c r="O3351" s="15"/>
    </row>
    <row r="3352" spans="1:15" s="299" customFormat="1">
      <c r="A3352" s="15"/>
      <c r="B3352" s="290"/>
      <c r="C3352" s="17"/>
      <c r="D3352" s="17"/>
      <c r="E3352" s="15"/>
      <c r="F3352" s="15"/>
      <c r="G3352" s="15"/>
      <c r="H3352" s="15"/>
      <c r="I3352" s="15"/>
      <c r="J3352" s="15"/>
      <c r="K3352" s="15"/>
      <c r="L3352" s="15"/>
      <c r="M3352" s="15"/>
      <c r="N3352" s="15"/>
      <c r="O3352" s="15"/>
    </row>
    <row r="3353" spans="1:15" s="299" customFormat="1">
      <c r="A3353" s="15"/>
      <c r="B3353" s="290"/>
      <c r="C3353" s="17"/>
      <c r="D3353" s="17"/>
      <c r="E3353" s="15"/>
      <c r="F3353" s="15"/>
      <c r="G3353" s="15"/>
      <c r="H3353" s="15"/>
      <c r="I3353" s="15"/>
      <c r="J3353" s="15"/>
      <c r="K3353" s="15"/>
      <c r="L3353" s="15"/>
      <c r="M3353" s="15"/>
      <c r="N3353" s="15"/>
      <c r="O3353" s="15"/>
    </row>
    <row r="3354" spans="1:15" s="299" customFormat="1">
      <c r="A3354" s="15"/>
      <c r="B3354" s="290"/>
      <c r="C3354" s="17"/>
      <c r="D3354" s="17"/>
      <c r="E3354" s="15"/>
      <c r="F3354" s="15"/>
      <c r="G3354" s="15"/>
      <c r="H3354" s="15"/>
      <c r="I3354" s="15"/>
      <c r="J3354" s="15"/>
      <c r="K3354" s="15"/>
      <c r="L3354" s="15"/>
      <c r="M3354" s="15"/>
      <c r="N3354" s="15"/>
      <c r="O3354" s="15"/>
    </row>
    <row r="3355" spans="1:15" s="299" customFormat="1">
      <c r="A3355" s="15"/>
      <c r="B3355" s="290"/>
      <c r="C3355" s="17"/>
      <c r="D3355" s="17"/>
      <c r="E3355" s="15"/>
      <c r="F3355" s="15"/>
      <c r="G3355" s="15"/>
      <c r="H3355" s="15"/>
      <c r="I3355" s="15"/>
      <c r="J3355" s="15"/>
      <c r="K3355" s="15"/>
      <c r="L3355" s="15"/>
      <c r="M3355" s="15"/>
      <c r="N3355" s="15"/>
      <c r="O3355" s="15"/>
    </row>
    <row r="3356" spans="1:15" s="299" customFormat="1">
      <c r="A3356" s="15"/>
      <c r="B3356" s="290"/>
      <c r="C3356" s="17"/>
      <c r="D3356" s="17"/>
      <c r="E3356" s="15"/>
      <c r="F3356" s="15"/>
      <c r="G3356" s="15"/>
      <c r="H3356" s="15"/>
      <c r="I3356" s="15"/>
      <c r="J3356" s="15"/>
      <c r="K3356" s="15"/>
      <c r="L3356" s="15"/>
      <c r="M3356" s="15"/>
      <c r="N3356" s="15"/>
      <c r="O3356" s="15"/>
    </row>
    <row r="3357" spans="1:15" s="299" customFormat="1">
      <c r="A3357" s="15"/>
      <c r="B3357" s="290"/>
      <c r="C3357" s="17"/>
      <c r="D3357" s="17"/>
      <c r="E3357" s="15"/>
      <c r="F3357" s="15"/>
      <c r="G3357" s="15"/>
      <c r="H3357" s="15"/>
      <c r="I3357" s="15"/>
      <c r="J3357" s="15"/>
      <c r="K3357" s="15"/>
      <c r="L3357" s="15"/>
      <c r="M3357" s="15"/>
      <c r="N3357" s="15"/>
      <c r="O3357" s="15"/>
    </row>
    <row r="3358" spans="1:15" s="299" customFormat="1">
      <c r="A3358" s="15"/>
      <c r="B3358" s="290"/>
      <c r="C3358" s="17"/>
      <c r="D3358" s="17"/>
      <c r="E3358" s="15"/>
      <c r="F3358" s="15"/>
      <c r="G3358" s="15"/>
      <c r="H3358" s="15"/>
      <c r="I3358" s="15"/>
      <c r="J3358" s="15"/>
      <c r="K3358" s="15"/>
      <c r="L3358" s="15"/>
      <c r="M3358" s="15"/>
      <c r="N3358" s="15"/>
      <c r="O3358" s="15"/>
    </row>
    <row r="3359" spans="1:15" s="299" customFormat="1">
      <c r="A3359" s="15"/>
      <c r="B3359" s="290"/>
      <c r="C3359" s="17"/>
      <c r="D3359" s="17"/>
      <c r="E3359" s="15"/>
      <c r="F3359" s="15"/>
      <c r="G3359" s="15"/>
      <c r="H3359" s="15"/>
      <c r="I3359" s="15"/>
      <c r="J3359" s="15"/>
      <c r="K3359" s="15"/>
      <c r="L3359" s="15"/>
      <c r="M3359" s="15"/>
      <c r="N3359" s="15"/>
      <c r="O3359" s="15"/>
    </row>
    <row r="3360" spans="1:15" s="299" customFormat="1">
      <c r="A3360" s="15"/>
      <c r="B3360" s="290"/>
      <c r="C3360" s="17"/>
      <c r="D3360" s="17"/>
      <c r="E3360" s="15"/>
      <c r="F3360" s="15"/>
      <c r="G3360" s="15"/>
      <c r="H3360" s="15"/>
      <c r="I3360" s="15"/>
      <c r="J3360" s="15"/>
      <c r="K3360" s="15"/>
      <c r="L3360" s="15"/>
      <c r="M3360" s="15"/>
      <c r="N3360" s="15"/>
      <c r="O3360" s="15"/>
    </row>
    <row r="3361" spans="1:15" s="299" customFormat="1">
      <c r="A3361" s="15"/>
      <c r="B3361" s="290"/>
      <c r="C3361" s="17"/>
      <c r="D3361" s="17"/>
      <c r="E3361" s="15"/>
      <c r="F3361" s="15"/>
      <c r="G3361" s="15"/>
      <c r="H3361" s="15"/>
      <c r="I3361" s="15"/>
      <c r="J3361" s="15"/>
      <c r="K3361" s="15"/>
      <c r="L3361" s="15"/>
      <c r="M3361" s="15"/>
      <c r="N3361" s="15"/>
      <c r="O3361" s="15"/>
    </row>
    <row r="3362" spans="1:15" s="299" customFormat="1">
      <c r="A3362" s="15"/>
      <c r="B3362" s="290"/>
      <c r="C3362" s="17"/>
      <c r="D3362" s="17"/>
      <c r="E3362" s="15"/>
      <c r="F3362" s="15"/>
      <c r="G3362" s="15"/>
      <c r="H3362" s="15"/>
      <c r="I3362" s="15"/>
      <c r="J3362" s="15"/>
      <c r="K3362" s="15"/>
      <c r="L3362" s="15"/>
      <c r="M3362" s="15"/>
      <c r="N3362" s="15"/>
      <c r="O3362" s="15"/>
    </row>
    <row r="3363" spans="1:15" s="299" customFormat="1">
      <c r="A3363" s="15"/>
      <c r="B3363" s="290"/>
      <c r="C3363" s="17"/>
      <c r="D3363" s="17"/>
      <c r="E3363" s="15"/>
      <c r="F3363" s="15"/>
      <c r="G3363" s="15"/>
      <c r="H3363" s="15"/>
      <c r="I3363" s="15"/>
      <c r="J3363" s="15"/>
      <c r="K3363" s="15"/>
      <c r="L3363" s="15"/>
      <c r="M3363" s="15"/>
      <c r="N3363" s="15"/>
      <c r="O3363" s="15"/>
    </row>
    <row r="3364" spans="1:15" s="299" customFormat="1">
      <c r="A3364" s="15"/>
      <c r="B3364" s="290"/>
      <c r="C3364" s="17"/>
      <c r="D3364" s="17"/>
      <c r="E3364" s="15"/>
      <c r="F3364" s="15"/>
      <c r="G3364" s="15"/>
      <c r="H3364" s="15"/>
      <c r="I3364" s="15"/>
      <c r="J3364" s="15"/>
      <c r="K3364" s="15"/>
      <c r="L3364" s="15"/>
      <c r="M3364" s="15"/>
      <c r="N3364" s="15"/>
      <c r="O3364" s="15"/>
    </row>
    <row r="3365" spans="1:15" s="299" customFormat="1">
      <c r="A3365" s="15"/>
      <c r="B3365" s="290"/>
      <c r="C3365" s="17"/>
      <c r="D3365" s="17"/>
      <c r="E3365" s="15"/>
      <c r="F3365" s="15"/>
      <c r="G3365" s="15"/>
      <c r="H3365" s="15"/>
      <c r="I3365" s="15"/>
      <c r="J3365" s="15"/>
      <c r="K3365" s="15"/>
      <c r="L3365" s="15"/>
      <c r="M3365" s="15"/>
      <c r="N3365" s="15"/>
      <c r="O3365" s="15"/>
    </row>
    <row r="3366" spans="1:15" s="299" customFormat="1">
      <c r="A3366" s="15"/>
      <c r="B3366" s="290"/>
      <c r="C3366" s="17"/>
      <c r="D3366" s="17"/>
      <c r="E3366" s="15"/>
      <c r="F3366" s="15"/>
      <c r="G3366" s="15"/>
      <c r="H3366" s="15"/>
      <c r="I3366" s="15"/>
      <c r="J3366" s="15"/>
      <c r="K3366" s="15"/>
      <c r="L3366" s="15"/>
      <c r="M3366" s="15"/>
      <c r="N3366" s="15"/>
      <c r="O3366" s="15"/>
    </row>
    <row r="3367" spans="1:15" s="299" customFormat="1">
      <c r="A3367" s="15"/>
      <c r="B3367" s="290"/>
      <c r="C3367" s="17"/>
      <c r="D3367" s="17"/>
      <c r="E3367" s="15"/>
      <c r="F3367" s="15"/>
      <c r="G3367" s="15"/>
      <c r="H3367" s="15"/>
      <c r="I3367" s="15"/>
      <c r="J3367" s="15"/>
      <c r="K3367" s="15"/>
      <c r="L3367" s="15"/>
      <c r="M3367" s="15"/>
      <c r="N3367" s="15"/>
      <c r="O3367" s="15"/>
    </row>
    <row r="3368" spans="1:15" s="299" customFormat="1">
      <c r="A3368" s="15"/>
      <c r="B3368" s="290"/>
      <c r="C3368" s="17"/>
      <c r="D3368" s="17"/>
      <c r="E3368" s="15"/>
      <c r="F3368" s="15"/>
      <c r="G3368" s="15"/>
      <c r="H3368" s="15"/>
      <c r="I3368" s="15"/>
      <c r="J3368" s="15"/>
      <c r="K3368" s="15"/>
      <c r="L3368" s="15"/>
      <c r="M3368" s="15"/>
      <c r="N3368" s="15"/>
      <c r="O3368" s="15"/>
    </row>
    <row r="3369" spans="1:15" s="299" customFormat="1">
      <c r="A3369" s="15"/>
      <c r="B3369" s="290"/>
      <c r="C3369" s="17"/>
      <c r="D3369" s="17"/>
      <c r="E3369" s="15"/>
      <c r="F3369" s="15"/>
      <c r="G3369" s="15"/>
      <c r="H3369" s="15"/>
      <c r="I3369" s="15"/>
      <c r="J3369" s="15"/>
      <c r="K3369" s="15"/>
      <c r="L3369" s="15"/>
      <c r="M3369" s="15"/>
      <c r="N3369" s="15"/>
      <c r="O3369" s="15"/>
    </row>
    <row r="3370" spans="1:15" s="299" customFormat="1">
      <c r="A3370" s="15"/>
      <c r="B3370" s="290"/>
      <c r="C3370" s="17"/>
      <c r="D3370" s="17"/>
      <c r="E3370" s="15"/>
      <c r="F3370" s="15"/>
      <c r="G3370" s="15"/>
      <c r="H3370" s="15"/>
      <c r="I3370" s="15"/>
      <c r="J3370" s="15"/>
      <c r="K3370" s="15"/>
      <c r="L3370" s="15"/>
      <c r="M3370" s="15"/>
      <c r="N3370" s="15"/>
      <c r="O3370" s="15"/>
    </row>
    <row r="3371" spans="1:15" s="299" customFormat="1">
      <c r="A3371" s="15"/>
      <c r="B3371" s="290"/>
      <c r="C3371" s="17"/>
      <c r="D3371" s="17"/>
      <c r="E3371" s="15"/>
      <c r="F3371" s="15"/>
      <c r="G3371" s="15"/>
      <c r="H3371" s="15"/>
      <c r="I3371" s="15"/>
      <c r="J3371" s="15"/>
      <c r="K3371" s="15"/>
      <c r="L3371" s="15"/>
      <c r="M3371" s="15"/>
      <c r="N3371" s="15"/>
      <c r="O3371" s="15"/>
    </row>
    <row r="3372" spans="1:15" s="299" customFormat="1">
      <c r="A3372" s="15"/>
      <c r="B3372" s="290"/>
      <c r="C3372" s="17"/>
      <c r="D3372" s="17"/>
      <c r="E3372" s="15"/>
      <c r="F3372" s="15"/>
      <c r="G3372" s="15"/>
      <c r="H3372" s="15"/>
      <c r="I3372" s="15"/>
      <c r="J3372" s="15"/>
      <c r="K3372" s="15"/>
      <c r="L3372" s="15"/>
      <c r="M3372" s="15"/>
      <c r="N3372" s="15"/>
      <c r="O3372" s="15"/>
    </row>
    <row r="3373" spans="1:15" s="299" customFormat="1">
      <c r="A3373" s="15"/>
      <c r="B3373" s="290"/>
      <c r="C3373" s="17"/>
      <c r="D3373" s="17"/>
      <c r="E3373" s="15"/>
      <c r="F3373" s="15"/>
      <c r="G3373" s="15"/>
      <c r="H3373" s="15"/>
      <c r="I3373" s="15"/>
      <c r="J3373" s="15"/>
      <c r="K3373" s="15"/>
      <c r="L3373" s="15"/>
      <c r="M3373" s="15"/>
      <c r="N3373" s="15"/>
      <c r="O3373" s="15"/>
    </row>
    <row r="3374" spans="1:15" s="299" customFormat="1">
      <c r="A3374" s="15"/>
      <c r="B3374" s="290"/>
      <c r="C3374" s="17"/>
      <c r="D3374" s="17"/>
      <c r="E3374" s="15"/>
      <c r="F3374" s="15"/>
      <c r="G3374" s="15"/>
      <c r="H3374" s="15"/>
      <c r="I3374" s="15"/>
      <c r="J3374" s="15"/>
      <c r="K3374" s="15"/>
      <c r="L3374" s="15"/>
      <c r="M3374" s="15"/>
      <c r="N3374" s="15"/>
      <c r="O3374" s="15"/>
    </row>
    <row r="3375" spans="1:15" s="299" customFormat="1">
      <c r="A3375" s="15"/>
      <c r="B3375" s="290"/>
      <c r="C3375" s="17"/>
      <c r="D3375" s="17"/>
      <c r="E3375" s="15"/>
      <c r="F3375" s="15"/>
      <c r="G3375" s="15"/>
      <c r="H3375" s="15"/>
      <c r="I3375" s="15"/>
      <c r="J3375" s="15"/>
      <c r="K3375" s="15"/>
      <c r="L3375" s="15"/>
      <c r="M3375" s="15"/>
      <c r="N3375" s="15"/>
      <c r="O3375" s="15"/>
    </row>
    <row r="3376" spans="1:15" s="299" customFormat="1">
      <c r="A3376" s="15"/>
      <c r="B3376" s="290"/>
      <c r="C3376" s="17"/>
      <c r="D3376" s="17"/>
      <c r="E3376" s="15"/>
      <c r="F3376" s="15"/>
      <c r="G3376" s="15"/>
      <c r="H3376" s="15"/>
      <c r="I3376" s="15"/>
      <c r="J3376" s="15"/>
      <c r="K3376" s="15"/>
      <c r="L3376" s="15"/>
      <c r="M3376" s="15"/>
      <c r="N3376" s="15"/>
      <c r="O3376" s="15"/>
    </row>
    <row r="3377" spans="1:15" s="299" customFormat="1">
      <c r="A3377" s="15"/>
      <c r="B3377" s="290"/>
      <c r="C3377" s="17"/>
      <c r="D3377" s="17"/>
      <c r="E3377" s="15"/>
      <c r="F3377" s="15"/>
      <c r="G3377" s="15"/>
      <c r="H3377" s="15"/>
      <c r="I3377" s="15"/>
      <c r="J3377" s="15"/>
      <c r="K3377" s="15"/>
      <c r="L3377" s="15"/>
      <c r="M3377" s="15"/>
      <c r="N3377" s="15"/>
      <c r="O3377" s="15"/>
    </row>
    <row r="3378" spans="1:15" s="299" customFormat="1">
      <c r="A3378" s="15"/>
      <c r="B3378" s="290"/>
      <c r="C3378" s="17"/>
      <c r="D3378" s="17"/>
      <c r="E3378" s="15"/>
      <c r="F3378" s="15"/>
      <c r="G3378" s="15"/>
      <c r="H3378" s="15"/>
      <c r="I3378" s="15"/>
      <c r="J3378" s="15"/>
      <c r="K3378" s="15"/>
      <c r="L3378" s="15"/>
      <c r="M3378" s="15"/>
      <c r="N3378" s="15"/>
      <c r="O3378" s="15"/>
    </row>
    <row r="3379" spans="1:15" s="299" customFormat="1">
      <c r="A3379" s="15"/>
      <c r="B3379" s="290"/>
      <c r="C3379" s="17"/>
      <c r="D3379" s="17"/>
      <c r="E3379" s="15"/>
      <c r="F3379" s="15"/>
      <c r="G3379" s="15"/>
      <c r="H3379" s="15"/>
      <c r="I3379" s="15"/>
      <c r="J3379" s="15"/>
      <c r="K3379" s="15"/>
      <c r="L3379" s="15"/>
      <c r="M3379" s="15"/>
      <c r="N3379" s="15"/>
      <c r="O3379" s="15"/>
    </row>
    <row r="3380" spans="1:15" s="299" customFormat="1">
      <c r="A3380" s="15"/>
      <c r="B3380" s="290"/>
      <c r="C3380" s="17"/>
      <c r="D3380" s="17"/>
      <c r="E3380" s="15"/>
      <c r="F3380" s="15"/>
      <c r="G3380" s="15"/>
      <c r="H3380" s="15"/>
      <c r="I3380" s="15"/>
      <c r="J3380" s="15"/>
      <c r="K3380" s="15"/>
      <c r="L3380" s="15"/>
      <c r="M3380" s="15"/>
      <c r="N3380" s="15"/>
      <c r="O3380" s="15"/>
    </row>
    <row r="3381" spans="1:15" s="299" customFormat="1">
      <c r="A3381" s="15"/>
      <c r="B3381" s="290"/>
      <c r="C3381" s="17"/>
      <c r="D3381" s="17"/>
      <c r="E3381" s="15"/>
      <c r="F3381" s="15"/>
      <c r="G3381" s="15"/>
      <c r="H3381" s="15"/>
      <c r="I3381" s="15"/>
      <c r="J3381" s="15"/>
      <c r="K3381" s="15"/>
      <c r="L3381" s="15"/>
      <c r="M3381" s="15"/>
      <c r="N3381" s="15"/>
      <c r="O3381" s="15"/>
    </row>
    <row r="3382" spans="1:15" s="299" customFormat="1">
      <c r="A3382" s="15"/>
      <c r="B3382" s="290"/>
      <c r="C3382" s="17"/>
      <c r="D3382" s="17"/>
      <c r="E3382" s="15"/>
      <c r="F3382" s="15"/>
      <c r="G3382" s="15"/>
      <c r="H3382" s="15"/>
      <c r="I3382" s="15"/>
      <c r="J3382" s="15"/>
      <c r="K3382" s="15"/>
      <c r="L3382" s="15"/>
      <c r="M3382" s="15"/>
      <c r="N3382" s="15"/>
      <c r="O3382" s="15"/>
    </row>
    <row r="3383" spans="1:15" s="299" customFormat="1">
      <c r="A3383" s="15"/>
      <c r="B3383" s="290"/>
      <c r="C3383" s="17"/>
      <c r="D3383" s="17"/>
      <c r="E3383" s="15"/>
      <c r="F3383" s="15"/>
      <c r="G3383" s="15"/>
      <c r="H3383" s="15"/>
      <c r="I3383" s="15"/>
      <c r="J3383" s="15"/>
      <c r="K3383" s="15"/>
      <c r="L3383" s="15"/>
      <c r="M3383" s="15"/>
      <c r="N3383" s="15"/>
      <c r="O3383" s="15"/>
    </row>
    <row r="3384" spans="1:15" s="299" customFormat="1">
      <c r="A3384" s="15"/>
      <c r="B3384" s="290"/>
      <c r="C3384" s="17"/>
      <c r="D3384" s="17"/>
      <c r="E3384" s="15"/>
      <c r="F3384" s="15"/>
      <c r="G3384" s="15"/>
      <c r="H3384" s="15"/>
      <c r="I3384" s="15"/>
      <c r="J3384" s="15"/>
      <c r="K3384" s="15"/>
      <c r="L3384" s="15"/>
      <c r="M3384" s="15"/>
      <c r="N3384" s="15"/>
      <c r="O3384" s="15"/>
    </row>
    <row r="3385" spans="1:15" s="299" customFormat="1">
      <c r="A3385" s="15"/>
      <c r="B3385" s="290"/>
      <c r="C3385" s="17"/>
      <c r="D3385" s="17"/>
      <c r="E3385" s="15"/>
      <c r="F3385" s="15"/>
      <c r="G3385" s="15"/>
      <c r="H3385" s="15"/>
      <c r="I3385" s="15"/>
      <c r="J3385" s="15"/>
      <c r="K3385" s="15"/>
      <c r="L3385" s="15"/>
      <c r="M3385" s="15"/>
      <c r="N3385" s="15"/>
      <c r="O3385" s="15"/>
    </row>
    <row r="3386" spans="1:15" s="299" customFormat="1">
      <c r="A3386" s="15"/>
      <c r="B3386" s="290"/>
      <c r="C3386" s="17"/>
      <c r="D3386" s="17"/>
      <c r="E3386" s="15"/>
      <c r="F3386" s="15"/>
      <c r="G3386" s="15"/>
      <c r="H3386" s="15"/>
      <c r="I3386" s="15"/>
      <c r="J3386" s="15"/>
      <c r="K3386" s="15"/>
      <c r="L3386" s="15"/>
      <c r="M3386" s="15"/>
      <c r="N3386" s="15"/>
      <c r="O3386" s="15"/>
    </row>
    <row r="3387" spans="1:15" s="299" customFormat="1">
      <c r="A3387" s="15"/>
      <c r="B3387" s="290"/>
      <c r="C3387" s="17"/>
      <c r="D3387" s="17"/>
      <c r="E3387" s="15"/>
      <c r="F3387" s="15"/>
      <c r="G3387" s="15"/>
      <c r="H3387" s="15"/>
      <c r="I3387" s="15"/>
      <c r="J3387" s="15"/>
      <c r="K3387" s="15"/>
      <c r="L3387" s="15"/>
      <c r="M3387" s="15"/>
      <c r="N3387" s="15"/>
      <c r="O3387" s="15"/>
    </row>
    <row r="3388" spans="1:15" s="299" customFormat="1">
      <c r="A3388" s="15"/>
      <c r="B3388" s="290"/>
      <c r="C3388" s="17"/>
      <c r="D3388" s="17"/>
      <c r="E3388" s="15"/>
      <c r="F3388" s="15"/>
      <c r="G3388" s="15"/>
      <c r="H3388" s="15"/>
      <c r="I3388" s="15"/>
      <c r="J3388" s="15"/>
      <c r="K3388" s="15"/>
      <c r="L3388" s="15"/>
      <c r="M3388" s="15"/>
      <c r="N3388" s="15"/>
      <c r="O3388" s="15"/>
    </row>
    <row r="3389" spans="1:15" s="299" customFormat="1">
      <c r="A3389" s="15"/>
      <c r="B3389" s="290"/>
      <c r="C3389" s="17"/>
      <c r="D3389" s="17"/>
      <c r="E3389" s="15"/>
      <c r="F3389" s="15"/>
      <c r="G3389" s="15"/>
      <c r="H3389" s="15"/>
      <c r="I3389" s="15"/>
      <c r="J3389" s="15"/>
      <c r="K3389" s="15"/>
      <c r="L3389" s="15"/>
      <c r="M3389" s="15"/>
      <c r="N3389" s="15"/>
      <c r="O3389" s="15"/>
    </row>
    <row r="3390" spans="1:15" s="299" customFormat="1">
      <c r="A3390" s="15"/>
      <c r="B3390" s="290"/>
      <c r="C3390" s="17"/>
      <c r="D3390" s="17"/>
      <c r="E3390" s="15"/>
      <c r="F3390" s="15"/>
      <c r="G3390" s="15"/>
      <c r="H3390" s="15"/>
      <c r="I3390" s="15"/>
      <c r="J3390" s="15"/>
      <c r="K3390" s="15"/>
      <c r="L3390" s="15"/>
      <c r="M3390" s="15"/>
      <c r="N3390" s="15"/>
      <c r="O3390" s="15"/>
    </row>
    <row r="3391" spans="1:15" s="299" customFormat="1">
      <c r="A3391" s="15"/>
      <c r="B3391" s="290"/>
      <c r="C3391" s="17"/>
      <c r="D3391" s="17"/>
      <c r="E3391" s="15"/>
      <c r="F3391" s="15"/>
      <c r="G3391" s="15"/>
      <c r="H3391" s="15"/>
      <c r="I3391" s="15"/>
      <c r="J3391" s="15"/>
      <c r="K3391" s="15"/>
      <c r="L3391" s="15"/>
      <c r="M3391" s="15"/>
      <c r="N3391" s="15"/>
      <c r="O3391" s="15"/>
    </row>
    <row r="3392" spans="1:15" s="299" customFormat="1">
      <c r="A3392" s="15"/>
      <c r="B3392" s="290"/>
      <c r="C3392" s="17"/>
      <c r="D3392" s="17"/>
      <c r="E3392" s="15"/>
      <c r="F3392" s="15"/>
      <c r="G3392" s="15"/>
      <c r="H3392" s="15"/>
      <c r="I3392" s="15"/>
      <c r="J3392" s="15"/>
      <c r="K3392" s="15"/>
      <c r="L3392" s="15"/>
      <c r="M3392" s="15"/>
      <c r="N3392" s="15"/>
      <c r="O3392" s="15"/>
    </row>
    <row r="3393" spans="1:15" s="299" customFormat="1">
      <c r="A3393" s="15"/>
      <c r="B3393" s="290"/>
      <c r="C3393" s="17"/>
      <c r="D3393" s="17"/>
      <c r="E3393" s="15"/>
      <c r="F3393" s="15"/>
      <c r="G3393" s="15"/>
      <c r="H3393" s="15"/>
      <c r="I3393" s="15"/>
      <c r="J3393" s="15"/>
      <c r="K3393" s="15"/>
      <c r="L3393" s="15"/>
      <c r="M3393" s="15"/>
      <c r="N3393" s="15"/>
      <c r="O3393" s="15"/>
    </row>
    <row r="3394" spans="1:15" s="299" customFormat="1">
      <c r="A3394" s="15"/>
      <c r="B3394" s="290"/>
      <c r="C3394" s="17"/>
      <c r="D3394" s="17"/>
      <c r="E3394" s="15"/>
      <c r="F3394" s="15"/>
      <c r="G3394" s="15"/>
      <c r="H3394" s="15"/>
      <c r="I3394" s="15"/>
      <c r="J3394" s="15"/>
      <c r="K3394" s="15"/>
      <c r="L3394" s="15"/>
      <c r="M3394" s="15"/>
      <c r="N3394" s="15"/>
      <c r="O3394" s="15"/>
    </row>
    <row r="3395" spans="1:15" s="299" customFormat="1">
      <c r="A3395" s="15"/>
      <c r="B3395" s="290"/>
      <c r="C3395" s="17"/>
      <c r="D3395" s="17"/>
      <c r="E3395" s="15"/>
      <c r="F3395" s="15"/>
      <c r="G3395" s="15"/>
      <c r="H3395" s="15"/>
      <c r="I3395" s="15"/>
      <c r="J3395" s="15"/>
      <c r="K3395" s="15"/>
      <c r="L3395" s="15"/>
      <c r="M3395" s="15"/>
      <c r="N3395" s="15"/>
      <c r="O3395" s="15"/>
    </row>
    <row r="3396" spans="1:15" s="299" customFormat="1">
      <c r="A3396" s="15"/>
      <c r="B3396" s="290"/>
      <c r="C3396" s="17"/>
      <c r="D3396" s="17"/>
      <c r="E3396" s="15"/>
      <c r="F3396" s="15"/>
      <c r="G3396" s="15"/>
      <c r="H3396" s="15"/>
      <c r="I3396" s="15"/>
      <c r="J3396" s="15"/>
      <c r="K3396" s="15"/>
      <c r="L3396" s="15"/>
      <c r="M3396" s="15"/>
      <c r="N3396" s="15"/>
      <c r="O3396" s="15"/>
    </row>
    <row r="3397" spans="1:15" s="299" customFormat="1">
      <c r="A3397" s="15"/>
      <c r="B3397" s="290"/>
      <c r="C3397" s="17"/>
      <c r="D3397" s="17"/>
      <c r="E3397" s="15"/>
      <c r="F3397" s="15"/>
      <c r="G3397" s="15"/>
      <c r="H3397" s="15"/>
      <c r="I3397" s="15"/>
      <c r="J3397" s="15"/>
      <c r="K3397" s="15"/>
      <c r="L3397" s="15"/>
      <c r="M3397" s="15"/>
      <c r="N3397" s="15"/>
      <c r="O3397" s="15"/>
    </row>
    <row r="3398" spans="1:15" s="299" customFormat="1">
      <c r="A3398" s="15"/>
      <c r="B3398" s="290"/>
      <c r="C3398" s="17"/>
      <c r="D3398" s="17"/>
      <c r="E3398" s="15"/>
      <c r="F3398" s="15"/>
      <c r="G3398" s="15"/>
      <c r="H3398" s="15"/>
      <c r="I3398" s="15"/>
      <c r="J3398" s="15"/>
      <c r="K3398" s="15"/>
      <c r="L3398" s="15"/>
      <c r="M3398" s="15"/>
      <c r="N3398" s="15"/>
      <c r="O3398" s="15"/>
    </row>
    <row r="3399" spans="1:15" s="299" customFormat="1">
      <c r="A3399" s="15"/>
      <c r="B3399" s="290"/>
      <c r="C3399" s="17"/>
      <c r="D3399" s="17"/>
      <c r="E3399" s="15"/>
      <c r="F3399" s="15"/>
      <c r="G3399" s="15"/>
      <c r="H3399" s="15"/>
      <c r="I3399" s="15"/>
      <c r="J3399" s="15"/>
      <c r="K3399" s="15"/>
      <c r="L3399" s="15"/>
      <c r="M3399" s="15"/>
      <c r="N3399" s="15"/>
      <c r="O3399" s="15"/>
    </row>
    <row r="3400" spans="1:15" s="299" customFormat="1">
      <c r="A3400" s="15"/>
      <c r="B3400" s="290"/>
      <c r="C3400" s="17"/>
      <c r="D3400" s="17"/>
      <c r="E3400" s="15"/>
      <c r="F3400" s="15"/>
      <c r="G3400" s="15"/>
      <c r="H3400" s="15"/>
      <c r="I3400" s="15"/>
      <c r="J3400" s="15"/>
      <c r="K3400" s="15"/>
      <c r="L3400" s="15"/>
      <c r="M3400" s="15"/>
      <c r="N3400" s="15"/>
      <c r="O3400" s="15"/>
    </row>
    <row r="3401" spans="1:15" s="299" customFormat="1">
      <c r="A3401" s="15"/>
      <c r="B3401" s="290"/>
      <c r="C3401" s="17"/>
      <c r="D3401" s="17"/>
      <c r="E3401" s="15"/>
      <c r="F3401" s="15"/>
      <c r="G3401" s="15"/>
      <c r="H3401" s="15"/>
      <c r="I3401" s="15"/>
      <c r="J3401" s="15"/>
      <c r="K3401" s="15"/>
      <c r="L3401" s="15"/>
      <c r="M3401" s="15"/>
      <c r="N3401" s="15"/>
      <c r="O3401" s="15"/>
    </row>
    <row r="3402" spans="1:15" s="299" customFormat="1">
      <c r="A3402" s="15"/>
      <c r="B3402" s="290"/>
      <c r="C3402" s="17"/>
      <c r="D3402" s="17"/>
      <c r="E3402" s="15"/>
      <c r="F3402" s="15"/>
      <c r="G3402" s="15"/>
      <c r="H3402" s="15"/>
      <c r="I3402" s="15"/>
      <c r="J3402" s="15"/>
      <c r="K3402" s="15"/>
      <c r="L3402" s="15"/>
      <c r="M3402" s="15"/>
      <c r="N3402" s="15"/>
      <c r="O3402" s="15"/>
    </row>
    <row r="3403" spans="1:15" s="299" customFormat="1">
      <c r="A3403" s="15"/>
      <c r="B3403" s="290"/>
      <c r="C3403" s="17"/>
      <c r="D3403" s="17"/>
      <c r="E3403" s="15"/>
      <c r="F3403" s="15"/>
      <c r="G3403" s="15"/>
      <c r="H3403" s="15"/>
      <c r="I3403" s="15"/>
      <c r="J3403" s="15"/>
      <c r="K3403" s="15"/>
      <c r="L3403" s="15"/>
      <c r="M3403" s="15"/>
      <c r="N3403" s="15"/>
      <c r="O3403" s="15"/>
    </row>
    <row r="3404" spans="1:15" s="299" customFormat="1">
      <c r="A3404" s="15"/>
      <c r="B3404" s="290"/>
      <c r="C3404" s="17"/>
      <c r="D3404" s="17"/>
      <c r="E3404" s="15"/>
      <c r="F3404" s="15"/>
      <c r="G3404" s="15"/>
      <c r="H3404" s="15"/>
      <c r="I3404" s="15"/>
      <c r="J3404" s="15"/>
      <c r="K3404" s="15"/>
      <c r="L3404" s="15"/>
      <c r="M3404" s="15"/>
      <c r="N3404" s="15"/>
      <c r="O3404" s="15"/>
    </row>
    <row r="3405" spans="1:15" s="299" customFormat="1">
      <c r="A3405" s="15"/>
      <c r="B3405" s="290"/>
      <c r="C3405" s="17"/>
      <c r="D3405" s="17"/>
      <c r="E3405" s="15"/>
      <c r="F3405" s="15"/>
      <c r="G3405" s="15"/>
      <c r="H3405" s="15"/>
      <c r="I3405" s="15"/>
      <c r="J3405" s="15"/>
      <c r="K3405" s="15"/>
      <c r="L3405" s="15"/>
      <c r="M3405" s="15"/>
      <c r="N3405" s="15"/>
      <c r="O3405" s="15"/>
    </row>
    <row r="3406" spans="1:15" s="299" customFormat="1">
      <c r="A3406" s="15"/>
      <c r="B3406" s="290"/>
      <c r="C3406" s="17"/>
      <c r="D3406" s="17"/>
      <c r="E3406" s="15"/>
      <c r="F3406" s="15"/>
      <c r="G3406" s="15"/>
      <c r="H3406" s="15"/>
      <c r="I3406" s="15"/>
      <c r="J3406" s="15"/>
      <c r="K3406" s="15"/>
      <c r="L3406" s="15"/>
      <c r="M3406" s="15"/>
      <c r="N3406" s="15"/>
      <c r="O3406" s="15"/>
    </row>
    <row r="3407" spans="1:15" s="299" customFormat="1">
      <c r="A3407" s="15"/>
      <c r="B3407" s="290"/>
      <c r="C3407" s="17"/>
      <c r="D3407" s="17"/>
      <c r="E3407" s="15"/>
      <c r="F3407" s="15"/>
      <c r="G3407" s="15"/>
      <c r="H3407" s="15"/>
      <c r="I3407" s="15"/>
      <c r="J3407" s="15"/>
      <c r="K3407" s="15"/>
      <c r="L3407" s="15"/>
      <c r="M3407" s="15"/>
      <c r="N3407" s="15"/>
      <c r="O3407" s="15"/>
    </row>
    <row r="3408" spans="1:15" s="299" customFormat="1">
      <c r="A3408" s="15"/>
      <c r="B3408" s="290"/>
      <c r="C3408" s="17"/>
      <c r="D3408" s="17"/>
      <c r="E3408" s="15"/>
      <c r="F3408" s="15"/>
      <c r="G3408" s="15"/>
      <c r="H3408" s="15"/>
      <c r="I3408" s="15"/>
      <c r="J3408" s="15"/>
      <c r="K3408" s="15"/>
      <c r="L3408" s="15"/>
      <c r="M3408" s="15"/>
      <c r="N3408" s="15"/>
      <c r="O3408" s="15"/>
    </row>
    <row r="3409" spans="1:15" s="299" customFormat="1">
      <c r="A3409" s="15"/>
      <c r="B3409" s="290"/>
      <c r="C3409" s="17"/>
      <c r="D3409" s="17"/>
      <c r="E3409" s="15"/>
      <c r="F3409" s="15"/>
      <c r="G3409" s="15"/>
      <c r="H3409" s="15"/>
      <c r="I3409" s="15"/>
      <c r="J3409" s="15"/>
      <c r="K3409" s="15"/>
      <c r="L3409" s="15"/>
      <c r="M3409" s="15"/>
      <c r="N3409" s="15"/>
      <c r="O3409" s="15"/>
    </row>
    <row r="3410" spans="1:15" s="299" customFormat="1">
      <c r="A3410" s="15"/>
      <c r="B3410" s="290"/>
      <c r="C3410" s="17"/>
      <c r="D3410" s="17"/>
      <c r="E3410" s="15"/>
      <c r="F3410" s="15"/>
      <c r="G3410" s="15"/>
      <c r="H3410" s="15"/>
      <c r="I3410" s="15"/>
      <c r="J3410" s="15"/>
      <c r="K3410" s="15"/>
      <c r="L3410" s="15"/>
      <c r="M3410" s="15"/>
      <c r="N3410" s="15"/>
      <c r="O3410" s="15"/>
    </row>
    <row r="3411" spans="1:15" s="299" customFormat="1">
      <c r="A3411" s="15"/>
      <c r="B3411" s="290"/>
      <c r="C3411" s="17"/>
      <c r="D3411" s="17"/>
      <c r="E3411" s="15"/>
      <c r="F3411" s="15"/>
      <c r="G3411" s="15"/>
      <c r="H3411" s="15"/>
      <c r="I3411" s="15"/>
      <c r="J3411" s="15"/>
      <c r="K3411" s="15"/>
      <c r="L3411" s="15"/>
      <c r="M3411" s="15"/>
      <c r="N3411" s="15"/>
      <c r="O3411" s="15"/>
    </row>
    <row r="3412" spans="1:15" s="299" customFormat="1">
      <c r="A3412" s="15"/>
      <c r="B3412" s="290"/>
      <c r="C3412" s="17"/>
      <c r="D3412" s="17"/>
      <c r="E3412" s="15"/>
      <c r="F3412" s="15"/>
      <c r="G3412" s="15"/>
      <c r="H3412" s="15"/>
      <c r="I3412" s="15"/>
      <c r="J3412" s="15"/>
      <c r="K3412" s="15"/>
      <c r="L3412" s="15"/>
      <c r="M3412" s="15"/>
      <c r="N3412" s="15"/>
      <c r="O3412" s="15"/>
    </row>
    <row r="3413" spans="1:15" s="299" customFormat="1">
      <c r="A3413" s="15"/>
      <c r="B3413" s="290"/>
      <c r="C3413" s="17"/>
      <c r="D3413" s="17"/>
      <c r="E3413" s="15"/>
      <c r="F3413" s="15"/>
      <c r="G3413" s="15"/>
      <c r="H3413" s="15"/>
      <c r="I3413" s="15"/>
      <c r="J3413" s="15"/>
      <c r="K3413" s="15"/>
      <c r="L3413" s="15"/>
      <c r="M3413" s="15"/>
      <c r="N3413" s="15"/>
      <c r="O3413" s="15"/>
    </row>
    <row r="3414" spans="1:15" s="299" customFormat="1">
      <c r="A3414" s="15"/>
      <c r="B3414" s="290"/>
      <c r="C3414" s="17"/>
      <c r="D3414" s="17"/>
      <c r="E3414" s="15"/>
      <c r="F3414" s="15"/>
      <c r="G3414" s="15"/>
      <c r="H3414" s="15"/>
      <c r="I3414" s="15"/>
      <c r="J3414" s="15"/>
      <c r="K3414" s="15"/>
      <c r="L3414" s="15"/>
      <c r="M3414" s="15"/>
      <c r="N3414" s="15"/>
      <c r="O3414" s="15"/>
    </row>
    <row r="3415" spans="1:15" s="299" customFormat="1">
      <c r="A3415" s="15"/>
      <c r="B3415" s="290"/>
      <c r="C3415" s="17"/>
      <c r="D3415" s="17"/>
      <c r="E3415" s="15"/>
      <c r="F3415" s="15"/>
      <c r="G3415" s="15"/>
      <c r="H3415" s="15"/>
      <c r="I3415" s="15"/>
      <c r="J3415" s="15"/>
      <c r="K3415" s="15"/>
      <c r="L3415" s="15"/>
      <c r="M3415" s="15"/>
      <c r="N3415" s="15"/>
      <c r="O3415" s="15"/>
    </row>
    <row r="3416" spans="1:15" s="299" customFormat="1">
      <c r="A3416" s="15"/>
      <c r="B3416" s="290"/>
      <c r="C3416" s="17"/>
      <c r="D3416" s="17"/>
      <c r="E3416" s="15"/>
      <c r="F3416" s="15"/>
      <c r="G3416" s="15"/>
      <c r="H3416" s="15"/>
      <c r="I3416" s="15"/>
      <c r="J3416" s="15"/>
      <c r="K3416" s="15"/>
      <c r="L3416" s="15"/>
      <c r="M3416" s="15"/>
      <c r="N3416" s="15"/>
      <c r="O3416" s="15"/>
    </row>
    <row r="3417" spans="1:15" s="299" customFormat="1">
      <c r="A3417" s="15"/>
      <c r="B3417" s="290"/>
      <c r="C3417" s="17"/>
      <c r="D3417" s="17"/>
      <c r="E3417" s="15"/>
      <c r="F3417" s="15"/>
      <c r="G3417" s="15"/>
      <c r="H3417" s="15"/>
      <c r="I3417" s="15"/>
      <c r="J3417" s="15"/>
      <c r="K3417" s="15"/>
      <c r="L3417" s="15"/>
      <c r="M3417" s="15"/>
      <c r="N3417" s="15"/>
      <c r="O3417" s="15"/>
    </row>
    <row r="3418" spans="1:15" s="299" customFormat="1">
      <c r="A3418" s="15"/>
      <c r="B3418" s="290"/>
      <c r="C3418" s="17"/>
      <c r="D3418" s="17"/>
      <c r="E3418" s="15"/>
      <c r="F3418" s="15"/>
      <c r="G3418" s="15"/>
      <c r="H3418" s="15"/>
      <c r="I3418" s="15"/>
      <c r="J3418" s="15"/>
      <c r="K3418" s="15"/>
      <c r="L3418" s="15"/>
      <c r="M3418" s="15"/>
      <c r="N3418" s="15"/>
      <c r="O3418" s="15"/>
    </row>
    <row r="3419" spans="1:15" s="299" customFormat="1">
      <c r="A3419" s="15"/>
      <c r="B3419" s="290"/>
      <c r="C3419" s="17"/>
      <c r="D3419" s="17"/>
      <c r="E3419" s="15"/>
      <c r="F3419" s="15"/>
      <c r="G3419" s="15"/>
      <c r="H3419" s="15"/>
      <c r="I3419" s="15"/>
      <c r="J3419" s="15"/>
      <c r="K3419" s="15"/>
      <c r="L3419" s="15"/>
      <c r="M3419" s="15"/>
      <c r="N3419" s="15"/>
      <c r="O3419" s="15"/>
    </row>
    <row r="3420" spans="1:15" s="299" customFormat="1">
      <c r="A3420" s="15"/>
      <c r="B3420" s="290"/>
      <c r="C3420" s="17"/>
      <c r="D3420" s="17"/>
      <c r="E3420" s="15"/>
      <c r="F3420" s="15"/>
      <c r="G3420" s="15"/>
      <c r="H3420" s="15"/>
      <c r="I3420" s="15"/>
      <c r="J3420" s="15"/>
      <c r="K3420" s="15"/>
      <c r="L3420" s="15"/>
      <c r="M3420" s="15"/>
      <c r="N3420" s="15"/>
      <c r="O3420" s="15"/>
    </row>
    <row r="3421" spans="1:15" s="299" customFormat="1">
      <c r="A3421" s="15"/>
      <c r="B3421" s="290"/>
      <c r="C3421" s="17"/>
      <c r="D3421" s="17"/>
      <c r="E3421" s="15"/>
      <c r="F3421" s="15"/>
      <c r="G3421" s="15"/>
      <c r="H3421" s="15"/>
      <c r="I3421" s="15"/>
      <c r="J3421" s="15"/>
      <c r="K3421" s="15"/>
      <c r="L3421" s="15"/>
      <c r="M3421" s="15"/>
      <c r="N3421" s="15"/>
      <c r="O3421" s="15"/>
    </row>
    <row r="3422" spans="1:15" s="299" customFormat="1">
      <c r="A3422" s="15"/>
      <c r="B3422" s="290"/>
      <c r="C3422" s="17"/>
      <c r="D3422" s="17"/>
      <c r="E3422" s="15"/>
      <c r="F3422" s="15"/>
      <c r="G3422" s="15"/>
      <c r="H3422" s="15"/>
      <c r="I3422" s="15"/>
      <c r="J3422" s="15"/>
      <c r="K3422" s="15"/>
      <c r="L3422" s="15"/>
      <c r="M3422" s="15"/>
      <c r="N3422" s="15"/>
      <c r="O3422" s="15"/>
    </row>
    <row r="3423" spans="1:15" s="299" customFormat="1">
      <c r="A3423" s="15"/>
      <c r="B3423" s="290"/>
      <c r="C3423" s="17"/>
      <c r="D3423" s="17"/>
      <c r="E3423" s="15"/>
      <c r="F3423" s="15"/>
      <c r="G3423" s="15"/>
      <c r="H3423" s="15"/>
      <c r="I3423" s="15"/>
      <c r="J3423" s="15"/>
      <c r="K3423" s="15"/>
      <c r="L3423" s="15"/>
      <c r="M3423" s="15"/>
      <c r="N3423" s="15"/>
      <c r="O3423" s="15"/>
    </row>
    <row r="3424" spans="1:15" s="299" customFormat="1">
      <c r="A3424" s="15"/>
      <c r="B3424" s="290"/>
      <c r="C3424" s="17"/>
      <c r="D3424" s="17"/>
      <c r="E3424" s="15"/>
      <c r="F3424" s="15"/>
      <c r="G3424" s="15"/>
      <c r="H3424" s="15"/>
      <c r="I3424" s="15"/>
      <c r="J3424" s="15"/>
      <c r="K3424" s="15"/>
      <c r="L3424" s="15"/>
      <c r="M3424" s="15"/>
      <c r="N3424" s="15"/>
      <c r="O3424" s="15"/>
    </row>
    <row r="3425" spans="1:15" s="299" customFormat="1">
      <c r="A3425" s="15"/>
      <c r="B3425" s="290"/>
      <c r="C3425" s="17"/>
      <c r="D3425" s="17"/>
      <c r="E3425" s="15"/>
      <c r="F3425" s="15"/>
      <c r="G3425" s="15"/>
      <c r="H3425" s="15"/>
      <c r="I3425" s="15"/>
      <c r="J3425" s="15"/>
      <c r="K3425" s="15"/>
      <c r="L3425" s="15"/>
      <c r="M3425" s="15"/>
      <c r="N3425" s="15"/>
      <c r="O3425" s="15"/>
    </row>
    <row r="3426" spans="1:15" s="299" customFormat="1">
      <c r="A3426" s="15"/>
      <c r="B3426" s="290"/>
      <c r="C3426" s="17"/>
      <c r="D3426" s="17"/>
      <c r="E3426" s="15"/>
      <c r="F3426" s="15"/>
      <c r="G3426" s="15"/>
      <c r="H3426" s="15"/>
      <c r="I3426" s="15"/>
      <c r="J3426" s="15"/>
      <c r="K3426" s="15"/>
      <c r="L3426" s="15"/>
      <c r="M3426" s="15"/>
      <c r="N3426" s="15"/>
      <c r="O3426" s="15"/>
    </row>
    <row r="3427" spans="1:15" s="299" customFormat="1">
      <c r="A3427" s="15"/>
      <c r="B3427" s="290"/>
      <c r="C3427" s="17"/>
      <c r="D3427" s="17"/>
      <c r="E3427" s="15"/>
      <c r="F3427" s="15"/>
      <c r="G3427" s="15"/>
      <c r="H3427" s="15"/>
      <c r="I3427" s="15"/>
      <c r="J3427" s="15"/>
      <c r="K3427" s="15"/>
      <c r="L3427" s="15"/>
      <c r="M3427" s="15"/>
      <c r="N3427" s="15"/>
      <c r="O3427" s="15"/>
    </row>
    <row r="3428" spans="1:15" s="299" customFormat="1">
      <c r="A3428" s="15"/>
      <c r="B3428" s="290"/>
      <c r="C3428" s="17"/>
      <c r="D3428" s="17"/>
      <c r="E3428" s="15"/>
      <c r="F3428" s="15"/>
      <c r="G3428" s="15"/>
      <c r="H3428" s="15"/>
      <c r="I3428" s="15"/>
      <c r="J3428" s="15"/>
      <c r="K3428" s="15"/>
      <c r="L3428" s="15"/>
      <c r="M3428" s="15"/>
      <c r="N3428" s="15"/>
      <c r="O3428" s="15"/>
    </row>
    <row r="3429" spans="1:15" s="299" customFormat="1">
      <c r="A3429" s="15"/>
      <c r="B3429" s="290"/>
      <c r="C3429" s="17"/>
      <c r="D3429" s="17"/>
      <c r="E3429" s="15"/>
      <c r="F3429" s="15"/>
      <c r="G3429" s="15"/>
      <c r="H3429" s="15"/>
      <c r="I3429" s="15"/>
      <c r="J3429" s="15"/>
      <c r="K3429" s="15"/>
      <c r="L3429" s="15"/>
      <c r="M3429" s="15"/>
      <c r="N3429" s="15"/>
      <c r="O3429" s="15"/>
    </row>
    <row r="3430" spans="1:15" s="299" customFormat="1">
      <c r="A3430" s="15"/>
      <c r="B3430" s="290"/>
      <c r="C3430" s="17"/>
      <c r="D3430" s="17"/>
      <c r="E3430" s="15"/>
      <c r="F3430" s="15"/>
      <c r="G3430" s="15"/>
      <c r="H3430" s="15"/>
      <c r="I3430" s="15"/>
      <c r="J3430" s="15"/>
      <c r="K3430" s="15"/>
      <c r="L3430" s="15"/>
      <c r="M3430" s="15"/>
      <c r="N3430" s="15"/>
      <c r="O3430" s="15"/>
    </row>
    <row r="3431" spans="1:15" s="299" customFormat="1">
      <c r="A3431" s="15"/>
      <c r="B3431" s="290"/>
      <c r="C3431" s="17"/>
      <c r="D3431" s="17"/>
      <c r="E3431" s="15"/>
      <c r="F3431" s="15"/>
      <c r="G3431" s="15"/>
      <c r="H3431" s="15"/>
      <c r="I3431" s="15"/>
      <c r="J3431" s="15"/>
      <c r="K3431" s="15"/>
      <c r="L3431" s="15"/>
      <c r="M3431" s="15"/>
      <c r="N3431" s="15"/>
      <c r="O3431" s="15"/>
    </row>
    <row r="3432" spans="1:15" s="299" customFormat="1">
      <c r="A3432" s="15"/>
      <c r="B3432" s="290"/>
      <c r="C3432" s="17"/>
      <c r="D3432" s="17"/>
      <c r="E3432" s="15"/>
      <c r="F3432" s="15"/>
      <c r="G3432" s="15"/>
      <c r="H3432" s="15"/>
      <c r="I3432" s="15"/>
      <c r="J3432" s="15"/>
      <c r="K3432" s="15"/>
      <c r="L3432" s="15"/>
      <c r="M3432" s="15"/>
      <c r="N3432" s="15"/>
      <c r="O3432" s="15"/>
    </row>
    <row r="3433" spans="1:15" s="299" customFormat="1">
      <c r="A3433" s="15"/>
      <c r="B3433" s="290"/>
      <c r="C3433" s="17"/>
      <c r="D3433" s="17"/>
      <c r="E3433" s="15"/>
      <c r="F3433" s="15"/>
      <c r="G3433" s="15"/>
      <c r="H3433" s="15"/>
      <c r="I3433" s="15"/>
      <c r="J3433" s="15"/>
      <c r="K3433" s="15"/>
      <c r="L3433" s="15"/>
      <c r="M3433" s="15"/>
      <c r="N3433" s="15"/>
      <c r="O3433" s="15"/>
    </row>
    <row r="3434" spans="1:15" s="299" customFormat="1">
      <c r="A3434" s="15"/>
      <c r="B3434" s="290"/>
      <c r="C3434" s="17"/>
      <c r="D3434" s="17"/>
      <c r="E3434" s="15"/>
      <c r="F3434" s="15"/>
      <c r="G3434" s="15"/>
      <c r="H3434" s="15"/>
      <c r="I3434" s="15"/>
      <c r="J3434" s="15"/>
      <c r="K3434" s="15"/>
      <c r="L3434" s="15"/>
      <c r="M3434" s="15"/>
      <c r="N3434" s="15"/>
      <c r="O3434" s="15"/>
    </row>
    <row r="3435" spans="1:15" s="299" customFormat="1">
      <c r="A3435" s="15"/>
      <c r="B3435" s="290"/>
      <c r="C3435" s="17"/>
      <c r="D3435" s="17"/>
      <c r="E3435" s="15"/>
      <c r="F3435" s="15"/>
      <c r="G3435" s="15"/>
      <c r="H3435" s="15"/>
      <c r="I3435" s="15"/>
      <c r="J3435" s="15"/>
      <c r="K3435" s="15"/>
      <c r="L3435" s="15"/>
      <c r="M3435" s="15"/>
      <c r="N3435" s="15"/>
      <c r="O3435" s="15"/>
    </row>
    <row r="3436" spans="1:15" s="299" customFormat="1">
      <c r="A3436" s="15"/>
      <c r="B3436" s="290"/>
      <c r="C3436" s="17"/>
      <c r="D3436" s="17"/>
      <c r="E3436" s="15"/>
      <c r="F3436" s="15"/>
      <c r="G3436" s="15"/>
      <c r="H3436" s="15"/>
      <c r="I3436" s="15"/>
      <c r="J3436" s="15"/>
      <c r="K3436" s="15"/>
      <c r="L3436" s="15"/>
      <c r="M3436" s="15"/>
      <c r="N3436" s="15"/>
      <c r="O3436" s="15"/>
    </row>
    <row r="3437" spans="1:15" s="299" customFormat="1">
      <c r="A3437" s="15"/>
      <c r="B3437" s="290"/>
      <c r="C3437" s="17"/>
      <c r="D3437" s="17"/>
      <c r="E3437" s="15"/>
      <c r="F3437" s="15"/>
      <c r="G3437" s="15"/>
      <c r="H3437" s="15"/>
      <c r="I3437" s="15"/>
      <c r="J3437" s="15"/>
      <c r="K3437" s="15"/>
      <c r="L3437" s="15"/>
      <c r="M3437" s="15"/>
      <c r="N3437" s="15"/>
      <c r="O3437" s="15"/>
    </row>
    <row r="3438" spans="1:15" s="299" customFormat="1">
      <c r="A3438" s="15"/>
      <c r="B3438" s="290"/>
      <c r="C3438" s="17"/>
      <c r="D3438" s="17"/>
      <c r="E3438" s="15"/>
      <c r="F3438" s="15"/>
      <c r="G3438" s="15"/>
      <c r="H3438" s="15"/>
      <c r="I3438" s="15"/>
      <c r="J3438" s="15"/>
      <c r="K3438" s="15"/>
      <c r="L3438" s="15"/>
      <c r="M3438" s="15"/>
      <c r="N3438" s="15"/>
      <c r="O3438" s="15"/>
    </row>
    <row r="3439" spans="1:15" s="299" customFormat="1">
      <c r="A3439" s="15"/>
      <c r="B3439" s="290"/>
      <c r="C3439" s="17"/>
      <c r="D3439" s="17"/>
      <c r="E3439" s="15"/>
      <c r="F3439" s="15"/>
      <c r="G3439" s="15"/>
      <c r="H3439" s="15"/>
      <c r="I3439" s="15"/>
      <c r="J3439" s="15"/>
      <c r="K3439" s="15"/>
      <c r="L3439" s="15"/>
      <c r="M3439" s="15"/>
      <c r="N3439" s="15"/>
      <c r="O3439" s="15"/>
    </row>
    <row r="3440" spans="1:15" s="299" customFormat="1">
      <c r="A3440" s="15"/>
      <c r="B3440" s="290"/>
      <c r="C3440" s="17"/>
      <c r="D3440" s="17"/>
      <c r="E3440" s="15"/>
      <c r="F3440" s="15"/>
      <c r="G3440" s="15"/>
      <c r="H3440" s="15"/>
      <c r="I3440" s="15"/>
      <c r="J3440" s="15"/>
      <c r="K3440" s="15"/>
      <c r="L3440" s="15"/>
      <c r="M3440" s="15"/>
      <c r="N3440" s="15"/>
      <c r="O3440" s="15"/>
    </row>
    <row r="3441" spans="1:15" s="299" customFormat="1">
      <c r="A3441" s="15"/>
      <c r="B3441" s="290"/>
      <c r="C3441" s="17"/>
      <c r="D3441" s="17"/>
      <c r="E3441" s="15"/>
      <c r="F3441" s="15"/>
      <c r="G3441" s="15"/>
      <c r="H3441" s="15"/>
      <c r="I3441" s="15"/>
      <c r="J3441" s="15"/>
      <c r="K3441" s="15"/>
      <c r="L3441" s="15"/>
      <c r="M3441" s="15"/>
      <c r="N3441" s="15"/>
      <c r="O3441" s="15"/>
    </row>
    <row r="3442" spans="1:15" s="299" customFormat="1">
      <c r="A3442" s="15"/>
      <c r="B3442" s="290"/>
      <c r="C3442" s="17"/>
      <c r="D3442" s="17"/>
      <c r="E3442" s="15"/>
      <c r="F3442" s="15"/>
      <c r="G3442" s="15"/>
      <c r="H3442" s="15"/>
      <c r="I3442" s="15"/>
      <c r="J3442" s="15"/>
      <c r="K3442" s="15"/>
      <c r="L3442" s="15"/>
      <c r="M3442" s="15"/>
      <c r="N3442" s="15"/>
      <c r="O3442" s="15"/>
    </row>
    <row r="3443" spans="1:15" s="299" customFormat="1">
      <c r="A3443" s="15"/>
      <c r="B3443" s="290"/>
      <c r="C3443" s="17"/>
      <c r="D3443" s="17"/>
      <c r="E3443" s="15"/>
      <c r="F3443" s="15"/>
      <c r="G3443" s="15"/>
      <c r="H3443" s="15"/>
      <c r="I3443" s="15"/>
      <c r="J3443" s="15"/>
      <c r="K3443" s="15"/>
      <c r="L3443" s="15"/>
      <c r="M3443" s="15"/>
      <c r="N3443" s="15"/>
      <c r="O3443" s="15"/>
    </row>
    <row r="3444" spans="1:15" s="299" customFormat="1">
      <c r="A3444" s="15"/>
      <c r="B3444" s="290"/>
      <c r="C3444" s="17"/>
      <c r="D3444" s="17"/>
      <c r="E3444" s="15"/>
      <c r="F3444" s="15"/>
      <c r="G3444" s="15"/>
      <c r="H3444" s="15"/>
      <c r="I3444" s="15"/>
      <c r="J3444" s="15"/>
      <c r="K3444" s="15"/>
      <c r="L3444" s="15"/>
      <c r="M3444" s="15"/>
      <c r="N3444" s="15"/>
      <c r="O3444" s="15"/>
    </row>
    <row r="3445" spans="1:15" s="299" customFormat="1">
      <c r="A3445" s="15"/>
      <c r="B3445" s="290"/>
      <c r="C3445" s="17"/>
      <c r="D3445" s="17"/>
      <c r="E3445" s="15"/>
      <c r="F3445" s="15"/>
      <c r="G3445" s="15"/>
      <c r="H3445" s="15"/>
      <c r="I3445" s="15"/>
      <c r="J3445" s="15"/>
      <c r="K3445" s="15"/>
      <c r="L3445" s="15"/>
      <c r="M3445" s="15"/>
      <c r="N3445" s="15"/>
      <c r="O3445" s="15"/>
    </row>
    <row r="3446" spans="1:15" s="299" customFormat="1">
      <c r="A3446" s="15"/>
      <c r="B3446" s="290"/>
      <c r="C3446" s="17"/>
      <c r="D3446" s="17"/>
      <c r="E3446" s="15"/>
      <c r="F3446" s="15"/>
      <c r="G3446" s="15"/>
      <c r="H3446" s="15"/>
      <c r="I3446" s="15"/>
      <c r="J3446" s="15"/>
      <c r="K3446" s="15"/>
      <c r="L3446" s="15"/>
      <c r="M3446" s="15"/>
      <c r="N3446" s="15"/>
      <c r="O3446" s="15"/>
    </row>
    <row r="3447" spans="1:15" s="299" customFormat="1">
      <c r="A3447" s="15"/>
      <c r="B3447" s="290"/>
      <c r="C3447" s="17"/>
      <c r="D3447" s="17"/>
      <c r="E3447" s="15"/>
      <c r="F3447" s="15"/>
      <c r="G3447" s="15"/>
      <c r="H3447" s="15"/>
      <c r="I3447" s="15"/>
      <c r="J3447" s="15"/>
      <c r="K3447" s="15"/>
      <c r="L3447" s="15"/>
      <c r="M3447" s="15"/>
      <c r="N3447" s="15"/>
      <c r="O3447" s="15"/>
    </row>
    <row r="3448" spans="1:15" s="299" customFormat="1">
      <c r="A3448" s="15"/>
      <c r="B3448" s="290"/>
      <c r="C3448" s="17"/>
      <c r="D3448" s="17"/>
      <c r="E3448" s="15"/>
      <c r="F3448" s="15"/>
      <c r="G3448" s="15"/>
      <c r="H3448" s="15"/>
      <c r="I3448" s="15"/>
      <c r="J3448" s="15"/>
      <c r="K3448" s="15"/>
      <c r="L3448" s="15"/>
      <c r="M3448" s="15"/>
      <c r="N3448" s="15"/>
      <c r="O3448" s="15"/>
    </row>
    <row r="3449" spans="1:15" s="299" customFormat="1">
      <c r="A3449" s="15"/>
      <c r="B3449" s="290"/>
      <c r="C3449" s="17"/>
      <c r="D3449" s="17"/>
      <c r="E3449" s="15"/>
      <c r="F3449" s="15"/>
      <c r="G3449" s="15"/>
      <c r="H3449" s="15"/>
      <c r="I3449" s="15"/>
      <c r="J3449" s="15"/>
      <c r="K3449" s="15"/>
      <c r="L3449" s="15"/>
      <c r="M3449" s="15"/>
      <c r="N3449" s="15"/>
      <c r="O3449" s="15"/>
    </row>
    <row r="3450" spans="1:15" s="299" customFormat="1">
      <c r="A3450" s="15"/>
      <c r="B3450" s="290"/>
      <c r="C3450" s="17"/>
      <c r="D3450" s="17"/>
      <c r="E3450" s="15"/>
      <c r="F3450" s="15"/>
      <c r="G3450" s="15"/>
      <c r="H3450" s="15"/>
      <c r="I3450" s="15"/>
      <c r="J3450" s="15"/>
      <c r="K3450" s="15"/>
      <c r="L3450" s="15"/>
      <c r="M3450" s="15"/>
      <c r="N3450" s="15"/>
      <c r="O3450" s="15"/>
    </row>
    <row r="3451" spans="1:15" s="299" customFormat="1">
      <c r="A3451" s="15"/>
      <c r="B3451" s="290"/>
      <c r="C3451" s="17"/>
      <c r="D3451" s="17"/>
      <c r="E3451" s="15"/>
      <c r="F3451" s="15"/>
      <c r="G3451" s="15"/>
      <c r="H3451" s="15"/>
      <c r="I3451" s="15"/>
      <c r="J3451" s="15"/>
      <c r="K3451" s="15"/>
      <c r="L3451" s="15"/>
      <c r="M3451" s="15"/>
      <c r="N3451" s="15"/>
      <c r="O3451" s="15"/>
    </row>
    <row r="3452" spans="1:15" s="299" customFormat="1">
      <c r="A3452" s="15"/>
      <c r="B3452" s="290"/>
      <c r="C3452" s="17"/>
      <c r="D3452" s="17"/>
      <c r="E3452" s="15"/>
      <c r="F3452" s="15"/>
      <c r="G3452" s="15"/>
      <c r="H3452" s="15"/>
      <c r="I3452" s="15"/>
      <c r="J3452" s="15"/>
      <c r="K3452" s="15"/>
      <c r="L3452" s="15"/>
      <c r="M3452" s="15"/>
      <c r="N3452" s="15"/>
      <c r="O3452" s="15"/>
    </row>
    <row r="3453" spans="1:15" s="299" customFormat="1">
      <c r="A3453" s="15"/>
      <c r="B3453" s="290"/>
      <c r="C3453" s="17"/>
      <c r="D3453" s="17"/>
      <c r="E3453" s="15"/>
      <c r="F3453" s="15"/>
      <c r="G3453" s="15"/>
      <c r="H3453" s="15"/>
      <c r="I3453" s="15"/>
      <c r="J3453" s="15"/>
      <c r="K3453" s="15"/>
      <c r="L3453" s="15"/>
      <c r="M3453" s="15"/>
      <c r="N3453" s="15"/>
      <c r="O3453" s="15"/>
    </row>
    <row r="3454" spans="1:15" s="299" customFormat="1">
      <c r="A3454" s="15"/>
      <c r="B3454" s="290"/>
      <c r="C3454" s="17"/>
      <c r="D3454" s="17"/>
      <c r="E3454" s="15"/>
      <c r="F3454" s="15"/>
      <c r="G3454" s="15"/>
      <c r="H3454" s="15"/>
      <c r="I3454" s="15"/>
      <c r="J3454" s="15"/>
      <c r="K3454" s="15"/>
      <c r="L3454" s="15"/>
      <c r="M3454" s="15"/>
      <c r="N3454" s="15"/>
      <c r="O3454" s="15"/>
    </row>
    <row r="3455" spans="1:15" s="299" customFormat="1">
      <c r="A3455" s="15"/>
      <c r="B3455" s="290"/>
      <c r="C3455" s="17"/>
      <c r="D3455" s="17"/>
      <c r="E3455" s="15"/>
      <c r="F3455" s="15"/>
      <c r="G3455" s="15"/>
      <c r="H3455" s="15"/>
      <c r="I3455" s="15"/>
      <c r="J3455" s="15"/>
      <c r="K3455" s="15"/>
      <c r="L3455" s="15"/>
      <c r="M3455" s="15"/>
      <c r="N3455" s="15"/>
      <c r="O3455" s="15"/>
    </row>
    <row r="3456" spans="1:15" s="299" customFormat="1">
      <c r="A3456" s="15"/>
      <c r="B3456" s="290"/>
      <c r="C3456" s="17"/>
      <c r="D3456" s="17"/>
      <c r="E3456" s="15"/>
      <c r="F3456" s="15"/>
      <c r="G3456" s="15"/>
      <c r="H3456" s="15"/>
      <c r="I3456" s="15"/>
      <c r="J3456" s="15"/>
      <c r="K3456" s="15"/>
      <c r="L3456" s="15"/>
      <c r="M3456" s="15"/>
      <c r="N3456" s="15"/>
      <c r="O3456" s="15"/>
    </row>
    <row r="3457" spans="1:15" s="299" customFormat="1">
      <c r="A3457" s="15"/>
      <c r="B3457" s="290"/>
      <c r="C3457" s="17"/>
      <c r="D3457" s="17"/>
      <c r="E3457" s="15"/>
      <c r="F3457" s="15"/>
      <c r="G3457" s="15"/>
      <c r="H3457" s="15"/>
      <c r="I3457" s="15"/>
      <c r="J3457" s="15"/>
      <c r="K3457" s="15"/>
      <c r="L3457" s="15"/>
      <c r="M3457" s="15"/>
      <c r="N3457" s="15"/>
      <c r="O3457" s="15"/>
    </row>
    <row r="3458" spans="1:15" s="299" customFormat="1">
      <c r="A3458" s="15"/>
      <c r="B3458" s="290"/>
      <c r="C3458" s="17"/>
      <c r="D3458" s="17"/>
      <c r="E3458" s="15"/>
      <c r="F3458" s="15"/>
      <c r="G3458" s="15"/>
      <c r="H3458" s="15"/>
      <c r="I3458" s="15"/>
      <c r="J3458" s="15"/>
      <c r="K3458" s="15"/>
      <c r="L3458" s="15"/>
      <c r="M3458" s="15"/>
      <c r="N3458" s="15"/>
      <c r="O3458" s="15"/>
    </row>
    <row r="3459" spans="1:15" s="299" customFormat="1">
      <c r="A3459" s="15"/>
      <c r="B3459" s="290"/>
      <c r="C3459" s="17"/>
      <c r="D3459" s="17"/>
      <c r="E3459" s="15"/>
      <c r="F3459" s="15"/>
      <c r="G3459" s="15"/>
      <c r="H3459" s="15"/>
      <c r="I3459" s="15"/>
      <c r="J3459" s="15"/>
      <c r="K3459" s="15"/>
      <c r="L3459" s="15"/>
      <c r="M3459" s="15"/>
      <c r="N3459" s="15"/>
      <c r="O3459" s="15"/>
    </row>
    <row r="3460" spans="1:15" s="299" customFormat="1">
      <c r="A3460" s="15"/>
      <c r="B3460" s="290"/>
      <c r="C3460" s="17"/>
      <c r="D3460" s="17"/>
      <c r="E3460" s="15"/>
      <c r="F3460" s="15"/>
      <c r="G3460" s="15"/>
      <c r="H3460" s="15"/>
      <c r="I3460" s="15"/>
      <c r="J3460" s="15"/>
      <c r="K3460" s="15"/>
      <c r="L3460" s="15"/>
      <c r="M3460" s="15"/>
      <c r="N3460" s="15"/>
      <c r="O3460" s="15"/>
    </row>
    <row r="3461" spans="1:15" s="299" customFormat="1">
      <c r="A3461" s="15"/>
      <c r="B3461" s="290"/>
      <c r="C3461" s="17"/>
      <c r="D3461" s="17"/>
      <c r="E3461" s="15"/>
      <c r="F3461" s="15"/>
      <c r="G3461" s="15"/>
      <c r="H3461" s="15"/>
      <c r="I3461" s="15"/>
      <c r="J3461" s="15"/>
      <c r="K3461" s="15"/>
      <c r="L3461" s="15"/>
      <c r="M3461" s="15"/>
      <c r="N3461" s="15"/>
      <c r="O3461" s="15"/>
    </row>
    <row r="3462" spans="1:15" s="299" customFormat="1">
      <c r="A3462" s="15"/>
      <c r="B3462" s="290"/>
      <c r="C3462" s="17"/>
      <c r="D3462" s="17"/>
      <c r="E3462" s="15"/>
      <c r="F3462" s="15"/>
      <c r="G3462" s="15"/>
      <c r="H3462" s="15"/>
      <c r="I3462" s="15"/>
      <c r="J3462" s="15"/>
      <c r="K3462" s="15"/>
      <c r="L3462" s="15"/>
      <c r="M3462" s="15"/>
      <c r="N3462" s="15"/>
      <c r="O3462" s="15"/>
    </row>
    <row r="3463" spans="1:15" s="299" customFormat="1">
      <c r="A3463" s="15"/>
      <c r="B3463" s="290"/>
      <c r="C3463" s="17"/>
      <c r="D3463" s="17"/>
      <c r="E3463" s="15"/>
      <c r="F3463" s="15"/>
      <c r="G3463" s="15"/>
      <c r="H3463" s="15"/>
      <c r="I3463" s="15"/>
      <c r="J3463" s="15"/>
      <c r="K3463" s="15"/>
      <c r="L3463" s="15"/>
      <c r="M3463" s="15"/>
      <c r="N3463" s="15"/>
      <c r="O3463" s="15"/>
    </row>
    <row r="3464" spans="1:15" s="299" customFormat="1">
      <c r="A3464" s="15"/>
      <c r="B3464" s="290"/>
      <c r="C3464" s="17"/>
      <c r="D3464" s="17"/>
      <c r="E3464" s="15"/>
      <c r="F3464" s="15"/>
      <c r="G3464" s="15"/>
      <c r="H3464" s="15"/>
      <c r="I3464" s="15"/>
      <c r="J3464" s="15"/>
      <c r="K3464" s="15"/>
      <c r="L3464" s="15"/>
      <c r="M3464" s="15"/>
      <c r="N3464" s="15"/>
      <c r="O3464" s="15"/>
    </row>
    <row r="3465" spans="1:15" s="299" customFormat="1">
      <c r="A3465" s="15"/>
      <c r="B3465" s="290"/>
      <c r="C3465" s="17"/>
      <c r="D3465" s="17"/>
      <c r="E3465" s="15"/>
      <c r="F3465" s="15"/>
      <c r="G3465" s="15"/>
      <c r="H3465" s="15"/>
      <c r="I3465" s="15"/>
      <c r="J3465" s="15"/>
      <c r="K3465" s="15"/>
      <c r="L3465" s="15"/>
      <c r="M3465" s="15"/>
      <c r="N3465" s="15"/>
      <c r="O3465" s="15"/>
    </row>
    <row r="3466" spans="1:15" s="299" customFormat="1">
      <c r="A3466" s="15"/>
      <c r="B3466" s="290"/>
      <c r="C3466" s="17"/>
      <c r="D3466" s="17"/>
      <c r="E3466" s="15"/>
      <c r="F3466" s="15"/>
      <c r="G3466" s="15"/>
      <c r="H3466" s="15"/>
      <c r="I3466" s="15"/>
      <c r="J3466" s="15"/>
      <c r="K3466" s="15"/>
      <c r="L3466" s="15"/>
      <c r="M3466" s="15"/>
      <c r="N3466" s="15"/>
      <c r="O3466" s="15"/>
    </row>
    <row r="3467" spans="1:15" s="299" customFormat="1">
      <c r="A3467" s="15"/>
      <c r="B3467" s="290"/>
      <c r="C3467" s="17"/>
      <c r="D3467" s="17"/>
      <c r="E3467" s="15"/>
      <c r="F3467" s="15"/>
      <c r="G3467" s="15"/>
      <c r="H3467" s="15"/>
      <c r="I3467" s="15"/>
      <c r="J3467" s="15"/>
      <c r="K3467" s="15"/>
      <c r="L3467" s="15"/>
      <c r="M3467" s="15"/>
      <c r="N3467" s="15"/>
      <c r="O3467" s="15"/>
    </row>
    <row r="3468" spans="1:15" s="299" customFormat="1">
      <c r="A3468" s="15"/>
      <c r="B3468" s="290"/>
      <c r="C3468" s="17"/>
      <c r="D3468" s="17"/>
      <c r="E3468" s="15"/>
      <c r="F3468" s="15"/>
      <c r="G3468" s="15"/>
      <c r="H3468" s="15"/>
      <c r="I3468" s="15"/>
      <c r="J3468" s="15"/>
      <c r="K3468" s="15"/>
      <c r="L3468" s="15"/>
      <c r="M3468" s="15"/>
      <c r="N3468" s="15"/>
      <c r="O3468" s="15"/>
    </row>
    <row r="3469" spans="1:15" s="299" customFormat="1">
      <c r="A3469" s="15"/>
      <c r="B3469" s="290"/>
      <c r="C3469" s="17"/>
      <c r="D3469" s="17"/>
      <c r="E3469" s="15"/>
      <c r="F3469" s="15"/>
      <c r="G3469" s="15"/>
      <c r="H3469" s="15"/>
      <c r="I3469" s="15"/>
      <c r="J3469" s="15"/>
      <c r="K3469" s="15"/>
      <c r="L3469" s="15"/>
      <c r="M3469" s="15"/>
      <c r="N3469" s="15"/>
      <c r="O3469" s="15"/>
    </row>
    <row r="3470" spans="1:15" s="299" customFormat="1">
      <c r="A3470" s="15"/>
      <c r="B3470" s="290"/>
      <c r="C3470" s="17"/>
      <c r="D3470" s="17"/>
      <c r="E3470" s="15"/>
      <c r="F3470" s="15"/>
      <c r="G3470" s="15"/>
      <c r="H3470" s="15"/>
      <c r="I3470" s="15"/>
      <c r="J3470" s="15"/>
      <c r="K3470" s="15"/>
      <c r="L3470" s="15"/>
      <c r="M3470" s="15"/>
      <c r="N3470" s="15"/>
      <c r="O3470" s="15"/>
    </row>
    <row r="3471" spans="1:15" s="299" customFormat="1">
      <c r="A3471" s="15"/>
      <c r="B3471" s="290"/>
      <c r="C3471" s="17"/>
      <c r="D3471" s="17"/>
      <c r="E3471" s="15"/>
      <c r="F3471" s="15"/>
      <c r="G3471" s="15"/>
      <c r="H3471" s="15"/>
      <c r="I3471" s="15"/>
      <c r="J3471" s="15"/>
      <c r="K3471" s="15"/>
      <c r="L3471" s="15"/>
      <c r="M3471" s="15"/>
      <c r="N3471" s="15"/>
      <c r="O3471" s="15"/>
    </row>
    <row r="3472" spans="1:15" s="299" customFormat="1">
      <c r="A3472" s="15"/>
      <c r="B3472" s="290"/>
      <c r="C3472" s="17"/>
      <c r="D3472" s="17"/>
      <c r="E3472" s="15"/>
      <c r="F3472" s="15"/>
      <c r="G3472" s="15"/>
      <c r="H3472" s="15"/>
      <c r="I3472" s="15"/>
      <c r="J3472" s="15"/>
      <c r="K3472" s="15"/>
      <c r="L3472" s="15"/>
      <c r="M3472" s="15"/>
      <c r="N3472" s="15"/>
      <c r="O3472" s="15"/>
    </row>
    <row r="3473" spans="1:15" s="299" customFormat="1">
      <c r="A3473" s="15"/>
      <c r="B3473" s="290"/>
      <c r="C3473" s="17"/>
      <c r="D3473" s="17"/>
      <c r="E3473" s="15"/>
      <c r="F3473" s="15"/>
      <c r="G3473" s="15"/>
      <c r="H3473" s="15"/>
      <c r="I3473" s="15"/>
      <c r="J3473" s="15"/>
      <c r="K3473" s="15"/>
      <c r="L3473" s="15"/>
      <c r="M3473" s="15"/>
      <c r="N3473" s="15"/>
      <c r="O3473" s="15"/>
    </row>
    <row r="3474" spans="1:15" s="299" customFormat="1">
      <c r="A3474" s="15"/>
      <c r="B3474" s="290"/>
      <c r="C3474" s="17"/>
      <c r="D3474" s="17"/>
      <c r="E3474" s="15"/>
      <c r="F3474" s="15"/>
      <c r="G3474" s="15"/>
      <c r="H3474" s="15"/>
      <c r="I3474" s="15"/>
      <c r="J3474" s="15"/>
      <c r="K3474" s="15"/>
      <c r="L3474" s="15"/>
      <c r="M3474" s="15"/>
      <c r="N3474" s="15"/>
      <c r="O3474" s="15"/>
    </row>
    <row r="3475" spans="1:15" s="299" customFormat="1">
      <c r="A3475" s="15"/>
      <c r="B3475" s="290"/>
      <c r="C3475" s="17"/>
      <c r="D3475" s="17"/>
      <c r="E3475" s="15"/>
      <c r="F3475" s="15"/>
      <c r="G3475" s="15"/>
      <c r="H3475" s="15"/>
      <c r="I3475" s="15"/>
      <c r="J3475" s="15"/>
      <c r="K3475" s="15"/>
      <c r="L3475" s="15"/>
      <c r="M3475" s="15"/>
      <c r="N3475" s="15"/>
      <c r="O3475" s="15"/>
    </row>
    <row r="3476" spans="1:15" s="299" customFormat="1">
      <c r="A3476" s="15"/>
      <c r="B3476" s="290"/>
      <c r="C3476" s="17"/>
      <c r="D3476" s="17"/>
      <c r="E3476" s="15"/>
      <c r="F3476" s="15"/>
      <c r="G3476" s="15"/>
      <c r="H3476" s="15"/>
      <c r="I3476" s="15"/>
      <c r="J3476" s="15"/>
      <c r="K3476" s="15"/>
      <c r="L3476" s="15"/>
      <c r="M3476" s="15"/>
      <c r="N3476" s="15"/>
      <c r="O3476" s="15"/>
    </row>
    <row r="3477" spans="1:15" s="299" customFormat="1">
      <c r="A3477" s="15"/>
      <c r="B3477" s="290"/>
      <c r="C3477" s="17"/>
      <c r="D3477" s="17"/>
      <c r="E3477" s="15"/>
      <c r="F3477" s="15"/>
      <c r="G3477" s="15"/>
      <c r="H3477" s="15"/>
      <c r="I3477" s="15"/>
      <c r="J3477" s="15"/>
      <c r="K3477" s="15"/>
      <c r="L3477" s="15"/>
      <c r="M3477" s="15"/>
      <c r="N3477" s="15"/>
      <c r="O3477" s="15"/>
    </row>
    <row r="3478" spans="1:15" s="299" customFormat="1">
      <c r="A3478" s="15"/>
      <c r="B3478" s="290"/>
      <c r="C3478" s="17"/>
      <c r="D3478" s="17"/>
      <c r="E3478" s="15"/>
      <c r="F3478" s="15"/>
      <c r="G3478" s="15"/>
      <c r="H3478" s="15"/>
      <c r="I3478" s="15"/>
      <c r="J3478" s="15"/>
      <c r="K3478" s="15"/>
      <c r="L3478" s="15"/>
      <c r="M3478" s="15"/>
      <c r="N3478" s="15"/>
      <c r="O3478" s="15"/>
    </row>
    <row r="3479" spans="1:15" s="299" customFormat="1">
      <c r="A3479" s="15"/>
      <c r="B3479" s="290"/>
      <c r="C3479" s="17"/>
      <c r="D3479" s="17"/>
      <c r="E3479" s="15"/>
      <c r="F3479" s="15"/>
      <c r="G3479" s="15"/>
      <c r="H3479" s="15"/>
      <c r="I3479" s="15"/>
      <c r="J3479" s="15"/>
      <c r="K3479" s="15"/>
      <c r="L3479" s="15"/>
      <c r="M3479" s="15"/>
      <c r="N3479" s="15"/>
      <c r="O3479" s="15"/>
    </row>
    <row r="3480" spans="1:15" s="299" customFormat="1">
      <c r="A3480" s="15"/>
      <c r="B3480" s="290"/>
      <c r="C3480" s="17"/>
      <c r="D3480" s="17"/>
      <c r="E3480" s="15"/>
      <c r="F3480" s="15"/>
      <c r="G3480" s="15"/>
      <c r="H3480" s="15"/>
      <c r="I3480" s="15"/>
      <c r="J3480" s="15"/>
      <c r="K3480" s="15"/>
      <c r="L3480" s="15"/>
      <c r="M3480" s="15"/>
      <c r="N3480" s="15"/>
      <c r="O3480" s="15"/>
    </row>
    <row r="3481" spans="1:15" s="299" customFormat="1">
      <c r="A3481" s="15"/>
      <c r="B3481" s="290"/>
      <c r="C3481" s="17"/>
      <c r="D3481" s="17"/>
      <c r="E3481" s="15"/>
      <c r="F3481" s="15"/>
      <c r="G3481" s="15"/>
      <c r="H3481" s="15"/>
      <c r="I3481" s="15"/>
      <c r="J3481" s="15"/>
      <c r="K3481" s="15"/>
      <c r="L3481" s="15"/>
      <c r="M3481" s="15"/>
      <c r="N3481" s="15"/>
      <c r="O3481" s="15"/>
    </row>
    <row r="3482" spans="1:15" s="299" customFormat="1">
      <c r="A3482" s="15"/>
      <c r="B3482" s="290"/>
      <c r="C3482" s="17"/>
      <c r="D3482" s="17"/>
      <c r="E3482" s="15"/>
      <c r="F3482" s="15"/>
      <c r="G3482" s="15"/>
      <c r="H3482" s="15"/>
      <c r="I3482" s="15"/>
      <c r="J3482" s="15"/>
      <c r="K3482" s="15"/>
      <c r="L3482" s="15"/>
      <c r="M3482" s="15"/>
      <c r="N3482" s="15"/>
      <c r="O3482" s="15"/>
    </row>
    <row r="3483" spans="1:15" s="299" customFormat="1">
      <c r="A3483" s="15"/>
      <c r="B3483" s="290"/>
      <c r="C3483" s="17"/>
      <c r="D3483" s="17"/>
      <c r="E3483" s="15"/>
      <c r="F3483" s="15"/>
      <c r="G3483" s="15"/>
      <c r="H3483" s="15"/>
      <c r="I3483" s="15"/>
      <c r="J3483" s="15"/>
      <c r="K3483" s="15"/>
      <c r="L3483" s="15"/>
      <c r="M3483" s="15"/>
      <c r="N3483" s="15"/>
      <c r="O3483" s="15"/>
    </row>
    <row r="3484" spans="1:15" s="299" customFormat="1">
      <c r="A3484" s="15"/>
      <c r="B3484" s="290"/>
      <c r="C3484" s="17"/>
      <c r="D3484" s="17"/>
      <c r="E3484" s="15"/>
      <c r="F3484" s="15"/>
      <c r="G3484" s="15"/>
      <c r="H3484" s="15"/>
      <c r="I3484" s="15"/>
      <c r="J3484" s="15"/>
      <c r="K3484" s="15"/>
      <c r="L3484" s="15"/>
      <c r="M3484" s="15"/>
      <c r="N3484" s="15"/>
      <c r="O3484" s="15"/>
    </row>
    <row r="3485" spans="1:15" s="299" customFormat="1">
      <c r="A3485" s="15"/>
      <c r="B3485" s="290"/>
      <c r="C3485" s="17"/>
      <c r="D3485" s="17"/>
      <c r="E3485" s="15"/>
      <c r="F3485" s="15"/>
      <c r="G3485" s="15"/>
      <c r="H3485" s="15"/>
      <c r="I3485" s="15"/>
      <c r="J3485" s="15"/>
      <c r="K3485" s="15"/>
      <c r="L3485" s="15"/>
      <c r="M3485" s="15"/>
      <c r="N3485" s="15"/>
      <c r="O3485" s="15"/>
    </row>
    <row r="3486" spans="1:15" s="299" customFormat="1">
      <c r="A3486" s="15"/>
      <c r="B3486" s="290"/>
      <c r="C3486" s="17"/>
      <c r="D3486" s="17"/>
      <c r="E3486" s="15"/>
      <c r="F3486" s="15"/>
      <c r="G3486" s="15"/>
      <c r="H3486" s="15"/>
      <c r="I3486" s="15"/>
      <c r="J3486" s="15"/>
      <c r="K3486" s="15"/>
      <c r="L3486" s="15"/>
      <c r="M3486" s="15"/>
      <c r="N3486" s="15"/>
      <c r="O3486" s="15"/>
    </row>
    <row r="3487" spans="1:15" s="299" customFormat="1">
      <c r="A3487" s="15"/>
      <c r="B3487" s="290"/>
      <c r="C3487" s="17"/>
      <c r="D3487" s="17"/>
      <c r="E3487" s="15"/>
      <c r="F3487" s="15"/>
      <c r="G3487" s="15"/>
      <c r="H3487" s="15"/>
      <c r="I3487" s="15"/>
      <c r="J3487" s="15"/>
      <c r="K3487" s="15"/>
      <c r="L3487" s="15"/>
      <c r="M3487" s="15"/>
      <c r="N3487" s="15"/>
      <c r="O3487" s="15"/>
    </row>
    <row r="3488" spans="1:15" s="299" customFormat="1">
      <c r="A3488" s="15"/>
      <c r="B3488" s="290"/>
      <c r="C3488" s="17"/>
      <c r="D3488" s="17"/>
      <c r="E3488" s="15"/>
      <c r="F3488" s="15"/>
      <c r="G3488" s="15"/>
      <c r="H3488" s="15"/>
      <c r="I3488" s="15"/>
      <c r="J3488" s="15"/>
      <c r="K3488" s="15"/>
      <c r="L3488" s="15"/>
      <c r="M3488" s="15"/>
      <c r="N3488" s="15"/>
      <c r="O3488" s="15"/>
    </row>
    <row r="3489" spans="1:15" s="299" customFormat="1">
      <c r="A3489" s="15"/>
      <c r="B3489" s="290"/>
      <c r="C3489" s="17"/>
      <c r="D3489" s="17"/>
      <c r="E3489" s="15"/>
      <c r="F3489" s="15"/>
      <c r="G3489" s="15"/>
      <c r="H3489" s="15"/>
      <c r="I3489" s="15"/>
      <c r="J3489" s="15"/>
      <c r="K3489" s="15"/>
      <c r="L3489" s="15"/>
      <c r="M3489" s="15"/>
      <c r="N3489" s="15"/>
      <c r="O3489" s="15"/>
    </row>
    <row r="3490" spans="1:15" s="299" customFormat="1">
      <c r="A3490" s="15"/>
      <c r="B3490" s="290"/>
      <c r="C3490" s="17"/>
      <c r="D3490" s="17"/>
      <c r="E3490" s="15"/>
      <c r="F3490" s="15"/>
      <c r="G3490" s="15"/>
      <c r="H3490" s="15"/>
      <c r="I3490" s="15"/>
      <c r="J3490" s="15"/>
      <c r="K3490" s="15"/>
      <c r="L3490" s="15"/>
      <c r="M3490" s="15"/>
      <c r="N3490" s="15"/>
      <c r="O3490" s="15"/>
    </row>
    <row r="3491" spans="1:15" s="299" customFormat="1">
      <c r="A3491" s="15"/>
      <c r="B3491" s="290"/>
      <c r="C3491" s="17"/>
      <c r="D3491" s="17"/>
      <c r="E3491" s="15"/>
      <c r="F3491" s="15"/>
      <c r="G3491" s="15"/>
      <c r="H3491" s="15"/>
      <c r="I3491" s="15"/>
      <c r="J3491" s="15"/>
      <c r="K3491" s="15"/>
      <c r="L3491" s="15"/>
      <c r="M3491" s="15"/>
      <c r="N3491" s="15"/>
      <c r="O3491" s="15"/>
    </row>
    <row r="3492" spans="1:15" s="299" customFormat="1">
      <c r="A3492" s="15"/>
      <c r="B3492" s="290"/>
      <c r="C3492" s="17"/>
      <c r="D3492" s="17"/>
      <c r="E3492" s="15"/>
      <c r="F3492" s="15"/>
      <c r="G3492" s="15"/>
      <c r="H3492" s="15"/>
      <c r="I3492" s="15"/>
      <c r="J3492" s="15"/>
      <c r="K3492" s="15"/>
      <c r="L3492" s="15"/>
      <c r="M3492" s="15"/>
      <c r="N3492" s="15"/>
      <c r="O3492" s="15"/>
    </row>
    <row r="3493" spans="1:15" s="299" customFormat="1">
      <c r="A3493" s="15"/>
      <c r="B3493" s="290"/>
      <c r="C3493" s="17"/>
      <c r="D3493" s="17"/>
      <c r="E3493" s="15"/>
      <c r="F3493" s="15"/>
      <c r="G3493" s="15"/>
      <c r="H3493" s="15"/>
      <c r="I3493" s="15"/>
      <c r="J3493" s="15"/>
      <c r="K3493" s="15"/>
      <c r="L3493" s="15"/>
      <c r="M3493" s="15"/>
      <c r="N3493" s="15"/>
      <c r="O3493" s="15"/>
    </row>
    <row r="3494" spans="1:15" s="299" customFormat="1">
      <c r="A3494" s="15"/>
      <c r="B3494" s="290"/>
      <c r="C3494" s="17"/>
      <c r="D3494" s="17"/>
      <c r="E3494" s="15"/>
      <c r="F3494" s="15"/>
      <c r="G3494" s="15"/>
      <c r="H3494" s="15"/>
      <c r="I3494" s="15"/>
      <c r="J3494" s="15"/>
      <c r="K3494" s="15"/>
      <c r="L3494" s="15"/>
      <c r="M3494" s="15"/>
      <c r="N3494" s="15"/>
      <c r="O3494" s="15"/>
    </row>
    <row r="3495" spans="1:15" s="299" customFormat="1">
      <c r="A3495" s="15"/>
      <c r="B3495" s="290"/>
      <c r="C3495" s="17"/>
      <c r="D3495" s="17"/>
      <c r="E3495" s="15"/>
      <c r="F3495" s="15"/>
      <c r="G3495" s="15"/>
      <c r="H3495" s="15"/>
      <c r="I3495" s="15"/>
      <c r="J3495" s="15"/>
      <c r="K3495" s="15"/>
      <c r="L3495" s="15"/>
      <c r="M3495" s="15"/>
      <c r="N3495" s="15"/>
      <c r="O3495" s="15"/>
    </row>
    <row r="3496" spans="1:15" s="299" customFormat="1">
      <c r="A3496" s="15"/>
      <c r="B3496" s="290"/>
      <c r="C3496" s="17"/>
      <c r="D3496" s="17"/>
      <c r="E3496" s="15"/>
      <c r="F3496" s="15"/>
      <c r="G3496" s="15"/>
      <c r="H3496" s="15"/>
      <c r="I3496" s="15"/>
      <c r="J3496" s="15"/>
      <c r="K3496" s="15"/>
      <c r="L3496" s="15"/>
      <c r="M3496" s="15"/>
      <c r="N3496" s="15"/>
      <c r="O3496" s="15"/>
    </row>
    <row r="3497" spans="1:15" s="299" customFormat="1">
      <c r="A3497" s="15"/>
      <c r="B3497" s="290"/>
      <c r="C3497" s="17"/>
      <c r="D3497" s="17"/>
      <c r="E3497" s="15"/>
      <c r="F3497" s="15"/>
      <c r="G3497" s="15"/>
      <c r="H3497" s="15"/>
      <c r="I3497" s="15"/>
      <c r="J3497" s="15"/>
      <c r="K3497" s="15"/>
      <c r="L3497" s="15"/>
      <c r="M3497" s="15"/>
      <c r="N3497" s="15"/>
      <c r="O3497" s="15"/>
    </row>
    <row r="3498" spans="1:15" s="299" customFormat="1">
      <c r="A3498" s="15"/>
      <c r="B3498" s="290"/>
      <c r="C3498" s="17"/>
      <c r="D3498" s="17"/>
      <c r="E3498" s="15"/>
      <c r="F3498" s="15"/>
      <c r="G3498" s="15"/>
      <c r="H3498" s="15"/>
      <c r="I3498" s="15"/>
      <c r="J3498" s="15"/>
      <c r="K3498" s="15"/>
      <c r="L3498" s="15"/>
      <c r="M3498" s="15"/>
      <c r="N3498" s="15"/>
      <c r="O3498" s="15"/>
    </row>
    <row r="3499" spans="1:15" s="299" customFormat="1">
      <c r="A3499" s="15"/>
      <c r="B3499" s="290"/>
      <c r="C3499" s="17"/>
      <c r="D3499" s="17"/>
      <c r="E3499" s="15"/>
      <c r="F3499" s="15"/>
      <c r="G3499" s="15"/>
      <c r="H3499" s="15"/>
      <c r="I3499" s="15"/>
      <c r="J3499" s="15"/>
      <c r="K3499" s="15"/>
      <c r="L3499" s="15"/>
      <c r="M3499" s="15"/>
      <c r="N3499" s="15"/>
      <c r="O3499" s="15"/>
    </row>
    <row r="3500" spans="1:15" s="299" customFormat="1">
      <c r="A3500" s="15"/>
      <c r="B3500" s="290"/>
      <c r="C3500" s="17"/>
      <c r="D3500" s="17"/>
      <c r="E3500" s="15"/>
      <c r="F3500" s="15"/>
      <c r="G3500" s="15"/>
      <c r="H3500" s="15"/>
      <c r="I3500" s="15"/>
      <c r="J3500" s="15"/>
      <c r="K3500" s="15"/>
      <c r="L3500" s="15"/>
      <c r="M3500" s="15"/>
      <c r="N3500" s="15"/>
      <c r="O3500" s="15"/>
    </row>
    <row r="3501" spans="1:15" s="299" customFormat="1">
      <c r="A3501" s="15"/>
      <c r="B3501" s="290"/>
      <c r="C3501" s="17"/>
      <c r="D3501" s="17"/>
      <c r="E3501" s="15"/>
      <c r="F3501" s="15"/>
      <c r="G3501" s="15"/>
      <c r="H3501" s="15"/>
      <c r="I3501" s="15"/>
      <c r="J3501" s="15"/>
      <c r="K3501" s="15"/>
      <c r="L3501" s="15"/>
      <c r="M3501" s="15"/>
      <c r="N3501" s="15"/>
      <c r="O3501" s="15"/>
    </row>
    <row r="3502" spans="1:15" s="299" customFormat="1">
      <c r="A3502" s="15"/>
      <c r="B3502" s="290"/>
      <c r="C3502" s="17"/>
      <c r="D3502" s="17"/>
      <c r="E3502" s="15"/>
      <c r="F3502" s="15"/>
      <c r="G3502" s="15"/>
      <c r="H3502" s="15"/>
      <c r="I3502" s="15"/>
      <c r="J3502" s="15"/>
      <c r="K3502" s="15"/>
      <c r="L3502" s="15"/>
      <c r="M3502" s="15"/>
      <c r="N3502" s="15"/>
      <c r="O3502" s="15"/>
    </row>
    <row r="3503" spans="1:15" s="299" customFormat="1">
      <c r="A3503" s="15"/>
      <c r="B3503" s="290"/>
      <c r="C3503" s="17"/>
      <c r="D3503" s="17"/>
      <c r="E3503" s="15"/>
      <c r="F3503" s="15"/>
      <c r="G3503" s="15"/>
      <c r="H3503" s="15"/>
      <c r="I3503" s="15"/>
      <c r="J3503" s="15"/>
      <c r="K3503" s="15"/>
      <c r="L3503" s="15"/>
      <c r="M3503" s="15"/>
      <c r="N3503" s="15"/>
      <c r="O3503" s="15"/>
    </row>
    <row r="3504" spans="1:15" s="299" customFormat="1">
      <c r="A3504" s="15"/>
      <c r="B3504" s="290"/>
      <c r="C3504" s="17"/>
      <c r="D3504" s="17"/>
      <c r="E3504" s="15"/>
      <c r="F3504" s="15"/>
      <c r="G3504" s="15"/>
      <c r="H3504" s="15"/>
      <c r="I3504" s="15"/>
      <c r="J3504" s="15"/>
      <c r="K3504" s="15"/>
      <c r="L3504" s="15"/>
      <c r="M3504" s="15"/>
      <c r="N3504" s="15"/>
      <c r="O3504" s="15"/>
    </row>
    <row r="3505" spans="1:15" s="299" customFormat="1">
      <c r="A3505" s="15"/>
      <c r="B3505" s="290"/>
      <c r="C3505" s="17"/>
      <c r="D3505" s="17"/>
      <c r="E3505" s="15"/>
      <c r="F3505" s="15"/>
      <c r="G3505" s="15"/>
      <c r="H3505" s="15"/>
      <c r="I3505" s="15"/>
      <c r="J3505" s="15"/>
      <c r="K3505" s="15"/>
      <c r="L3505" s="15"/>
      <c r="M3505" s="15"/>
      <c r="N3505" s="15"/>
      <c r="O3505" s="15"/>
    </row>
    <row r="3506" spans="1:15" s="299" customFormat="1">
      <c r="A3506" s="15"/>
      <c r="B3506" s="290"/>
      <c r="C3506" s="17"/>
      <c r="D3506" s="17"/>
      <c r="E3506" s="15"/>
      <c r="F3506" s="15"/>
      <c r="G3506" s="15"/>
      <c r="H3506" s="15"/>
      <c r="I3506" s="15"/>
      <c r="J3506" s="15"/>
      <c r="K3506" s="15"/>
      <c r="L3506" s="15"/>
      <c r="M3506" s="15"/>
      <c r="N3506" s="15"/>
      <c r="O3506" s="15"/>
    </row>
    <row r="3507" spans="1:15" s="299" customFormat="1">
      <c r="A3507" s="15"/>
      <c r="B3507" s="290"/>
      <c r="C3507" s="17"/>
      <c r="D3507" s="17"/>
      <c r="E3507" s="15"/>
      <c r="F3507" s="15"/>
      <c r="G3507" s="15"/>
      <c r="H3507" s="15"/>
      <c r="I3507" s="15"/>
      <c r="J3507" s="15"/>
      <c r="K3507" s="15"/>
      <c r="L3507" s="15"/>
      <c r="M3507" s="15"/>
      <c r="N3507" s="15"/>
      <c r="O3507" s="15"/>
    </row>
    <row r="3508" spans="1:15" s="299" customFormat="1">
      <c r="A3508" s="15"/>
      <c r="B3508" s="290"/>
      <c r="C3508" s="17"/>
      <c r="D3508" s="17"/>
      <c r="E3508" s="15"/>
      <c r="F3508" s="15"/>
      <c r="G3508" s="15"/>
      <c r="H3508" s="15"/>
      <c r="I3508" s="15"/>
      <c r="J3508" s="15"/>
      <c r="K3508" s="15"/>
      <c r="L3508" s="15"/>
      <c r="M3508" s="15"/>
      <c r="N3508" s="15"/>
      <c r="O3508" s="15"/>
    </row>
    <row r="3509" spans="1:15" s="299" customFormat="1">
      <c r="A3509" s="15"/>
      <c r="B3509" s="290"/>
      <c r="C3509" s="17"/>
      <c r="D3509" s="17"/>
      <c r="E3509" s="15"/>
      <c r="F3509" s="15"/>
      <c r="G3509" s="15"/>
      <c r="H3509" s="15"/>
      <c r="I3509" s="15"/>
      <c r="J3509" s="15"/>
      <c r="K3509" s="15"/>
      <c r="L3509" s="15"/>
      <c r="M3509" s="15"/>
      <c r="N3509" s="15"/>
      <c r="O3509" s="15"/>
    </row>
    <row r="3510" spans="1:15" s="299" customFormat="1">
      <c r="A3510" s="15"/>
      <c r="B3510" s="290"/>
      <c r="C3510" s="17"/>
      <c r="D3510" s="17"/>
      <c r="E3510" s="15"/>
      <c r="F3510" s="15"/>
      <c r="G3510" s="15"/>
      <c r="H3510" s="15"/>
      <c r="I3510" s="15"/>
      <c r="J3510" s="15"/>
      <c r="K3510" s="15"/>
      <c r="L3510" s="15"/>
      <c r="M3510" s="15"/>
      <c r="N3510" s="15"/>
      <c r="O3510" s="15"/>
    </row>
    <row r="3511" spans="1:15" s="299" customFormat="1">
      <c r="A3511" s="15"/>
      <c r="B3511" s="290"/>
      <c r="C3511" s="17"/>
      <c r="D3511" s="17"/>
      <c r="E3511" s="15"/>
      <c r="F3511" s="15"/>
      <c r="G3511" s="15"/>
      <c r="H3511" s="15"/>
      <c r="I3511" s="15"/>
      <c r="J3511" s="15"/>
      <c r="K3511" s="15"/>
      <c r="L3511" s="15"/>
      <c r="M3511" s="15"/>
      <c r="N3511" s="15"/>
      <c r="O3511" s="15"/>
    </row>
    <row r="3512" spans="1:15" s="299" customFormat="1">
      <c r="A3512" s="15"/>
      <c r="B3512" s="290"/>
      <c r="C3512" s="17"/>
      <c r="D3512" s="17"/>
      <c r="E3512" s="15"/>
      <c r="F3512" s="15"/>
      <c r="G3512" s="15"/>
      <c r="H3512" s="15"/>
      <c r="I3512" s="15"/>
      <c r="J3512" s="15"/>
      <c r="K3512" s="15"/>
      <c r="L3512" s="15"/>
      <c r="M3512" s="15"/>
      <c r="N3512" s="15"/>
      <c r="O3512" s="15"/>
    </row>
    <row r="3513" spans="1:15" s="299" customFormat="1">
      <c r="A3513" s="15"/>
      <c r="B3513" s="290"/>
      <c r="C3513" s="17"/>
      <c r="D3513" s="17"/>
      <c r="E3513" s="15"/>
      <c r="F3513" s="15"/>
      <c r="G3513" s="15"/>
      <c r="H3513" s="15"/>
      <c r="I3513" s="15"/>
      <c r="J3513" s="15"/>
      <c r="K3513" s="15"/>
      <c r="L3513" s="15"/>
      <c r="M3513" s="15"/>
      <c r="N3513" s="15"/>
      <c r="O3513" s="15"/>
    </row>
    <row r="3514" spans="1:15" s="299" customFormat="1">
      <c r="A3514" s="15"/>
      <c r="B3514" s="290"/>
      <c r="C3514" s="17"/>
      <c r="D3514" s="17"/>
      <c r="E3514" s="15"/>
      <c r="F3514" s="15"/>
      <c r="G3514" s="15"/>
      <c r="H3514" s="15"/>
      <c r="I3514" s="15"/>
      <c r="J3514" s="15"/>
      <c r="K3514" s="15"/>
      <c r="L3514" s="15"/>
      <c r="M3514" s="15"/>
      <c r="N3514" s="15"/>
      <c r="O3514" s="15"/>
    </row>
    <row r="3515" spans="1:15" s="299" customFormat="1">
      <c r="A3515" s="15"/>
      <c r="B3515" s="290"/>
      <c r="C3515" s="17"/>
      <c r="D3515" s="17"/>
      <c r="E3515" s="15"/>
      <c r="F3515" s="15"/>
      <c r="G3515" s="15"/>
      <c r="H3515" s="15"/>
      <c r="I3515" s="15"/>
      <c r="J3515" s="15"/>
      <c r="K3515" s="15"/>
      <c r="L3515" s="15"/>
      <c r="M3515" s="15"/>
      <c r="N3515" s="15"/>
      <c r="O3515" s="15"/>
    </row>
    <row r="3516" spans="1:15" s="299" customFormat="1">
      <c r="A3516" s="15"/>
      <c r="B3516" s="290"/>
      <c r="C3516" s="17"/>
      <c r="D3516" s="17"/>
      <c r="E3516" s="15"/>
      <c r="F3516" s="15"/>
      <c r="G3516" s="15"/>
      <c r="H3516" s="15"/>
      <c r="I3516" s="15"/>
      <c r="J3516" s="15"/>
      <c r="K3516" s="15"/>
      <c r="L3516" s="15"/>
      <c r="M3516" s="15"/>
      <c r="N3516" s="15"/>
      <c r="O3516" s="15"/>
    </row>
    <row r="3517" spans="1:15" s="299" customFormat="1">
      <c r="A3517" s="15"/>
      <c r="B3517" s="290"/>
      <c r="C3517" s="17"/>
      <c r="D3517" s="17"/>
      <c r="E3517" s="15"/>
      <c r="F3517" s="15"/>
      <c r="G3517" s="15"/>
      <c r="H3517" s="15"/>
      <c r="I3517" s="15"/>
      <c r="J3517" s="15"/>
      <c r="K3517" s="15"/>
      <c r="L3517" s="15"/>
      <c r="M3517" s="15"/>
      <c r="N3517" s="15"/>
      <c r="O3517" s="15"/>
    </row>
    <row r="3518" spans="1:15" s="299" customFormat="1">
      <c r="A3518" s="15"/>
      <c r="B3518" s="290"/>
      <c r="C3518" s="17"/>
      <c r="D3518" s="17"/>
      <c r="E3518" s="15"/>
      <c r="F3518" s="15"/>
      <c r="G3518" s="15"/>
      <c r="H3518" s="15"/>
      <c r="I3518" s="15"/>
      <c r="J3518" s="15"/>
      <c r="K3518" s="15"/>
      <c r="L3518" s="15"/>
      <c r="M3518" s="15"/>
      <c r="N3518" s="15"/>
      <c r="O3518" s="15"/>
    </row>
    <row r="3519" spans="1:15" s="299" customFormat="1">
      <c r="A3519" s="15"/>
      <c r="B3519" s="290"/>
      <c r="C3519" s="17"/>
      <c r="D3519" s="17"/>
      <c r="E3519" s="15"/>
      <c r="F3519" s="15"/>
      <c r="G3519" s="15"/>
      <c r="H3519" s="15"/>
      <c r="I3519" s="15"/>
      <c r="J3519" s="15"/>
      <c r="K3519" s="15"/>
      <c r="L3519" s="15"/>
      <c r="M3519" s="15"/>
      <c r="N3519" s="15"/>
      <c r="O3519" s="15"/>
    </row>
    <row r="3520" spans="1:15" s="299" customFormat="1">
      <c r="A3520" s="15"/>
      <c r="B3520" s="290"/>
      <c r="C3520" s="17"/>
      <c r="D3520" s="17"/>
      <c r="E3520" s="15"/>
      <c r="F3520" s="15"/>
      <c r="G3520" s="15"/>
      <c r="H3520" s="15"/>
      <c r="I3520" s="15"/>
      <c r="J3520" s="15"/>
      <c r="K3520" s="15"/>
      <c r="L3520" s="15"/>
      <c r="M3520" s="15"/>
      <c r="N3520" s="15"/>
      <c r="O3520" s="15"/>
    </row>
    <row r="3521" spans="1:15" s="299" customFormat="1">
      <c r="A3521" s="15"/>
      <c r="B3521" s="290"/>
      <c r="C3521" s="17"/>
      <c r="D3521" s="17"/>
      <c r="E3521" s="15"/>
      <c r="F3521" s="15"/>
      <c r="G3521" s="15"/>
      <c r="H3521" s="15"/>
      <c r="I3521" s="15"/>
      <c r="J3521" s="15"/>
      <c r="K3521" s="15"/>
      <c r="L3521" s="15"/>
      <c r="M3521" s="15"/>
      <c r="N3521" s="15"/>
      <c r="O3521" s="15"/>
    </row>
    <row r="3522" spans="1:15" s="299" customFormat="1">
      <c r="A3522" s="15"/>
      <c r="B3522" s="290"/>
      <c r="C3522" s="17"/>
      <c r="D3522" s="17"/>
      <c r="E3522" s="15"/>
      <c r="F3522" s="15"/>
      <c r="G3522" s="15"/>
      <c r="H3522" s="15"/>
      <c r="I3522" s="15"/>
      <c r="J3522" s="15"/>
      <c r="K3522" s="15"/>
      <c r="L3522" s="15"/>
      <c r="M3522" s="15"/>
      <c r="N3522" s="15"/>
      <c r="O3522" s="15"/>
    </row>
    <row r="3523" spans="1:15" s="299" customFormat="1">
      <c r="A3523" s="15"/>
      <c r="B3523" s="290"/>
      <c r="C3523" s="17"/>
      <c r="D3523" s="17"/>
      <c r="E3523" s="15"/>
      <c r="F3523" s="15"/>
      <c r="G3523" s="15"/>
      <c r="H3523" s="15"/>
      <c r="I3523" s="15"/>
      <c r="J3523" s="15"/>
      <c r="K3523" s="15"/>
      <c r="L3523" s="15"/>
      <c r="M3523" s="15"/>
      <c r="N3523" s="15"/>
      <c r="O3523" s="15"/>
    </row>
    <row r="3524" spans="1:15" s="299" customFormat="1">
      <c r="A3524" s="15"/>
      <c r="B3524" s="290"/>
      <c r="C3524" s="17"/>
      <c r="D3524" s="17"/>
      <c r="E3524" s="15"/>
      <c r="F3524" s="15"/>
      <c r="G3524" s="15"/>
      <c r="H3524" s="15"/>
      <c r="I3524" s="15"/>
      <c r="J3524" s="15"/>
      <c r="K3524" s="15"/>
      <c r="L3524" s="15"/>
      <c r="M3524" s="15"/>
      <c r="N3524" s="15"/>
      <c r="O3524" s="15"/>
    </row>
    <row r="3525" spans="1:15" s="299" customFormat="1">
      <c r="A3525" s="15"/>
      <c r="B3525" s="290"/>
      <c r="C3525" s="17"/>
      <c r="D3525" s="17"/>
      <c r="E3525" s="15"/>
      <c r="F3525" s="15"/>
      <c r="G3525" s="15"/>
      <c r="H3525" s="15"/>
      <c r="I3525" s="15"/>
      <c r="J3525" s="15"/>
      <c r="K3525" s="15"/>
      <c r="L3525" s="15"/>
      <c r="M3525" s="15"/>
      <c r="N3525" s="15"/>
      <c r="O3525" s="15"/>
    </row>
    <row r="3526" spans="1:15" s="299" customFormat="1">
      <c r="A3526" s="15"/>
      <c r="B3526" s="290"/>
      <c r="C3526" s="17"/>
      <c r="D3526" s="17"/>
      <c r="E3526" s="15"/>
      <c r="F3526" s="15"/>
      <c r="G3526" s="15"/>
      <c r="H3526" s="15"/>
      <c r="I3526" s="15"/>
      <c r="J3526" s="15"/>
      <c r="K3526" s="15"/>
      <c r="L3526" s="15"/>
      <c r="M3526" s="15"/>
      <c r="N3526" s="15"/>
      <c r="O3526" s="15"/>
    </row>
    <row r="3527" spans="1:15" s="299" customFormat="1">
      <c r="A3527" s="15"/>
      <c r="B3527" s="290"/>
      <c r="C3527" s="17"/>
      <c r="D3527" s="17"/>
      <c r="E3527" s="15"/>
      <c r="F3527" s="15"/>
      <c r="G3527" s="15"/>
      <c r="H3527" s="15"/>
      <c r="I3527" s="15"/>
      <c r="J3527" s="15"/>
      <c r="K3527" s="15"/>
      <c r="L3527" s="15"/>
      <c r="M3527" s="15"/>
      <c r="N3527" s="15"/>
      <c r="O3527" s="15"/>
    </row>
    <row r="3528" spans="1:15" s="299" customFormat="1">
      <c r="A3528" s="15"/>
      <c r="B3528" s="290"/>
      <c r="C3528" s="17"/>
      <c r="D3528" s="17"/>
      <c r="E3528" s="15"/>
      <c r="F3528" s="15"/>
      <c r="G3528" s="15"/>
      <c r="H3528" s="15"/>
      <c r="I3528" s="15"/>
      <c r="J3528" s="15"/>
      <c r="K3528" s="15"/>
      <c r="L3528" s="15"/>
      <c r="M3528" s="15"/>
      <c r="N3528" s="15"/>
      <c r="O3528" s="15"/>
    </row>
    <row r="3529" spans="1:15" s="299" customFormat="1">
      <c r="A3529" s="15"/>
      <c r="B3529" s="290"/>
      <c r="C3529" s="17"/>
      <c r="D3529" s="17"/>
      <c r="E3529" s="15"/>
      <c r="F3529" s="15"/>
      <c r="G3529" s="15"/>
      <c r="H3529" s="15"/>
      <c r="I3529" s="15"/>
      <c r="J3529" s="15"/>
      <c r="K3529" s="15"/>
      <c r="L3529" s="15"/>
      <c r="M3529" s="15"/>
      <c r="N3529" s="15"/>
      <c r="O3529" s="15"/>
    </row>
    <row r="3530" spans="1:15" s="299" customFormat="1">
      <c r="A3530" s="15"/>
      <c r="B3530" s="290"/>
      <c r="C3530" s="17"/>
      <c r="D3530" s="17"/>
      <c r="E3530" s="15"/>
      <c r="F3530" s="15"/>
      <c r="G3530" s="15"/>
      <c r="H3530" s="15"/>
      <c r="I3530" s="15"/>
      <c r="J3530" s="15"/>
      <c r="K3530" s="15"/>
      <c r="L3530" s="15"/>
      <c r="M3530" s="15"/>
      <c r="N3530" s="15"/>
      <c r="O3530" s="15"/>
    </row>
    <row r="3531" spans="1:15" s="299" customFormat="1">
      <c r="A3531" s="15"/>
      <c r="B3531" s="290"/>
      <c r="C3531" s="17"/>
      <c r="D3531" s="17"/>
      <c r="E3531" s="15"/>
      <c r="F3531" s="15"/>
      <c r="G3531" s="15"/>
      <c r="H3531" s="15"/>
      <c r="I3531" s="15"/>
      <c r="J3531" s="15"/>
      <c r="K3531" s="15"/>
      <c r="L3531" s="15"/>
      <c r="M3531" s="15"/>
      <c r="N3531" s="15"/>
      <c r="O3531" s="15"/>
    </row>
    <row r="3532" spans="1:15" s="299" customFormat="1">
      <c r="A3532" s="15"/>
      <c r="B3532" s="290"/>
      <c r="C3532" s="17"/>
      <c r="D3532" s="17"/>
      <c r="E3532" s="15"/>
      <c r="F3532" s="15"/>
      <c r="G3532" s="15"/>
      <c r="H3532" s="15"/>
      <c r="I3532" s="15"/>
      <c r="J3532" s="15"/>
      <c r="K3532" s="15"/>
      <c r="L3532" s="15"/>
      <c r="M3532" s="15"/>
      <c r="N3532" s="15"/>
      <c r="O3532" s="15"/>
    </row>
    <row r="3533" spans="1:15" s="299" customFormat="1">
      <c r="A3533" s="15"/>
      <c r="B3533" s="290"/>
      <c r="C3533" s="17"/>
      <c r="D3533" s="17"/>
      <c r="E3533" s="15"/>
      <c r="F3533" s="15"/>
      <c r="G3533" s="15"/>
      <c r="H3533" s="15"/>
      <c r="I3533" s="15"/>
      <c r="J3533" s="15"/>
      <c r="K3533" s="15"/>
      <c r="L3533" s="15"/>
      <c r="M3533" s="15"/>
      <c r="N3533" s="15"/>
      <c r="O3533" s="15"/>
    </row>
    <row r="3534" spans="1:15" s="299" customFormat="1">
      <c r="A3534" s="15"/>
      <c r="B3534" s="290"/>
      <c r="C3534" s="17"/>
      <c r="D3534" s="17"/>
      <c r="E3534" s="15"/>
      <c r="F3534" s="15"/>
      <c r="G3534" s="15"/>
      <c r="H3534" s="15"/>
      <c r="I3534" s="15"/>
      <c r="J3534" s="15"/>
      <c r="K3534" s="15"/>
      <c r="L3534" s="15"/>
      <c r="M3534" s="15"/>
      <c r="N3534" s="15"/>
      <c r="O3534" s="15"/>
    </row>
    <row r="3535" spans="1:15" s="299" customFormat="1">
      <c r="A3535" s="15"/>
      <c r="B3535" s="290"/>
      <c r="C3535" s="17"/>
      <c r="D3535" s="17"/>
      <c r="E3535" s="15"/>
      <c r="F3535" s="15"/>
      <c r="G3535" s="15"/>
      <c r="H3535" s="15"/>
      <c r="I3535" s="15"/>
      <c r="J3535" s="15"/>
      <c r="K3535" s="15"/>
      <c r="L3535" s="15"/>
      <c r="M3535" s="15"/>
      <c r="N3535" s="15"/>
      <c r="O3535" s="15"/>
    </row>
    <row r="3536" spans="1:15" s="299" customFormat="1">
      <c r="A3536" s="15"/>
      <c r="B3536" s="290"/>
      <c r="C3536" s="17"/>
      <c r="D3536" s="17"/>
      <c r="E3536" s="15"/>
      <c r="F3536" s="15"/>
      <c r="G3536" s="15"/>
      <c r="H3536" s="15"/>
      <c r="I3536" s="15"/>
      <c r="J3536" s="15"/>
      <c r="K3536" s="15"/>
      <c r="L3536" s="15"/>
      <c r="M3536" s="15"/>
      <c r="N3536" s="15"/>
      <c r="O3536" s="15"/>
    </row>
    <row r="3537" spans="1:15" s="299" customFormat="1">
      <c r="A3537" s="15"/>
      <c r="B3537" s="290"/>
      <c r="C3537" s="17"/>
      <c r="D3537" s="17"/>
      <c r="E3537" s="15"/>
      <c r="F3537" s="15"/>
      <c r="G3537" s="15"/>
      <c r="H3537" s="15"/>
      <c r="I3537" s="15"/>
      <c r="J3537" s="15"/>
      <c r="K3537" s="15"/>
      <c r="L3537" s="15"/>
      <c r="M3537" s="15"/>
      <c r="N3537" s="15"/>
      <c r="O3537" s="15"/>
    </row>
    <row r="3538" spans="1:15" s="299" customFormat="1">
      <c r="A3538" s="15"/>
      <c r="B3538" s="290"/>
      <c r="C3538" s="17"/>
      <c r="D3538" s="17"/>
      <c r="E3538" s="15"/>
      <c r="F3538" s="15"/>
      <c r="G3538" s="15"/>
      <c r="H3538" s="15"/>
      <c r="I3538" s="15"/>
      <c r="J3538" s="15"/>
      <c r="K3538" s="15"/>
      <c r="L3538" s="15"/>
      <c r="M3538" s="15"/>
      <c r="N3538" s="15"/>
      <c r="O3538" s="15"/>
    </row>
    <row r="3539" spans="1:15" s="299" customFormat="1">
      <c r="A3539" s="15"/>
      <c r="B3539" s="290"/>
      <c r="C3539" s="17"/>
      <c r="D3539" s="17"/>
      <c r="E3539" s="15"/>
      <c r="F3539" s="15"/>
      <c r="G3539" s="15"/>
      <c r="H3539" s="15"/>
      <c r="I3539" s="15"/>
      <c r="J3539" s="15"/>
      <c r="K3539" s="15"/>
      <c r="L3539" s="15"/>
      <c r="M3539" s="15"/>
      <c r="N3539" s="15"/>
      <c r="O3539" s="15"/>
    </row>
    <row r="3540" spans="1:15" s="299" customFormat="1">
      <c r="A3540" s="15"/>
      <c r="B3540" s="290"/>
      <c r="C3540" s="17"/>
      <c r="D3540" s="17"/>
      <c r="E3540" s="15"/>
      <c r="F3540" s="15"/>
      <c r="G3540" s="15"/>
      <c r="H3540" s="15"/>
      <c r="I3540" s="15"/>
      <c r="J3540" s="15"/>
      <c r="K3540" s="15"/>
      <c r="L3540" s="15"/>
      <c r="M3540" s="15"/>
      <c r="N3540" s="15"/>
      <c r="O3540" s="15"/>
    </row>
    <row r="3541" spans="1:15" s="299" customFormat="1">
      <c r="A3541" s="15"/>
      <c r="B3541" s="290"/>
      <c r="C3541" s="17"/>
      <c r="D3541" s="17"/>
      <c r="E3541" s="15"/>
      <c r="F3541" s="15"/>
      <c r="G3541" s="15"/>
      <c r="H3541" s="15"/>
      <c r="I3541" s="15"/>
      <c r="J3541" s="15"/>
      <c r="K3541" s="15"/>
      <c r="L3541" s="15"/>
      <c r="M3541" s="15"/>
      <c r="N3541" s="15"/>
      <c r="O3541" s="15"/>
    </row>
    <row r="3542" spans="1:15" s="299" customFormat="1">
      <c r="A3542" s="15"/>
      <c r="B3542" s="290"/>
      <c r="C3542" s="17"/>
      <c r="D3542" s="17"/>
      <c r="E3542" s="15"/>
      <c r="F3542" s="15"/>
      <c r="G3542" s="15"/>
      <c r="H3542" s="15"/>
      <c r="I3542" s="15"/>
      <c r="J3542" s="15"/>
      <c r="K3542" s="15"/>
      <c r="L3542" s="15"/>
      <c r="M3542" s="15"/>
      <c r="N3542" s="15"/>
      <c r="O3542" s="15"/>
    </row>
    <row r="3543" spans="1:15" s="299" customFormat="1">
      <c r="A3543" s="15"/>
      <c r="B3543" s="290"/>
      <c r="C3543" s="17"/>
      <c r="D3543" s="17"/>
      <c r="E3543" s="15"/>
      <c r="F3543" s="15"/>
      <c r="G3543" s="15"/>
      <c r="H3543" s="15"/>
      <c r="I3543" s="15"/>
      <c r="J3543" s="15"/>
      <c r="K3543" s="15"/>
      <c r="L3543" s="15"/>
      <c r="M3543" s="15"/>
      <c r="N3543" s="15"/>
      <c r="O3543" s="15"/>
    </row>
    <row r="3544" spans="1:15" s="299" customFormat="1">
      <c r="A3544" s="15"/>
      <c r="B3544" s="290"/>
      <c r="C3544" s="17"/>
      <c r="D3544" s="17"/>
      <c r="E3544" s="15"/>
      <c r="F3544" s="15"/>
      <c r="G3544" s="15"/>
      <c r="H3544" s="15"/>
      <c r="I3544" s="15"/>
      <c r="J3544" s="15"/>
      <c r="K3544" s="15"/>
      <c r="L3544" s="15"/>
      <c r="M3544" s="15"/>
      <c r="N3544" s="15"/>
      <c r="O3544" s="15"/>
    </row>
    <row r="3545" spans="1:15" s="299" customFormat="1">
      <c r="A3545" s="15"/>
      <c r="B3545" s="290"/>
      <c r="C3545" s="17"/>
      <c r="D3545" s="17"/>
      <c r="E3545" s="15"/>
      <c r="F3545" s="15"/>
      <c r="G3545" s="15"/>
      <c r="H3545" s="15"/>
      <c r="I3545" s="15"/>
      <c r="J3545" s="15"/>
      <c r="K3545" s="15"/>
      <c r="L3545" s="15"/>
      <c r="M3545" s="15"/>
      <c r="N3545" s="15"/>
      <c r="O3545" s="15"/>
    </row>
    <row r="3546" spans="1:15" s="299" customFormat="1">
      <c r="A3546" s="15"/>
      <c r="B3546" s="290"/>
      <c r="C3546" s="17"/>
      <c r="D3546" s="17"/>
      <c r="E3546" s="15"/>
      <c r="F3546" s="15"/>
      <c r="G3546" s="15"/>
      <c r="H3546" s="15"/>
      <c r="I3546" s="15"/>
      <c r="J3546" s="15"/>
      <c r="K3546" s="15"/>
      <c r="L3546" s="15"/>
      <c r="M3546" s="15"/>
      <c r="N3546" s="15"/>
      <c r="O3546" s="15"/>
    </row>
    <row r="3547" spans="1:15" s="299" customFormat="1">
      <c r="A3547" s="15"/>
      <c r="B3547" s="290"/>
      <c r="C3547" s="17"/>
      <c r="D3547" s="17"/>
      <c r="E3547" s="15"/>
      <c r="F3547" s="15"/>
      <c r="G3547" s="15"/>
      <c r="H3547" s="15"/>
      <c r="I3547" s="15"/>
      <c r="J3547" s="15"/>
      <c r="K3547" s="15"/>
      <c r="L3547" s="15"/>
      <c r="M3547" s="15"/>
      <c r="N3547" s="15"/>
      <c r="O3547" s="15"/>
    </row>
    <row r="3548" spans="1:15" s="299" customFormat="1">
      <c r="A3548" s="15"/>
      <c r="B3548" s="290"/>
      <c r="C3548" s="17"/>
      <c r="D3548" s="17"/>
      <c r="E3548" s="15"/>
      <c r="F3548" s="15"/>
      <c r="G3548" s="15"/>
      <c r="H3548" s="15"/>
      <c r="I3548" s="15"/>
      <c r="J3548" s="15"/>
      <c r="K3548" s="15"/>
      <c r="L3548" s="15"/>
      <c r="M3548" s="15"/>
      <c r="N3548" s="15"/>
      <c r="O3548" s="15"/>
    </row>
    <row r="3549" spans="1:15" s="299" customFormat="1">
      <c r="A3549" s="15"/>
      <c r="B3549" s="290"/>
      <c r="C3549" s="17"/>
      <c r="D3549" s="17"/>
      <c r="E3549" s="15"/>
      <c r="F3549" s="15"/>
      <c r="G3549" s="15"/>
      <c r="H3549" s="15"/>
      <c r="I3549" s="15"/>
      <c r="J3549" s="15"/>
      <c r="K3549" s="15"/>
      <c r="L3549" s="15"/>
      <c r="M3549" s="15"/>
      <c r="N3549" s="15"/>
      <c r="O3549" s="15"/>
    </row>
    <row r="3550" spans="1:15" s="299" customFormat="1">
      <c r="A3550" s="15"/>
      <c r="B3550" s="290"/>
      <c r="C3550" s="17"/>
      <c r="D3550" s="17"/>
      <c r="E3550" s="15"/>
      <c r="F3550" s="15"/>
      <c r="G3550" s="15"/>
      <c r="H3550" s="15"/>
      <c r="I3550" s="15"/>
      <c r="J3550" s="15"/>
      <c r="K3550" s="15"/>
      <c r="L3550" s="15"/>
      <c r="M3550" s="15"/>
      <c r="N3550" s="15"/>
      <c r="O3550" s="15"/>
    </row>
    <row r="3551" spans="1:15" s="299" customFormat="1">
      <c r="A3551" s="15"/>
      <c r="B3551" s="290"/>
      <c r="C3551" s="17"/>
      <c r="D3551" s="17"/>
      <c r="E3551" s="15"/>
      <c r="F3551" s="15"/>
      <c r="G3551" s="15"/>
      <c r="H3551" s="15"/>
      <c r="I3551" s="15"/>
      <c r="J3551" s="15"/>
      <c r="K3551" s="15"/>
      <c r="L3551" s="15"/>
      <c r="M3551" s="15"/>
      <c r="N3551" s="15"/>
      <c r="O3551" s="15"/>
    </row>
    <row r="3552" spans="1:15" s="299" customFormat="1">
      <c r="A3552" s="15"/>
      <c r="B3552" s="290"/>
      <c r="C3552" s="17"/>
      <c r="D3552" s="17"/>
      <c r="E3552" s="15"/>
      <c r="F3552" s="15"/>
      <c r="G3552" s="15"/>
      <c r="H3552" s="15"/>
      <c r="I3552" s="15"/>
      <c r="J3552" s="15"/>
      <c r="K3552" s="15"/>
      <c r="L3552" s="15"/>
      <c r="M3552" s="15"/>
      <c r="N3552" s="15"/>
      <c r="O3552" s="15"/>
    </row>
    <row r="3553" spans="1:15" s="299" customFormat="1">
      <c r="A3553" s="15"/>
      <c r="B3553" s="290"/>
      <c r="C3553" s="17"/>
      <c r="D3553" s="17"/>
      <c r="E3553" s="15"/>
      <c r="F3553" s="15"/>
      <c r="G3553" s="15"/>
      <c r="H3553" s="15"/>
      <c r="I3553" s="15"/>
      <c r="J3553" s="15"/>
      <c r="K3553" s="15"/>
      <c r="L3553" s="15"/>
      <c r="M3553" s="15"/>
      <c r="N3553" s="15"/>
      <c r="O3553" s="15"/>
    </row>
    <row r="3554" spans="1:15" s="299" customFormat="1">
      <c r="A3554" s="15"/>
      <c r="B3554" s="290"/>
      <c r="C3554" s="17"/>
      <c r="D3554" s="17"/>
      <c r="E3554" s="15"/>
      <c r="F3554" s="15"/>
      <c r="G3554" s="15"/>
      <c r="H3554" s="15"/>
      <c r="I3554" s="15"/>
      <c r="J3554" s="15"/>
      <c r="K3554" s="15"/>
      <c r="L3554" s="15"/>
      <c r="M3554" s="15"/>
      <c r="N3554" s="15"/>
      <c r="O3554" s="15"/>
    </row>
    <row r="3555" spans="1:15" s="299" customFormat="1">
      <c r="A3555" s="15"/>
      <c r="B3555" s="290"/>
      <c r="C3555" s="17"/>
      <c r="D3555" s="17"/>
      <c r="E3555" s="15"/>
      <c r="F3555" s="15"/>
      <c r="G3555" s="15"/>
      <c r="H3555" s="15"/>
      <c r="I3555" s="15"/>
      <c r="J3555" s="15"/>
      <c r="K3555" s="15"/>
      <c r="L3555" s="15"/>
      <c r="M3555" s="15"/>
      <c r="N3555" s="15"/>
      <c r="O3555" s="15"/>
    </row>
    <row r="3556" spans="1:15" s="299" customFormat="1">
      <c r="A3556" s="15"/>
      <c r="B3556" s="290"/>
      <c r="C3556" s="17"/>
      <c r="D3556" s="17"/>
      <c r="E3556" s="15"/>
      <c r="F3556" s="15"/>
      <c r="G3556" s="15"/>
      <c r="H3556" s="15"/>
      <c r="I3556" s="15"/>
      <c r="J3556" s="15"/>
      <c r="K3556" s="15"/>
      <c r="L3556" s="15"/>
      <c r="M3556" s="15"/>
      <c r="N3556" s="15"/>
      <c r="O3556" s="15"/>
    </row>
    <row r="3557" spans="1:15" s="299" customFormat="1">
      <c r="A3557" s="15"/>
      <c r="B3557" s="290"/>
      <c r="C3557" s="17"/>
      <c r="D3557" s="17"/>
      <c r="E3557" s="15"/>
      <c r="F3557" s="15"/>
      <c r="G3557" s="15"/>
      <c r="H3557" s="15"/>
      <c r="I3557" s="15"/>
      <c r="J3557" s="15"/>
      <c r="K3557" s="15"/>
      <c r="L3557" s="15"/>
      <c r="M3557" s="15"/>
      <c r="N3557" s="15"/>
      <c r="O3557" s="15"/>
    </row>
    <row r="3558" spans="1:15" s="299" customFormat="1">
      <c r="A3558" s="15"/>
      <c r="B3558" s="290"/>
      <c r="C3558" s="17"/>
      <c r="D3558" s="17"/>
      <c r="E3558" s="15"/>
      <c r="F3558" s="15"/>
      <c r="G3558" s="15"/>
      <c r="H3558" s="15"/>
      <c r="I3558" s="15"/>
      <c r="J3558" s="15"/>
      <c r="K3558" s="15"/>
      <c r="L3558" s="15"/>
      <c r="M3558" s="15"/>
      <c r="N3558" s="15"/>
      <c r="O3558" s="15"/>
    </row>
    <row r="3559" spans="1:15" s="299" customFormat="1">
      <c r="A3559" s="15"/>
      <c r="B3559" s="290"/>
      <c r="C3559" s="17"/>
      <c r="D3559" s="17"/>
      <c r="E3559" s="15"/>
      <c r="F3559" s="15"/>
      <c r="G3559" s="15"/>
      <c r="H3559" s="15"/>
      <c r="I3559" s="15"/>
      <c r="J3559" s="15"/>
      <c r="K3559" s="15"/>
      <c r="L3559" s="15"/>
      <c r="M3559" s="15"/>
      <c r="N3559" s="15"/>
      <c r="O3559" s="15"/>
    </row>
    <row r="3560" spans="1:15" s="299" customFormat="1">
      <c r="A3560" s="15"/>
      <c r="B3560" s="290"/>
      <c r="C3560" s="17"/>
      <c r="D3560" s="17"/>
      <c r="E3560" s="15"/>
      <c r="F3560" s="15"/>
      <c r="G3560" s="15"/>
      <c r="H3560" s="15"/>
      <c r="I3560" s="15"/>
      <c r="J3560" s="15"/>
      <c r="K3560" s="15"/>
      <c r="L3560" s="15"/>
      <c r="M3560" s="15"/>
      <c r="N3560" s="15"/>
      <c r="O3560" s="15"/>
    </row>
    <row r="3561" spans="1:15" s="299" customFormat="1">
      <c r="A3561" s="15"/>
      <c r="B3561" s="290"/>
      <c r="C3561" s="17"/>
      <c r="D3561" s="17"/>
      <c r="E3561" s="15"/>
      <c r="F3561" s="15"/>
      <c r="G3561" s="15"/>
      <c r="H3561" s="15"/>
      <c r="I3561" s="15"/>
      <c r="J3561" s="15"/>
      <c r="K3561" s="15"/>
      <c r="L3561" s="15"/>
      <c r="M3561" s="15"/>
      <c r="N3561" s="15"/>
      <c r="O3561" s="15"/>
    </row>
    <row r="3562" spans="1:15" s="299" customFormat="1">
      <c r="A3562" s="15"/>
      <c r="B3562" s="290"/>
      <c r="C3562" s="17"/>
      <c r="D3562" s="17"/>
      <c r="E3562" s="15"/>
      <c r="F3562" s="15"/>
      <c r="G3562" s="15"/>
      <c r="H3562" s="15"/>
      <c r="I3562" s="15"/>
      <c r="J3562" s="15"/>
      <c r="K3562" s="15"/>
      <c r="L3562" s="15"/>
      <c r="M3562" s="15"/>
      <c r="N3562" s="15"/>
      <c r="O3562" s="15"/>
    </row>
    <row r="3563" spans="1:15" s="299" customFormat="1">
      <c r="A3563" s="15"/>
      <c r="B3563" s="290"/>
      <c r="C3563" s="17"/>
      <c r="D3563" s="17"/>
      <c r="E3563" s="15"/>
      <c r="F3563" s="15"/>
      <c r="G3563" s="15"/>
      <c r="H3563" s="15"/>
      <c r="I3563" s="15"/>
      <c r="J3563" s="15"/>
      <c r="K3563" s="15"/>
      <c r="L3563" s="15"/>
      <c r="M3563" s="15"/>
      <c r="N3563" s="15"/>
      <c r="O3563" s="15"/>
    </row>
    <row r="3564" spans="1:15" s="299" customFormat="1">
      <c r="A3564" s="15"/>
      <c r="B3564" s="290"/>
      <c r="C3564" s="17"/>
      <c r="D3564" s="17"/>
      <c r="E3564" s="15"/>
      <c r="F3564" s="15"/>
      <c r="G3564" s="15"/>
      <c r="H3564" s="15"/>
      <c r="I3564" s="15"/>
      <c r="J3564" s="15"/>
      <c r="K3564" s="15"/>
      <c r="L3564" s="15"/>
      <c r="M3564" s="15"/>
      <c r="N3564" s="15"/>
      <c r="O3564" s="15"/>
    </row>
    <row r="3565" spans="1:15" s="299" customFormat="1">
      <c r="A3565" s="15"/>
      <c r="B3565" s="290"/>
      <c r="C3565" s="17"/>
      <c r="D3565" s="17"/>
      <c r="E3565" s="15"/>
      <c r="F3565" s="15"/>
      <c r="G3565" s="15"/>
      <c r="H3565" s="15"/>
      <c r="I3565" s="15"/>
      <c r="J3565" s="15"/>
      <c r="K3565" s="15"/>
      <c r="L3565" s="15"/>
      <c r="M3565" s="15"/>
      <c r="N3565" s="15"/>
      <c r="O3565" s="15"/>
    </row>
    <row r="3566" spans="1:15" s="299" customFormat="1">
      <c r="A3566" s="15"/>
      <c r="B3566" s="290"/>
      <c r="C3566" s="17"/>
      <c r="D3566" s="17"/>
      <c r="E3566" s="15"/>
      <c r="F3566" s="15"/>
      <c r="G3566" s="15"/>
      <c r="H3566" s="15"/>
      <c r="I3566" s="15"/>
      <c r="J3566" s="15"/>
      <c r="K3566" s="15"/>
      <c r="L3566" s="15"/>
      <c r="M3566" s="15"/>
      <c r="N3566" s="15"/>
      <c r="O3566" s="15"/>
    </row>
    <row r="3567" spans="1:15" s="299" customFormat="1">
      <c r="A3567" s="15"/>
      <c r="B3567" s="290"/>
      <c r="C3567" s="17"/>
      <c r="D3567" s="17"/>
      <c r="E3567" s="15"/>
      <c r="F3567" s="15"/>
      <c r="G3567" s="15"/>
      <c r="H3567" s="15"/>
      <c r="I3567" s="15"/>
      <c r="J3567" s="15"/>
      <c r="K3567" s="15"/>
      <c r="L3567" s="15"/>
      <c r="M3567" s="15"/>
      <c r="N3567" s="15"/>
      <c r="O3567" s="15"/>
    </row>
    <row r="3568" spans="1:15" s="299" customFormat="1">
      <c r="A3568" s="15"/>
      <c r="B3568" s="290"/>
      <c r="C3568" s="17"/>
      <c r="D3568" s="17"/>
      <c r="E3568" s="15"/>
      <c r="F3568" s="15"/>
      <c r="G3568" s="15"/>
      <c r="H3568" s="15"/>
      <c r="I3568" s="15"/>
      <c r="J3568" s="15"/>
      <c r="K3568" s="15"/>
      <c r="L3568" s="15"/>
      <c r="M3568" s="15"/>
      <c r="N3568" s="15"/>
      <c r="O3568" s="15"/>
    </row>
    <row r="3569" spans="1:15" s="299" customFormat="1">
      <c r="A3569" s="15"/>
      <c r="B3569" s="290"/>
      <c r="C3569" s="17"/>
      <c r="D3569" s="17"/>
      <c r="E3569" s="15"/>
      <c r="F3569" s="15"/>
      <c r="G3569" s="15"/>
      <c r="H3569" s="15"/>
      <c r="I3569" s="15"/>
      <c r="J3569" s="15"/>
      <c r="K3569" s="15"/>
      <c r="L3569" s="15"/>
      <c r="M3569" s="15"/>
      <c r="N3569" s="15"/>
      <c r="O3569" s="15"/>
    </row>
    <row r="3570" spans="1:15" s="299" customFormat="1">
      <c r="A3570" s="15"/>
      <c r="B3570" s="290"/>
      <c r="C3570" s="17"/>
      <c r="D3570" s="17"/>
      <c r="E3570" s="15"/>
      <c r="F3570" s="15"/>
      <c r="G3570" s="15"/>
      <c r="H3570" s="15"/>
      <c r="I3570" s="15"/>
      <c r="J3570" s="15"/>
      <c r="K3570" s="15"/>
      <c r="L3570" s="15"/>
      <c r="M3570" s="15"/>
      <c r="N3570" s="15"/>
      <c r="O3570" s="15"/>
    </row>
    <row r="3571" spans="1:15" s="299" customFormat="1">
      <c r="A3571" s="15"/>
      <c r="B3571" s="290"/>
      <c r="C3571" s="17"/>
      <c r="D3571" s="17"/>
      <c r="E3571" s="15"/>
      <c r="F3571" s="15"/>
      <c r="G3571" s="15"/>
      <c r="H3571" s="15"/>
      <c r="I3571" s="15"/>
      <c r="J3571" s="15"/>
      <c r="K3571" s="15"/>
      <c r="L3571" s="15"/>
      <c r="M3571" s="15"/>
      <c r="N3571" s="15"/>
      <c r="O3571" s="15"/>
    </row>
    <row r="3572" spans="1:15" s="299" customFormat="1">
      <c r="A3572" s="15"/>
      <c r="B3572" s="290"/>
      <c r="C3572" s="17"/>
      <c r="D3572" s="17"/>
      <c r="E3572" s="15"/>
      <c r="F3572" s="15"/>
      <c r="G3572" s="15"/>
      <c r="H3572" s="15"/>
      <c r="I3572" s="15"/>
      <c r="J3572" s="15"/>
      <c r="K3572" s="15"/>
      <c r="L3572" s="15"/>
      <c r="M3572" s="15"/>
      <c r="N3572" s="15"/>
      <c r="O3572" s="15"/>
    </row>
    <row r="3573" spans="1:15" s="299" customFormat="1">
      <c r="A3573" s="15"/>
      <c r="B3573" s="290"/>
      <c r="C3573" s="17"/>
      <c r="D3573" s="17"/>
      <c r="E3573" s="15"/>
      <c r="F3573" s="15"/>
      <c r="G3573" s="15"/>
      <c r="H3573" s="15"/>
      <c r="I3573" s="15"/>
      <c r="J3573" s="15"/>
      <c r="K3573" s="15"/>
      <c r="L3573" s="15"/>
      <c r="M3573" s="15"/>
      <c r="N3573" s="15"/>
      <c r="O3573" s="15"/>
    </row>
    <row r="3574" spans="1:15" s="299" customFormat="1">
      <c r="A3574" s="15"/>
      <c r="B3574" s="290"/>
      <c r="C3574" s="17"/>
      <c r="D3574" s="17"/>
      <c r="E3574" s="15"/>
      <c r="F3574" s="15"/>
      <c r="G3574" s="15"/>
      <c r="H3574" s="15"/>
      <c r="I3574" s="15"/>
      <c r="J3574" s="15"/>
      <c r="K3574" s="15"/>
      <c r="L3574" s="15"/>
      <c r="M3574" s="15"/>
      <c r="N3574" s="15"/>
      <c r="O3574" s="15"/>
    </row>
    <row r="3575" spans="1:15" s="299" customFormat="1">
      <c r="A3575" s="15"/>
      <c r="B3575" s="290"/>
      <c r="C3575" s="17"/>
      <c r="D3575" s="17"/>
      <c r="E3575" s="15"/>
      <c r="F3575" s="15"/>
      <c r="G3575" s="15"/>
      <c r="H3575" s="15"/>
      <c r="I3575" s="15"/>
      <c r="J3575" s="15"/>
      <c r="K3575" s="15"/>
      <c r="L3575" s="15"/>
      <c r="M3575" s="15"/>
      <c r="N3575" s="15"/>
      <c r="O3575" s="15"/>
    </row>
    <row r="3576" spans="1:15" s="299" customFormat="1">
      <c r="A3576" s="15"/>
      <c r="B3576" s="290"/>
      <c r="C3576" s="17"/>
      <c r="D3576" s="17"/>
      <c r="E3576" s="15"/>
      <c r="F3576" s="15"/>
      <c r="G3576" s="15"/>
      <c r="H3576" s="15"/>
      <c r="I3576" s="15"/>
      <c r="J3576" s="15"/>
      <c r="K3576" s="15"/>
      <c r="L3576" s="15"/>
      <c r="M3576" s="15"/>
      <c r="N3576" s="15"/>
      <c r="O3576" s="15"/>
    </row>
    <row r="3577" spans="1:15" s="299" customFormat="1">
      <c r="A3577" s="15"/>
      <c r="B3577" s="290"/>
      <c r="C3577" s="17"/>
      <c r="D3577" s="17"/>
      <c r="E3577" s="15"/>
      <c r="F3577" s="15"/>
      <c r="G3577" s="15"/>
      <c r="H3577" s="15"/>
      <c r="I3577" s="15"/>
      <c r="J3577" s="15"/>
      <c r="K3577" s="15"/>
      <c r="L3577" s="15"/>
      <c r="M3577" s="15"/>
      <c r="N3577" s="15"/>
      <c r="O3577" s="15"/>
    </row>
    <row r="3578" spans="1:15" s="299" customFormat="1">
      <c r="A3578" s="15"/>
      <c r="B3578" s="290"/>
      <c r="C3578" s="17"/>
      <c r="D3578" s="17"/>
      <c r="E3578" s="15"/>
      <c r="F3578" s="15"/>
      <c r="G3578" s="15"/>
      <c r="H3578" s="15"/>
      <c r="I3578" s="15"/>
      <c r="J3578" s="15"/>
      <c r="K3578" s="15"/>
      <c r="L3578" s="15"/>
      <c r="M3578" s="15"/>
      <c r="N3578" s="15"/>
      <c r="O3578" s="15"/>
    </row>
    <row r="3579" spans="1:15" s="299" customFormat="1">
      <c r="A3579" s="15"/>
      <c r="B3579" s="290"/>
      <c r="C3579" s="17"/>
      <c r="D3579" s="17"/>
      <c r="E3579" s="15"/>
      <c r="F3579" s="15"/>
      <c r="G3579" s="15"/>
      <c r="H3579" s="15"/>
      <c r="I3579" s="15"/>
      <c r="J3579" s="15"/>
      <c r="K3579" s="15"/>
      <c r="L3579" s="15"/>
      <c r="M3579" s="15"/>
      <c r="N3579" s="15"/>
      <c r="O3579" s="15"/>
    </row>
    <row r="3580" spans="1:15" s="299" customFormat="1">
      <c r="A3580" s="15"/>
      <c r="B3580" s="290"/>
      <c r="C3580" s="17"/>
      <c r="D3580" s="17"/>
      <c r="E3580" s="15"/>
      <c r="F3580" s="15"/>
      <c r="G3580" s="15"/>
      <c r="H3580" s="15"/>
      <c r="I3580" s="15"/>
      <c r="J3580" s="15"/>
      <c r="K3580" s="15"/>
      <c r="L3580" s="15"/>
      <c r="M3580" s="15"/>
      <c r="N3580" s="15"/>
      <c r="O3580" s="15"/>
    </row>
    <row r="3581" spans="1:15" s="299" customFormat="1">
      <c r="A3581" s="15"/>
      <c r="B3581" s="290"/>
      <c r="C3581" s="17"/>
      <c r="D3581" s="17"/>
      <c r="E3581" s="15"/>
      <c r="F3581" s="15"/>
      <c r="G3581" s="15"/>
      <c r="H3581" s="15"/>
      <c r="I3581" s="15"/>
      <c r="J3581" s="15"/>
      <c r="K3581" s="15"/>
      <c r="L3581" s="15"/>
      <c r="M3581" s="15"/>
      <c r="N3581" s="15"/>
      <c r="O3581" s="15"/>
    </row>
    <row r="3582" spans="1:15" s="299" customFormat="1">
      <c r="A3582" s="15"/>
      <c r="B3582" s="290"/>
      <c r="C3582" s="17"/>
      <c r="D3582" s="17"/>
      <c r="E3582" s="15"/>
      <c r="F3582" s="15"/>
      <c r="G3582" s="15"/>
      <c r="H3582" s="15"/>
      <c r="I3582" s="15"/>
      <c r="J3582" s="15"/>
      <c r="K3582" s="15"/>
      <c r="L3582" s="15"/>
      <c r="M3582" s="15"/>
      <c r="N3582" s="15"/>
      <c r="O3582" s="15"/>
    </row>
    <row r="3583" spans="1:15" s="299" customFormat="1">
      <c r="A3583" s="15"/>
      <c r="B3583" s="290"/>
      <c r="C3583" s="17"/>
      <c r="D3583" s="17"/>
      <c r="E3583" s="15"/>
      <c r="F3583" s="15"/>
      <c r="G3583" s="15"/>
      <c r="H3583" s="15"/>
      <c r="I3583" s="15"/>
      <c r="J3583" s="15"/>
      <c r="K3583" s="15"/>
      <c r="L3583" s="15"/>
      <c r="M3583" s="15"/>
      <c r="N3583" s="15"/>
      <c r="O3583" s="15"/>
    </row>
    <row r="3584" spans="1:15" s="299" customFormat="1">
      <c r="A3584" s="15"/>
      <c r="B3584" s="290"/>
      <c r="C3584" s="17"/>
      <c r="D3584" s="17"/>
      <c r="E3584" s="15"/>
      <c r="F3584" s="15"/>
      <c r="G3584" s="15"/>
      <c r="H3584" s="15"/>
      <c r="I3584" s="15"/>
      <c r="J3584" s="15"/>
      <c r="K3584" s="15"/>
      <c r="L3584" s="15"/>
      <c r="M3584" s="15"/>
      <c r="N3584" s="15"/>
      <c r="O3584" s="15"/>
    </row>
    <row r="3585" spans="1:15" s="299" customFormat="1">
      <c r="A3585" s="15"/>
      <c r="B3585" s="290"/>
      <c r="C3585" s="17"/>
      <c r="D3585" s="17"/>
      <c r="E3585" s="15"/>
      <c r="F3585" s="15"/>
      <c r="G3585" s="15"/>
      <c r="H3585" s="15"/>
      <c r="I3585" s="15"/>
      <c r="J3585" s="15"/>
      <c r="K3585" s="15"/>
      <c r="L3585" s="15"/>
      <c r="M3585" s="15"/>
      <c r="N3585" s="15"/>
      <c r="O3585" s="15"/>
    </row>
    <row r="3586" spans="1:15" s="299" customFormat="1">
      <c r="A3586" s="15"/>
      <c r="B3586" s="290"/>
      <c r="C3586" s="17"/>
      <c r="D3586" s="17"/>
      <c r="E3586" s="15"/>
      <c r="F3586" s="15"/>
      <c r="G3586" s="15"/>
      <c r="H3586" s="15"/>
      <c r="I3586" s="15"/>
      <c r="J3586" s="15"/>
      <c r="K3586" s="15"/>
      <c r="L3586" s="15"/>
      <c r="M3586" s="15"/>
      <c r="N3586" s="15"/>
      <c r="O3586" s="15"/>
    </row>
    <row r="3587" spans="1:15" s="299" customFormat="1">
      <c r="A3587" s="15"/>
      <c r="B3587" s="290"/>
      <c r="C3587" s="17"/>
      <c r="D3587" s="17"/>
      <c r="E3587" s="15"/>
      <c r="F3587" s="15"/>
      <c r="G3587" s="15"/>
      <c r="H3587" s="15"/>
      <c r="I3587" s="15"/>
      <c r="J3587" s="15"/>
      <c r="K3587" s="15"/>
      <c r="L3587" s="15"/>
      <c r="M3587" s="15"/>
      <c r="N3587" s="15"/>
      <c r="O3587" s="15"/>
    </row>
    <row r="3588" spans="1:15" s="299" customFormat="1">
      <c r="A3588" s="15"/>
      <c r="B3588" s="290"/>
      <c r="C3588" s="17"/>
      <c r="D3588" s="17"/>
      <c r="E3588" s="15"/>
      <c r="F3588" s="15"/>
      <c r="G3588" s="15"/>
      <c r="H3588" s="15"/>
      <c r="I3588" s="15"/>
      <c r="J3588" s="15"/>
      <c r="K3588" s="15"/>
      <c r="L3588" s="15"/>
      <c r="M3588" s="15"/>
      <c r="N3588" s="15"/>
      <c r="O3588" s="15"/>
    </row>
    <row r="3589" spans="1:15" s="299" customFormat="1">
      <c r="A3589" s="15"/>
      <c r="B3589" s="290"/>
      <c r="C3589" s="17"/>
      <c r="D3589" s="17"/>
      <c r="E3589" s="15"/>
      <c r="F3589" s="15"/>
      <c r="G3589" s="15"/>
      <c r="H3589" s="15"/>
      <c r="I3589" s="15"/>
      <c r="J3589" s="15"/>
      <c r="K3589" s="15"/>
      <c r="L3589" s="15"/>
      <c r="M3589" s="15"/>
      <c r="N3589" s="15"/>
      <c r="O3589" s="15"/>
    </row>
    <row r="3590" spans="1:15" s="299" customFormat="1">
      <c r="A3590" s="15"/>
      <c r="B3590" s="290"/>
      <c r="C3590" s="17"/>
      <c r="D3590" s="17"/>
      <c r="E3590" s="15"/>
      <c r="F3590" s="15"/>
      <c r="G3590" s="15"/>
      <c r="H3590" s="15"/>
      <c r="I3590" s="15"/>
      <c r="J3590" s="15"/>
      <c r="K3590" s="15"/>
      <c r="L3590" s="15"/>
      <c r="M3590" s="15"/>
      <c r="N3590" s="15"/>
      <c r="O3590" s="15"/>
    </row>
    <row r="3591" spans="1:15" s="299" customFormat="1">
      <c r="A3591" s="15"/>
      <c r="B3591" s="290"/>
      <c r="C3591" s="17"/>
      <c r="D3591" s="17"/>
      <c r="E3591" s="15"/>
      <c r="F3591" s="15"/>
      <c r="G3591" s="15"/>
      <c r="H3591" s="15"/>
      <c r="I3591" s="15"/>
      <c r="J3591" s="15"/>
      <c r="K3591" s="15"/>
      <c r="L3591" s="15"/>
      <c r="M3591" s="15"/>
      <c r="N3591" s="15"/>
      <c r="O3591" s="15"/>
    </row>
    <row r="3592" spans="1:15" s="299" customFormat="1">
      <c r="A3592" s="15"/>
      <c r="B3592" s="290"/>
      <c r="C3592" s="17"/>
      <c r="D3592" s="17"/>
      <c r="E3592" s="15"/>
      <c r="F3592" s="15"/>
      <c r="G3592" s="15"/>
      <c r="H3592" s="15"/>
      <c r="I3592" s="15"/>
      <c r="J3592" s="15"/>
      <c r="K3592" s="15"/>
      <c r="L3592" s="15"/>
      <c r="M3592" s="15"/>
      <c r="N3592" s="15"/>
      <c r="O3592" s="15"/>
    </row>
    <row r="3593" spans="1:15" s="299" customFormat="1">
      <c r="A3593" s="15"/>
      <c r="B3593" s="290"/>
      <c r="C3593" s="17"/>
      <c r="D3593" s="17"/>
      <c r="E3593" s="15"/>
      <c r="F3593" s="15"/>
      <c r="G3593" s="15"/>
      <c r="H3593" s="15"/>
      <c r="I3593" s="15"/>
      <c r="J3593" s="15"/>
      <c r="K3593" s="15"/>
      <c r="L3593" s="15"/>
      <c r="M3593" s="15"/>
      <c r="N3593" s="15"/>
      <c r="O3593" s="15"/>
    </row>
    <row r="3594" spans="1:15" s="299" customFormat="1">
      <c r="A3594" s="15"/>
      <c r="B3594" s="290"/>
      <c r="C3594" s="17"/>
      <c r="D3594" s="17"/>
      <c r="E3594" s="15"/>
      <c r="F3594" s="15"/>
      <c r="G3594" s="15"/>
      <c r="H3594" s="15"/>
      <c r="I3594" s="15"/>
      <c r="J3594" s="15"/>
      <c r="K3594" s="15"/>
      <c r="L3594" s="15"/>
      <c r="M3594" s="15"/>
      <c r="N3594" s="15"/>
      <c r="O3594" s="15"/>
    </row>
    <row r="3595" spans="1:15" s="299" customFormat="1">
      <c r="A3595" s="15"/>
      <c r="B3595" s="290"/>
      <c r="C3595" s="17"/>
      <c r="D3595" s="17"/>
      <c r="E3595" s="15"/>
      <c r="F3595" s="15"/>
      <c r="G3595" s="15"/>
      <c r="H3595" s="15"/>
      <c r="I3595" s="15"/>
      <c r="J3595" s="15"/>
      <c r="K3595" s="15"/>
      <c r="L3595" s="15"/>
      <c r="M3595" s="15"/>
      <c r="N3595" s="15"/>
      <c r="O3595" s="15"/>
    </row>
    <row r="3596" spans="1:15" s="299" customFormat="1">
      <c r="A3596" s="15"/>
      <c r="B3596" s="290"/>
      <c r="C3596" s="17"/>
      <c r="D3596" s="17"/>
      <c r="E3596" s="15"/>
      <c r="F3596" s="15"/>
      <c r="G3596" s="15"/>
      <c r="H3596" s="15"/>
      <c r="I3596" s="15"/>
      <c r="J3596" s="15"/>
      <c r="K3596" s="15"/>
      <c r="L3596" s="15"/>
      <c r="M3596" s="15"/>
      <c r="N3596" s="15"/>
      <c r="O3596" s="15"/>
    </row>
    <row r="3597" spans="1:15" s="299" customFormat="1">
      <c r="A3597" s="15"/>
      <c r="B3597" s="290"/>
      <c r="C3597" s="17"/>
      <c r="D3597" s="17"/>
      <c r="E3597" s="15"/>
      <c r="F3597" s="15"/>
      <c r="G3597" s="15"/>
      <c r="H3597" s="15"/>
      <c r="I3597" s="15"/>
      <c r="J3597" s="15"/>
      <c r="K3597" s="15"/>
      <c r="L3597" s="15"/>
      <c r="M3597" s="15"/>
      <c r="N3597" s="15"/>
      <c r="O3597" s="15"/>
    </row>
    <row r="3598" spans="1:15" s="299" customFormat="1">
      <c r="A3598" s="15"/>
      <c r="B3598" s="290"/>
      <c r="C3598" s="17"/>
      <c r="D3598" s="17"/>
      <c r="E3598" s="15"/>
      <c r="F3598" s="15"/>
      <c r="G3598" s="15"/>
      <c r="H3598" s="15"/>
      <c r="I3598" s="15"/>
      <c r="J3598" s="15"/>
      <c r="K3598" s="15"/>
      <c r="L3598" s="15"/>
      <c r="M3598" s="15"/>
      <c r="N3598" s="15"/>
      <c r="O3598" s="15"/>
    </row>
    <row r="3599" spans="1:15" s="299" customFormat="1">
      <c r="A3599" s="15"/>
      <c r="B3599" s="290"/>
      <c r="C3599" s="17"/>
      <c r="D3599" s="17"/>
      <c r="E3599" s="15"/>
      <c r="F3599" s="15"/>
      <c r="G3599" s="15"/>
      <c r="H3599" s="15"/>
      <c r="I3599" s="15"/>
      <c r="J3599" s="15"/>
      <c r="K3599" s="15"/>
      <c r="L3599" s="15"/>
      <c r="M3599" s="15"/>
      <c r="N3599" s="15"/>
      <c r="O3599" s="15"/>
    </row>
    <row r="3600" spans="1:15" s="299" customFormat="1">
      <c r="A3600" s="15"/>
      <c r="B3600" s="290"/>
      <c r="C3600" s="17"/>
      <c r="D3600" s="17"/>
      <c r="E3600" s="15"/>
      <c r="F3600" s="15"/>
      <c r="G3600" s="15"/>
      <c r="H3600" s="15"/>
      <c r="I3600" s="15"/>
      <c r="J3600" s="15"/>
      <c r="K3600" s="15"/>
      <c r="L3600" s="15"/>
      <c r="M3600" s="15"/>
      <c r="N3600" s="15"/>
      <c r="O3600" s="15"/>
    </row>
    <row r="3601" spans="1:15" s="299" customFormat="1">
      <c r="A3601" s="15"/>
      <c r="B3601" s="290"/>
      <c r="C3601" s="17"/>
      <c r="D3601" s="17"/>
      <c r="E3601" s="15"/>
      <c r="F3601" s="15"/>
      <c r="G3601" s="15"/>
      <c r="H3601" s="15"/>
      <c r="I3601" s="15"/>
      <c r="J3601" s="15"/>
      <c r="K3601" s="15"/>
      <c r="L3601" s="15"/>
      <c r="M3601" s="15"/>
      <c r="N3601" s="15"/>
      <c r="O3601" s="15"/>
    </row>
    <row r="3602" spans="1:15" s="299" customFormat="1">
      <c r="A3602" s="15"/>
      <c r="B3602" s="290"/>
      <c r="C3602" s="17"/>
      <c r="D3602" s="17"/>
      <c r="E3602" s="15"/>
      <c r="F3602" s="15"/>
      <c r="G3602" s="15"/>
      <c r="H3602" s="15"/>
      <c r="I3602" s="15"/>
      <c r="J3602" s="15"/>
      <c r="K3602" s="15"/>
      <c r="L3602" s="15"/>
      <c r="M3602" s="15"/>
      <c r="N3602" s="15"/>
      <c r="O3602" s="15"/>
    </row>
    <row r="3603" spans="1:15" s="299" customFormat="1">
      <c r="A3603" s="15"/>
      <c r="B3603" s="290"/>
      <c r="C3603" s="17"/>
      <c r="D3603" s="17"/>
      <c r="E3603" s="15"/>
      <c r="F3603" s="15"/>
      <c r="G3603" s="15"/>
      <c r="H3603" s="15"/>
      <c r="I3603" s="15"/>
      <c r="J3603" s="15"/>
      <c r="K3603" s="15"/>
      <c r="L3603" s="15"/>
      <c r="M3603" s="15"/>
      <c r="N3603" s="15"/>
      <c r="O3603" s="15"/>
    </row>
    <row r="3604" spans="1:15" s="299" customFormat="1">
      <c r="A3604" s="15"/>
      <c r="B3604" s="290"/>
      <c r="C3604" s="17"/>
      <c r="D3604" s="17"/>
      <c r="E3604" s="15"/>
      <c r="F3604" s="15"/>
      <c r="G3604" s="15"/>
      <c r="H3604" s="15"/>
      <c r="I3604" s="15"/>
      <c r="J3604" s="15"/>
      <c r="K3604" s="15"/>
      <c r="L3604" s="15"/>
      <c r="M3604" s="15"/>
      <c r="N3604" s="15"/>
      <c r="O3604" s="15"/>
    </row>
    <row r="3605" spans="1:15" s="299" customFormat="1">
      <c r="A3605" s="15"/>
      <c r="B3605" s="290"/>
      <c r="C3605" s="17"/>
      <c r="D3605" s="17"/>
      <c r="E3605" s="15"/>
      <c r="F3605" s="15"/>
      <c r="G3605" s="15"/>
      <c r="H3605" s="15"/>
      <c r="I3605" s="15"/>
      <c r="J3605" s="15"/>
      <c r="K3605" s="15"/>
      <c r="L3605" s="15"/>
      <c r="M3605" s="15"/>
      <c r="N3605" s="15"/>
      <c r="O3605" s="15"/>
    </row>
    <row r="3606" spans="1:15" s="299" customFormat="1">
      <c r="A3606" s="15"/>
      <c r="B3606" s="290"/>
      <c r="C3606" s="17"/>
      <c r="D3606" s="17"/>
      <c r="E3606" s="15"/>
      <c r="F3606" s="15"/>
      <c r="G3606" s="15"/>
      <c r="H3606" s="15"/>
      <c r="I3606" s="15"/>
      <c r="J3606" s="15"/>
      <c r="K3606" s="15"/>
      <c r="L3606" s="15"/>
      <c r="M3606" s="15"/>
      <c r="N3606" s="15"/>
      <c r="O3606" s="15"/>
    </row>
    <row r="3607" spans="1:15" s="299" customFormat="1">
      <c r="A3607" s="15"/>
      <c r="B3607" s="290"/>
      <c r="C3607" s="17"/>
      <c r="D3607" s="17"/>
      <c r="E3607" s="15"/>
      <c r="F3607" s="15"/>
      <c r="G3607" s="15"/>
      <c r="H3607" s="15"/>
      <c r="I3607" s="15"/>
      <c r="J3607" s="15"/>
      <c r="K3607" s="15"/>
      <c r="L3607" s="15"/>
      <c r="M3607" s="15"/>
      <c r="N3607" s="15"/>
      <c r="O3607" s="15"/>
    </row>
    <row r="3608" spans="1:15" s="299" customFormat="1">
      <c r="A3608" s="15"/>
      <c r="B3608" s="290"/>
      <c r="C3608" s="17"/>
      <c r="D3608" s="17"/>
      <c r="E3608" s="15"/>
      <c r="F3608" s="15"/>
      <c r="G3608" s="15"/>
      <c r="H3608" s="15"/>
      <c r="I3608" s="15"/>
      <c r="J3608" s="15"/>
      <c r="K3608" s="15"/>
      <c r="L3608" s="15"/>
      <c r="M3608" s="15"/>
      <c r="N3608" s="15"/>
      <c r="O3608" s="15"/>
    </row>
    <row r="3609" spans="1:15" s="299" customFormat="1">
      <c r="A3609" s="15"/>
      <c r="B3609" s="290"/>
      <c r="C3609" s="17"/>
      <c r="D3609" s="17"/>
      <c r="E3609" s="15"/>
      <c r="F3609" s="15"/>
      <c r="G3609" s="15"/>
      <c r="H3609" s="15"/>
      <c r="I3609" s="15"/>
      <c r="J3609" s="15"/>
      <c r="K3609" s="15"/>
      <c r="L3609" s="15"/>
      <c r="M3609" s="15"/>
      <c r="N3609" s="15"/>
      <c r="O3609" s="15"/>
    </row>
    <row r="3610" spans="1:15" s="299" customFormat="1">
      <c r="A3610" s="15"/>
      <c r="B3610" s="290"/>
      <c r="C3610" s="17"/>
      <c r="D3610" s="17"/>
      <c r="E3610" s="15"/>
      <c r="F3610" s="15"/>
      <c r="G3610" s="15"/>
      <c r="H3610" s="15"/>
      <c r="I3610" s="15"/>
      <c r="J3610" s="15"/>
      <c r="K3610" s="15"/>
      <c r="L3610" s="15"/>
      <c r="M3610" s="15"/>
      <c r="N3610" s="15"/>
      <c r="O3610" s="15"/>
    </row>
    <row r="3611" spans="1:15" s="299" customFormat="1">
      <c r="A3611" s="15"/>
      <c r="B3611" s="290"/>
      <c r="C3611" s="17"/>
      <c r="D3611" s="17"/>
      <c r="E3611" s="15"/>
      <c r="F3611" s="15"/>
      <c r="G3611" s="15"/>
      <c r="H3611" s="15"/>
      <c r="I3611" s="15"/>
      <c r="J3611" s="15"/>
      <c r="K3611" s="15"/>
      <c r="L3611" s="15"/>
      <c r="M3611" s="15"/>
      <c r="N3611" s="15"/>
      <c r="O3611" s="15"/>
    </row>
    <row r="3612" spans="1:15" s="299" customFormat="1">
      <c r="A3612" s="15"/>
      <c r="B3612" s="290"/>
      <c r="C3612" s="17"/>
      <c r="D3612" s="17"/>
      <c r="E3612" s="15"/>
      <c r="F3612" s="15"/>
      <c r="G3612" s="15"/>
      <c r="H3612" s="15"/>
      <c r="I3612" s="15"/>
      <c r="J3612" s="15"/>
      <c r="K3612" s="15"/>
      <c r="L3612" s="15"/>
      <c r="M3612" s="15"/>
      <c r="N3612" s="15"/>
      <c r="O3612" s="15"/>
    </row>
    <row r="3613" spans="1:15" s="299" customFormat="1">
      <c r="A3613" s="15"/>
      <c r="B3613" s="290"/>
      <c r="C3613" s="17"/>
      <c r="D3613" s="17"/>
      <c r="E3613" s="15"/>
      <c r="F3613" s="15"/>
      <c r="G3613" s="15"/>
      <c r="H3613" s="15"/>
      <c r="I3613" s="15"/>
      <c r="J3613" s="15"/>
      <c r="K3613" s="15"/>
      <c r="L3613" s="15"/>
      <c r="M3613" s="15"/>
      <c r="N3613" s="15"/>
      <c r="O3613" s="15"/>
    </row>
    <row r="3614" spans="1:15" s="299" customFormat="1">
      <c r="A3614" s="15"/>
      <c r="B3614" s="290"/>
      <c r="C3614" s="17"/>
      <c r="D3614" s="17"/>
      <c r="E3614" s="15"/>
      <c r="F3614" s="15"/>
      <c r="G3614" s="15"/>
      <c r="H3614" s="15"/>
      <c r="I3614" s="15"/>
      <c r="J3614" s="15"/>
      <c r="K3614" s="15"/>
      <c r="L3614" s="15"/>
      <c r="M3614" s="15"/>
      <c r="N3614" s="15"/>
      <c r="O3614" s="15"/>
    </row>
    <row r="3615" spans="1:15" s="299" customFormat="1">
      <c r="A3615" s="15"/>
      <c r="B3615" s="290"/>
      <c r="C3615" s="17"/>
      <c r="D3615" s="17"/>
      <c r="E3615" s="15"/>
      <c r="F3615" s="15"/>
      <c r="G3615" s="15"/>
      <c r="H3615" s="15"/>
      <c r="I3615" s="15"/>
      <c r="J3615" s="15"/>
      <c r="K3615" s="15"/>
      <c r="L3615" s="15"/>
      <c r="M3615" s="15"/>
      <c r="N3615" s="15"/>
      <c r="O3615" s="15"/>
    </row>
    <row r="3616" spans="1:15" s="299" customFormat="1">
      <c r="A3616" s="15"/>
      <c r="B3616" s="290"/>
      <c r="C3616" s="17"/>
      <c r="D3616" s="17"/>
      <c r="E3616" s="15"/>
      <c r="F3616" s="15"/>
      <c r="G3616" s="15"/>
      <c r="H3616" s="15"/>
      <c r="I3616" s="15"/>
      <c r="J3616" s="15"/>
      <c r="K3616" s="15"/>
      <c r="L3616" s="15"/>
      <c r="M3616" s="15"/>
      <c r="N3616" s="15"/>
      <c r="O3616" s="15"/>
    </row>
    <row r="3617" spans="1:15" s="299" customFormat="1">
      <c r="A3617" s="15"/>
      <c r="B3617" s="290"/>
      <c r="C3617" s="17"/>
      <c r="D3617" s="17"/>
      <c r="E3617" s="15"/>
      <c r="F3617" s="15"/>
      <c r="G3617" s="15"/>
      <c r="H3617" s="15"/>
      <c r="I3617" s="15"/>
      <c r="J3617" s="15"/>
      <c r="K3617" s="15"/>
      <c r="L3617" s="15"/>
      <c r="M3617" s="15"/>
      <c r="N3617" s="15"/>
      <c r="O3617" s="15"/>
    </row>
    <row r="3618" spans="1:15" s="299" customFormat="1">
      <c r="A3618" s="15"/>
      <c r="B3618" s="290"/>
      <c r="C3618" s="17"/>
      <c r="D3618" s="17"/>
      <c r="E3618" s="15"/>
      <c r="F3618" s="15"/>
      <c r="G3618" s="15"/>
      <c r="H3618" s="15"/>
      <c r="I3618" s="15"/>
      <c r="J3618" s="15"/>
      <c r="K3618" s="15"/>
      <c r="L3618" s="15"/>
      <c r="M3618" s="15"/>
      <c r="N3618" s="15"/>
      <c r="O3618" s="15"/>
    </row>
    <row r="3619" spans="1:15" s="299" customFormat="1">
      <c r="A3619" s="15"/>
      <c r="B3619" s="290"/>
      <c r="C3619" s="17"/>
      <c r="D3619" s="17"/>
      <c r="E3619" s="15"/>
      <c r="F3619" s="15"/>
      <c r="G3619" s="15"/>
      <c r="H3619" s="15"/>
      <c r="I3619" s="15"/>
      <c r="J3619" s="15"/>
      <c r="K3619" s="15"/>
      <c r="L3619" s="15"/>
      <c r="M3619" s="15"/>
      <c r="N3619" s="15"/>
      <c r="O3619" s="15"/>
    </row>
    <row r="3620" spans="1:15" s="299" customFormat="1">
      <c r="A3620" s="15"/>
      <c r="B3620" s="290"/>
      <c r="C3620" s="17"/>
      <c r="D3620" s="17"/>
      <c r="E3620" s="15"/>
      <c r="F3620" s="15"/>
      <c r="G3620" s="15"/>
      <c r="H3620" s="15"/>
      <c r="I3620" s="15"/>
      <c r="J3620" s="15"/>
      <c r="K3620" s="15"/>
      <c r="L3620" s="15"/>
      <c r="M3620" s="15"/>
      <c r="N3620" s="15"/>
      <c r="O3620" s="15"/>
    </row>
    <row r="3621" spans="1:15" s="299" customFormat="1">
      <c r="A3621" s="15"/>
      <c r="B3621" s="290"/>
      <c r="C3621" s="17"/>
      <c r="D3621" s="17"/>
      <c r="E3621" s="15"/>
      <c r="F3621" s="15"/>
      <c r="G3621" s="15"/>
      <c r="H3621" s="15"/>
      <c r="I3621" s="15"/>
      <c r="J3621" s="15"/>
      <c r="K3621" s="15"/>
      <c r="L3621" s="15"/>
      <c r="M3621" s="15"/>
      <c r="N3621" s="15"/>
      <c r="O3621" s="15"/>
    </row>
    <row r="3622" spans="1:15" s="299" customFormat="1">
      <c r="A3622" s="15"/>
      <c r="B3622" s="290"/>
      <c r="C3622" s="17"/>
      <c r="D3622" s="17"/>
      <c r="E3622" s="15"/>
      <c r="F3622" s="15"/>
      <c r="G3622" s="15"/>
      <c r="H3622" s="15"/>
      <c r="I3622" s="15"/>
      <c r="J3622" s="15"/>
      <c r="K3622" s="15"/>
      <c r="L3622" s="15"/>
      <c r="M3622" s="15"/>
      <c r="N3622" s="15"/>
      <c r="O3622" s="15"/>
    </row>
    <row r="3623" spans="1:15" s="299" customFormat="1">
      <c r="A3623" s="15"/>
      <c r="B3623" s="290"/>
      <c r="C3623" s="17"/>
      <c r="D3623" s="17"/>
      <c r="E3623" s="15"/>
      <c r="F3623" s="15"/>
      <c r="G3623" s="15"/>
      <c r="H3623" s="15"/>
      <c r="I3623" s="15"/>
      <c r="J3623" s="15"/>
      <c r="K3623" s="15"/>
      <c r="L3623" s="15"/>
      <c r="M3623" s="15"/>
      <c r="N3623" s="15"/>
      <c r="O3623" s="15"/>
    </row>
    <row r="3624" spans="1:15" s="299" customFormat="1">
      <c r="A3624" s="15"/>
      <c r="B3624" s="290"/>
      <c r="C3624" s="17"/>
      <c r="D3624" s="17"/>
      <c r="E3624" s="15"/>
      <c r="F3624" s="15"/>
      <c r="G3624" s="15"/>
      <c r="H3624" s="15"/>
      <c r="I3624" s="15"/>
      <c r="J3624" s="15"/>
      <c r="K3624" s="15"/>
      <c r="L3624" s="15"/>
      <c r="M3624" s="15"/>
      <c r="N3624" s="15"/>
      <c r="O3624" s="15"/>
    </row>
    <row r="3625" spans="1:15" s="299" customFormat="1">
      <c r="A3625" s="15"/>
      <c r="B3625" s="290"/>
      <c r="C3625" s="17"/>
      <c r="D3625" s="17"/>
      <c r="E3625" s="15"/>
      <c r="F3625" s="15"/>
      <c r="G3625" s="15"/>
      <c r="H3625" s="15"/>
      <c r="I3625" s="15"/>
      <c r="J3625" s="15"/>
      <c r="K3625" s="15"/>
      <c r="L3625" s="15"/>
      <c r="M3625" s="15"/>
      <c r="N3625" s="15"/>
      <c r="O3625" s="15"/>
    </row>
    <row r="3626" spans="1:15" s="299" customFormat="1">
      <c r="A3626" s="15"/>
      <c r="B3626" s="290"/>
      <c r="C3626" s="17"/>
      <c r="D3626" s="17"/>
      <c r="E3626" s="15"/>
      <c r="F3626" s="15"/>
      <c r="G3626" s="15"/>
      <c r="H3626" s="15"/>
      <c r="I3626" s="15"/>
      <c r="J3626" s="15"/>
      <c r="K3626" s="15"/>
      <c r="L3626" s="15"/>
      <c r="M3626" s="15"/>
      <c r="N3626" s="15"/>
      <c r="O3626" s="15"/>
    </row>
    <row r="3627" spans="1:15" s="299" customFormat="1">
      <c r="A3627" s="15"/>
      <c r="B3627" s="290"/>
      <c r="C3627" s="17"/>
      <c r="D3627" s="17"/>
      <c r="E3627" s="15"/>
      <c r="F3627" s="15"/>
      <c r="G3627" s="15"/>
      <c r="H3627" s="15"/>
      <c r="I3627" s="15"/>
      <c r="J3627" s="15"/>
      <c r="K3627" s="15"/>
      <c r="L3627" s="15"/>
      <c r="M3627" s="15"/>
      <c r="N3627" s="15"/>
      <c r="O3627" s="15"/>
    </row>
    <row r="3628" spans="1:15" s="299" customFormat="1">
      <c r="A3628" s="15"/>
      <c r="B3628" s="290"/>
      <c r="C3628" s="17"/>
      <c r="D3628" s="17"/>
      <c r="E3628" s="15"/>
      <c r="F3628" s="15"/>
      <c r="G3628" s="15"/>
      <c r="H3628" s="15"/>
      <c r="I3628" s="15"/>
      <c r="J3628" s="15"/>
      <c r="K3628" s="15"/>
      <c r="L3628" s="15"/>
      <c r="M3628" s="15"/>
      <c r="N3628" s="15"/>
      <c r="O3628" s="15"/>
    </row>
    <row r="3629" spans="1:15" s="299" customFormat="1">
      <c r="A3629" s="15"/>
      <c r="B3629" s="290"/>
      <c r="C3629" s="17"/>
      <c r="D3629" s="17"/>
      <c r="E3629" s="15"/>
      <c r="F3629" s="15"/>
      <c r="G3629" s="15"/>
      <c r="H3629" s="15"/>
      <c r="I3629" s="15"/>
      <c r="J3629" s="15"/>
      <c r="K3629" s="15"/>
      <c r="L3629" s="15"/>
      <c r="M3629" s="15"/>
      <c r="N3629" s="15"/>
      <c r="O3629" s="15"/>
    </row>
    <row r="3630" spans="1:15" s="299" customFormat="1">
      <c r="A3630" s="15"/>
      <c r="B3630" s="290"/>
      <c r="C3630" s="17"/>
      <c r="D3630" s="17"/>
      <c r="E3630" s="15"/>
      <c r="F3630" s="15"/>
      <c r="G3630" s="15"/>
      <c r="H3630" s="15"/>
      <c r="I3630" s="15"/>
      <c r="J3630" s="15"/>
      <c r="K3630" s="15"/>
      <c r="L3630" s="15"/>
      <c r="M3630" s="15"/>
      <c r="N3630" s="15"/>
      <c r="O3630" s="15"/>
    </row>
    <row r="3631" spans="1:15" s="299" customFormat="1">
      <c r="A3631" s="15"/>
      <c r="B3631" s="290"/>
      <c r="C3631" s="17"/>
      <c r="D3631" s="17"/>
      <c r="E3631" s="15"/>
      <c r="F3631" s="15"/>
      <c r="G3631" s="15"/>
      <c r="H3631" s="15"/>
      <c r="I3631" s="15"/>
      <c r="J3631" s="15"/>
      <c r="K3631" s="15"/>
      <c r="L3631" s="15"/>
      <c r="M3631" s="15"/>
      <c r="N3631" s="15"/>
      <c r="O3631" s="15"/>
    </row>
    <row r="3632" spans="1:15" s="299" customFormat="1">
      <c r="A3632" s="15"/>
      <c r="B3632" s="290"/>
      <c r="C3632" s="17"/>
      <c r="D3632" s="17"/>
      <c r="E3632" s="15"/>
      <c r="F3632" s="15"/>
      <c r="G3632" s="15"/>
      <c r="H3632" s="15"/>
      <c r="I3632" s="15"/>
      <c r="J3632" s="15"/>
      <c r="K3632" s="15"/>
      <c r="L3632" s="15"/>
      <c r="M3632" s="15"/>
      <c r="N3632" s="15"/>
      <c r="O3632" s="15"/>
    </row>
    <row r="3633" spans="1:15" s="299" customFormat="1">
      <c r="A3633" s="15"/>
      <c r="B3633" s="290"/>
      <c r="C3633" s="17"/>
      <c r="D3633" s="17"/>
      <c r="E3633" s="15"/>
      <c r="F3633" s="15"/>
      <c r="G3633" s="15"/>
      <c r="H3633" s="15"/>
      <c r="I3633" s="15"/>
      <c r="J3633" s="15"/>
      <c r="K3633" s="15"/>
      <c r="L3633" s="15"/>
      <c r="M3633" s="15"/>
      <c r="N3633" s="15"/>
      <c r="O3633" s="15"/>
    </row>
    <row r="3634" spans="1:15" s="299" customFormat="1">
      <c r="A3634" s="15"/>
      <c r="B3634" s="290"/>
      <c r="C3634" s="17"/>
      <c r="D3634" s="17"/>
      <c r="E3634" s="15"/>
      <c r="F3634" s="15"/>
      <c r="G3634" s="15"/>
      <c r="H3634" s="15"/>
      <c r="I3634" s="15"/>
      <c r="J3634" s="15"/>
      <c r="K3634" s="15"/>
      <c r="L3634" s="15"/>
      <c r="M3634" s="15"/>
      <c r="N3634" s="15"/>
      <c r="O3634" s="15"/>
    </row>
    <row r="3635" spans="1:15" s="299" customFormat="1">
      <c r="A3635" s="15"/>
      <c r="B3635" s="290"/>
      <c r="C3635" s="17"/>
      <c r="D3635" s="17"/>
      <c r="E3635" s="15"/>
      <c r="F3635" s="15"/>
      <c r="G3635" s="15"/>
      <c r="H3635" s="15"/>
      <c r="I3635" s="15"/>
      <c r="J3635" s="15"/>
      <c r="K3635" s="15"/>
      <c r="L3635" s="15"/>
      <c r="M3635" s="15"/>
      <c r="N3635" s="15"/>
      <c r="O3635" s="15"/>
    </row>
    <row r="3636" spans="1:15" s="299" customFormat="1">
      <c r="A3636" s="15"/>
      <c r="B3636" s="290"/>
      <c r="C3636" s="17"/>
      <c r="D3636" s="17"/>
      <c r="E3636" s="15"/>
      <c r="F3636" s="15"/>
      <c r="G3636" s="15"/>
      <c r="H3636" s="15"/>
      <c r="I3636" s="15"/>
      <c r="J3636" s="15"/>
      <c r="K3636" s="15"/>
      <c r="L3636" s="15"/>
      <c r="M3636" s="15"/>
      <c r="N3636" s="15"/>
      <c r="O3636" s="15"/>
    </row>
    <row r="3637" spans="1:15" s="299" customFormat="1">
      <c r="A3637" s="15"/>
      <c r="B3637" s="290"/>
      <c r="C3637" s="17"/>
      <c r="D3637" s="17"/>
      <c r="E3637" s="15"/>
      <c r="F3637" s="15"/>
      <c r="G3637" s="15"/>
      <c r="H3637" s="15"/>
      <c r="I3637" s="15"/>
      <c r="J3637" s="15"/>
      <c r="K3637" s="15"/>
      <c r="L3637" s="15"/>
      <c r="M3637" s="15"/>
      <c r="N3637" s="15"/>
      <c r="O3637" s="15"/>
    </row>
    <row r="3638" spans="1:15" s="299" customFormat="1">
      <c r="A3638" s="15"/>
      <c r="B3638" s="290"/>
      <c r="C3638" s="17"/>
      <c r="D3638" s="17"/>
      <c r="E3638" s="15"/>
      <c r="F3638" s="15"/>
      <c r="G3638" s="15"/>
      <c r="H3638" s="15"/>
      <c r="I3638" s="15"/>
      <c r="J3638" s="15"/>
      <c r="K3638" s="15"/>
      <c r="L3638" s="15"/>
      <c r="M3638" s="15"/>
      <c r="N3638" s="15"/>
      <c r="O3638" s="15"/>
    </row>
    <row r="3639" spans="1:15" s="299" customFormat="1">
      <c r="A3639" s="15"/>
      <c r="B3639" s="290"/>
      <c r="C3639" s="17"/>
      <c r="D3639" s="17"/>
      <c r="E3639" s="15"/>
      <c r="F3639" s="15"/>
      <c r="G3639" s="15"/>
      <c r="H3639" s="15"/>
      <c r="I3639" s="15"/>
      <c r="J3639" s="15"/>
      <c r="K3639" s="15"/>
      <c r="L3639" s="15"/>
      <c r="M3639" s="15"/>
      <c r="N3639" s="15"/>
      <c r="O3639" s="15"/>
    </row>
    <row r="3640" spans="1:15" s="299" customFormat="1">
      <c r="A3640" s="15"/>
      <c r="B3640" s="290"/>
      <c r="C3640" s="17"/>
      <c r="D3640" s="17"/>
      <c r="E3640" s="15"/>
      <c r="F3640" s="15"/>
      <c r="G3640" s="15"/>
      <c r="H3640" s="15"/>
      <c r="I3640" s="15"/>
      <c r="J3640" s="15"/>
      <c r="K3640" s="15"/>
      <c r="L3640" s="15"/>
      <c r="M3640" s="15"/>
      <c r="N3640" s="15"/>
      <c r="O3640" s="15"/>
    </row>
    <row r="3641" spans="1:15" s="299" customFormat="1">
      <c r="A3641" s="15"/>
      <c r="B3641" s="290"/>
      <c r="C3641" s="17"/>
      <c r="D3641" s="17"/>
      <c r="E3641" s="15"/>
      <c r="F3641" s="15"/>
      <c r="G3641" s="15"/>
      <c r="H3641" s="15"/>
      <c r="I3641" s="15"/>
      <c r="J3641" s="15"/>
      <c r="K3641" s="15"/>
      <c r="L3641" s="15"/>
      <c r="M3641" s="15"/>
      <c r="N3641" s="15"/>
      <c r="O3641" s="15"/>
    </row>
    <row r="3642" spans="1:15" s="299" customFormat="1">
      <c r="A3642" s="15"/>
      <c r="B3642" s="290"/>
      <c r="C3642" s="17"/>
      <c r="D3642" s="17"/>
      <c r="E3642" s="15"/>
      <c r="F3642" s="15"/>
      <c r="G3642" s="15"/>
      <c r="H3642" s="15"/>
      <c r="I3642" s="15"/>
      <c r="J3642" s="15"/>
      <c r="K3642" s="15"/>
      <c r="L3642" s="15"/>
      <c r="M3642" s="15"/>
      <c r="N3642" s="15"/>
      <c r="O3642" s="15"/>
    </row>
    <row r="3643" spans="1:15" s="299" customFormat="1">
      <c r="A3643" s="15"/>
      <c r="B3643" s="290"/>
      <c r="C3643" s="17"/>
      <c r="D3643" s="17"/>
      <c r="E3643" s="15"/>
      <c r="F3643" s="15"/>
      <c r="G3643" s="15"/>
      <c r="H3643" s="15"/>
      <c r="I3643" s="15"/>
      <c r="J3643" s="15"/>
      <c r="K3643" s="15"/>
      <c r="L3643" s="15"/>
      <c r="M3643" s="15"/>
      <c r="N3643" s="15"/>
      <c r="O3643" s="15"/>
    </row>
    <row r="3644" spans="1:15" s="299" customFormat="1">
      <c r="A3644" s="15"/>
      <c r="B3644" s="290"/>
      <c r="C3644" s="17"/>
      <c r="D3644" s="17"/>
      <c r="E3644" s="15"/>
      <c r="F3644" s="15"/>
      <c r="G3644" s="15"/>
      <c r="H3644" s="15"/>
      <c r="I3644" s="15"/>
      <c r="J3644" s="15"/>
      <c r="K3644" s="15"/>
      <c r="L3644" s="15"/>
      <c r="M3644" s="15"/>
      <c r="N3644" s="15"/>
      <c r="O3644" s="15"/>
    </row>
    <row r="3645" spans="1:15" s="299" customFormat="1">
      <c r="A3645" s="15"/>
      <c r="B3645" s="290"/>
      <c r="C3645" s="17"/>
      <c r="D3645" s="17"/>
      <c r="E3645" s="15"/>
      <c r="F3645" s="15"/>
      <c r="G3645" s="15"/>
      <c r="H3645" s="15"/>
      <c r="I3645" s="15"/>
      <c r="J3645" s="15"/>
      <c r="K3645" s="15"/>
      <c r="L3645" s="15"/>
      <c r="M3645" s="15"/>
      <c r="N3645" s="15"/>
      <c r="O3645" s="15"/>
    </row>
    <row r="3646" spans="1:15" s="299" customFormat="1">
      <c r="A3646" s="15"/>
      <c r="B3646" s="290"/>
      <c r="C3646" s="17"/>
      <c r="D3646" s="17"/>
      <c r="E3646" s="15"/>
      <c r="F3646" s="15"/>
      <c r="G3646" s="15"/>
      <c r="H3646" s="15"/>
      <c r="I3646" s="15"/>
      <c r="J3646" s="15"/>
      <c r="K3646" s="15"/>
      <c r="L3646" s="15"/>
      <c r="M3646" s="15"/>
      <c r="N3646" s="15"/>
      <c r="O3646" s="15"/>
    </row>
    <row r="3647" spans="1:15" s="299" customFormat="1">
      <c r="A3647" s="15"/>
      <c r="B3647" s="290"/>
      <c r="C3647" s="17"/>
      <c r="D3647" s="17"/>
      <c r="E3647" s="15"/>
      <c r="F3647" s="15"/>
      <c r="G3647" s="15"/>
      <c r="H3647" s="15"/>
      <c r="I3647" s="15"/>
      <c r="J3647" s="15"/>
      <c r="K3647" s="15"/>
      <c r="L3647" s="15"/>
      <c r="M3647" s="15"/>
      <c r="N3647" s="15"/>
      <c r="O3647" s="15"/>
    </row>
    <row r="3648" spans="1:15" s="299" customFormat="1">
      <c r="A3648" s="15"/>
      <c r="B3648" s="290"/>
      <c r="C3648" s="17"/>
      <c r="D3648" s="17"/>
      <c r="E3648" s="15"/>
      <c r="F3648" s="15"/>
      <c r="G3648" s="15"/>
      <c r="H3648" s="15"/>
      <c r="I3648" s="15"/>
      <c r="J3648" s="15"/>
      <c r="K3648" s="15"/>
      <c r="L3648" s="15"/>
      <c r="M3648" s="15"/>
      <c r="N3648" s="15"/>
      <c r="O3648" s="15"/>
    </row>
    <row r="3649" spans="1:15" s="299" customFormat="1">
      <c r="A3649" s="15"/>
      <c r="B3649" s="290"/>
      <c r="C3649" s="17"/>
      <c r="D3649" s="17"/>
      <c r="E3649" s="15"/>
      <c r="F3649" s="15"/>
      <c r="G3649" s="15"/>
      <c r="H3649" s="15"/>
      <c r="I3649" s="15"/>
      <c r="J3649" s="15"/>
      <c r="K3649" s="15"/>
      <c r="L3649" s="15"/>
      <c r="M3649" s="15"/>
      <c r="N3649" s="15"/>
      <c r="O3649" s="15"/>
    </row>
    <row r="3650" spans="1:15" s="299" customFormat="1">
      <c r="A3650" s="15"/>
      <c r="B3650" s="290"/>
      <c r="C3650" s="17"/>
      <c r="D3650" s="17"/>
      <c r="E3650" s="15"/>
      <c r="F3650" s="15"/>
      <c r="G3650" s="15"/>
      <c r="H3650" s="15"/>
      <c r="I3650" s="15"/>
      <c r="J3650" s="15"/>
      <c r="K3650" s="15"/>
      <c r="L3650" s="15"/>
      <c r="M3650" s="15"/>
      <c r="N3650" s="15"/>
      <c r="O3650" s="15"/>
    </row>
    <row r="3651" spans="1:15" s="299" customFormat="1">
      <c r="A3651" s="15"/>
      <c r="B3651" s="290"/>
      <c r="C3651" s="17"/>
      <c r="D3651" s="17"/>
      <c r="E3651" s="15"/>
      <c r="F3651" s="15"/>
      <c r="G3651" s="15"/>
      <c r="H3651" s="15"/>
      <c r="I3651" s="15"/>
      <c r="J3651" s="15"/>
      <c r="K3651" s="15"/>
      <c r="L3651" s="15"/>
      <c r="M3651" s="15"/>
      <c r="N3651" s="15"/>
      <c r="O3651" s="15"/>
    </row>
    <row r="3652" spans="1:15" s="299" customFormat="1">
      <c r="A3652" s="15"/>
      <c r="B3652" s="290"/>
      <c r="C3652" s="17"/>
      <c r="D3652" s="17"/>
      <c r="E3652" s="15"/>
      <c r="F3652" s="15"/>
      <c r="G3652" s="15"/>
      <c r="H3652" s="15"/>
      <c r="I3652" s="15"/>
      <c r="J3652" s="15"/>
      <c r="K3652" s="15"/>
      <c r="L3652" s="15"/>
      <c r="M3652" s="15"/>
      <c r="N3652" s="15"/>
      <c r="O3652" s="15"/>
    </row>
    <row r="3653" spans="1:15" s="299" customFormat="1">
      <c r="A3653" s="15"/>
      <c r="B3653" s="290"/>
      <c r="C3653" s="17"/>
      <c r="D3653" s="17"/>
      <c r="E3653" s="15"/>
      <c r="F3653" s="15"/>
      <c r="G3653" s="15"/>
      <c r="H3653" s="15"/>
      <c r="I3653" s="15"/>
      <c r="J3653" s="15"/>
      <c r="K3653" s="15"/>
      <c r="L3653" s="15"/>
      <c r="M3653" s="15"/>
      <c r="N3653" s="15"/>
      <c r="O3653" s="15"/>
    </row>
    <row r="3654" spans="1:15" s="299" customFormat="1">
      <c r="A3654" s="15"/>
      <c r="B3654" s="290"/>
      <c r="C3654" s="17"/>
      <c r="D3654" s="17"/>
      <c r="E3654" s="15"/>
      <c r="F3654" s="15"/>
      <c r="G3654" s="15"/>
      <c r="H3654" s="15"/>
      <c r="I3654" s="15"/>
      <c r="J3654" s="15"/>
      <c r="K3654" s="15"/>
      <c r="L3654" s="15"/>
      <c r="M3654" s="15"/>
      <c r="N3654" s="15"/>
      <c r="O3654" s="15"/>
    </row>
    <row r="3655" spans="1:15" s="299" customFormat="1">
      <c r="A3655" s="15"/>
      <c r="B3655" s="290"/>
      <c r="C3655" s="17"/>
      <c r="D3655" s="17"/>
      <c r="E3655" s="15"/>
      <c r="F3655" s="15"/>
      <c r="G3655" s="15"/>
      <c r="H3655" s="15"/>
      <c r="I3655" s="15"/>
      <c r="J3655" s="15"/>
      <c r="K3655" s="15"/>
      <c r="L3655" s="15"/>
      <c r="M3655" s="15"/>
      <c r="N3655" s="15"/>
      <c r="O3655" s="15"/>
    </row>
    <row r="3656" spans="1:15" s="299" customFormat="1">
      <c r="A3656" s="15"/>
      <c r="B3656" s="290"/>
      <c r="C3656" s="17"/>
      <c r="D3656" s="17"/>
      <c r="E3656" s="15"/>
      <c r="F3656" s="15"/>
      <c r="G3656" s="15"/>
      <c r="H3656" s="15"/>
      <c r="I3656" s="15"/>
      <c r="J3656" s="15"/>
      <c r="K3656" s="15"/>
      <c r="L3656" s="15"/>
      <c r="M3656" s="15"/>
      <c r="N3656" s="15"/>
      <c r="O3656" s="15"/>
    </row>
    <row r="3657" spans="1:15" s="299" customFormat="1">
      <c r="A3657" s="15"/>
      <c r="B3657" s="290"/>
      <c r="C3657" s="17"/>
      <c r="D3657" s="17"/>
      <c r="E3657" s="15"/>
      <c r="F3657" s="15"/>
      <c r="G3657" s="15"/>
      <c r="H3657" s="15"/>
      <c r="I3657" s="15"/>
      <c r="J3657" s="15"/>
      <c r="K3657" s="15"/>
      <c r="L3657" s="15"/>
      <c r="M3657" s="15"/>
      <c r="N3657" s="15"/>
      <c r="O3657" s="15"/>
    </row>
    <row r="3658" spans="1:15" s="299" customFormat="1">
      <c r="A3658" s="15"/>
      <c r="B3658" s="290"/>
      <c r="C3658" s="17"/>
      <c r="D3658" s="17"/>
      <c r="E3658" s="15"/>
      <c r="F3658" s="15"/>
      <c r="G3658" s="15"/>
      <c r="H3658" s="15"/>
      <c r="I3658" s="15"/>
      <c r="J3658" s="15"/>
      <c r="K3658" s="15"/>
      <c r="L3658" s="15"/>
      <c r="M3658" s="15"/>
      <c r="N3658" s="15"/>
      <c r="O3658" s="15"/>
    </row>
    <row r="3659" spans="1:15" s="299" customFormat="1">
      <c r="A3659" s="15"/>
      <c r="B3659" s="290"/>
      <c r="C3659" s="17"/>
      <c r="D3659" s="17"/>
      <c r="E3659" s="15"/>
      <c r="F3659" s="15"/>
      <c r="G3659" s="15"/>
      <c r="H3659" s="15"/>
      <c r="I3659" s="15"/>
      <c r="J3659" s="15"/>
      <c r="K3659" s="15"/>
      <c r="L3659" s="15"/>
      <c r="M3659" s="15"/>
      <c r="N3659" s="15"/>
      <c r="O3659" s="15"/>
    </row>
    <row r="3660" spans="1:15" s="299" customFormat="1">
      <c r="A3660" s="15"/>
      <c r="B3660" s="290"/>
      <c r="C3660" s="17"/>
      <c r="D3660" s="17"/>
      <c r="E3660" s="15"/>
      <c r="F3660" s="15"/>
      <c r="G3660" s="15"/>
      <c r="H3660" s="15"/>
      <c r="I3660" s="15"/>
      <c r="J3660" s="15"/>
      <c r="K3660" s="15"/>
      <c r="L3660" s="15"/>
      <c r="M3660" s="15"/>
      <c r="N3660" s="15"/>
      <c r="O3660" s="15"/>
    </row>
    <row r="3661" spans="1:15" s="299" customFormat="1">
      <c r="A3661" s="15"/>
      <c r="B3661" s="290"/>
      <c r="C3661" s="17"/>
      <c r="D3661" s="17"/>
      <c r="E3661" s="15"/>
      <c r="F3661" s="15"/>
      <c r="G3661" s="15"/>
      <c r="H3661" s="15"/>
      <c r="I3661" s="15"/>
      <c r="J3661" s="15"/>
      <c r="K3661" s="15"/>
      <c r="L3661" s="15"/>
      <c r="M3661" s="15"/>
      <c r="N3661" s="15"/>
      <c r="O3661" s="15"/>
    </row>
    <row r="3662" spans="1:15" s="299" customFormat="1">
      <c r="A3662" s="15"/>
      <c r="B3662" s="290"/>
      <c r="C3662" s="17"/>
      <c r="D3662" s="17"/>
      <c r="E3662" s="15"/>
      <c r="F3662" s="15"/>
      <c r="G3662" s="15"/>
      <c r="H3662" s="15"/>
      <c r="I3662" s="15"/>
      <c r="J3662" s="15"/>
      <c r="K3662" s="15"/>
      <c r="L3662" s="15"/>
      <c r="M3662" s="15"/>
      <c r="N3662" s="15"/>
      <c r="O3662" s="15"/>
    </row>
    <row r="3663" spans="1:15" s="299" customFormat="1">
      <c r="A3663" s="15"/>
      <c r="B3663" s="290"/>
      <c r="C3663" s="17"/>
      <c r="D3663" s="17"/>
      <c r="E3663" s="15"/>
      <c r="F3663" s="15"/>
      <c r="G3663" s="15"/>
      <c r="H3663" s="15"/>
      <c r="I3663" s="15"/>
      <c r="J3663" s="15"/>
      <c r="K3663" s="15"/>
      <c r="L3663" s="15"/>
      <c r="M3663" s="15"/>
      <c r="N3663" s="15"/>
      <c r="O3663" s="15"/>
    </row>
    <row r="3664" spans="1:15" s="299" customFormat="1">
      <c r="A3664" s="15"/>
      <c r="B3664" s="290"/>
      <c r="C3664" s="17"/>
      <c r="D3664" s="17"/>
      <c r="E3664" s="15"/>
      <c r="F3664" s="15"/>
      <c r="G3664" s="15"/>
      <c r="H3664" s="15"/>
      <c r="I3664" s="15"/>
      <c r="J3664" s="15"/>
      <c r="K3664" s="15"/>
      <c r="L3664" s="15"/>
      <c r="M3664" s="15"/>
      <c r="N3664" s="15"/>
      <c r="O3664" s="15"/>
    </row>
    <row r="3665" spans="1:15" s="299" customFormat="1">
      <c r="A3665" s="15"/>
      <c r="B3665" s="290"/>
      <c r="C3665" s="17"/>
      <c r="D3665" s="17"/>
      <c r="E3665" s="15"/>
      <c r="F3665" s="15"/>
      <c r="G3665" s="15"/>
      <c r="H3665" s="15"/>
      <c r="I3665" s="15"/>
      <c r="J3665" s="15"/>
      <c r="K3665" s="15"/>
      <c r="L3665" s="15"/>
      <c r="M3665" s="15"/>
      <c r="N3665" s="15"/>
      <c r="O3665" s="15"/>
    </row>
    <row r="3666" spans="1:15" s="299" customFormat="1">
      <c r="A3666" s="15"/>
      <c r="B3666" s="290"/>
      <c r="C3666" s="17"/>
      <c r="D3666" s="17"/>
      <c r="E3666" s="15"/>
      <c r="F3666" s="15"/>
      <c r="G3666" s="15"/>
      <c r="H3666" s="15"/>
      <c r="I3666" s="15"/>
      <c r="J3666" s="15"/>
      <c r="K3666" s="15"/>
      <c r="L3666" s="15"/>
      <c r="M3666" s="15"/>
      <c r="N3666" s="15"/>
      <c r="O3666" s="15"/>
    </row>
    <row r="3667" spans="1:15" s="299" customFormat="1">
      <c r="A3667" s="15"/>
      <c r="B3667" s="290"/>
      <c r="C3667" s="17"/>
      <c r="D3667" s="17"/>
      <c r="E3667" s="15"/>
      <c r="F3667" s="15"/>
      <c r="G3667" s="15"/>
      <c r="H3667" s="15"/>
      <c r="I3667" s="15"/>
      <c r="J3667" s="15"/>
      <c r="K3667" s="15"/>
      <c r="L3667" s="15"/>
      <c r="M3667" s="15"/>
      <c r="N3667" s="15"/>
      <c r="O3667" s="15"/>
    </row>
    <row r="3668" spans="1:15" s="299" customFormat="1">
      <c r="A3668" s="15"/>
      <c r="B3668" s="290"/>
      <c r="C3668" s="17"/>
      <c r="D3668" s="17"/>
      <c r="E3668" s="15"/>
      <c r="F3668" s="15"/>
      <c r="G3668" s="15"/>
      <c r="H3668" s="15"/>
      <c r="I3668" s="15"/>
      <c r="J3668" s="15"/>
      <c r="K3668" s="15"/>
      <c r="L3668" s="15"/>
      <c r="M3668" s="15"/>
      <c r="N3668" s="15"/>
      <c r="O3668" s="15"/>
    </row>
    <row r="3669" spans="1:15" s="299" customFormat="1">
      <c r="A3669" s="15"/>
      <c r="B3669" s="290"/>
      <c r="C3669" s="17"/>
      <c r="D3669" s="17"/>
      <c r="E3669" s="15"/>
      <c r="F3669" s="15"/>
      <c r="G3669" s="15"/>
      <c r="H3669" s="15"/>
      <c r="I3669" s="15"/>
      <c r="J3669" s="15"/>
      <c r="K3669" s="15"/>
      <c r="L3669" s="15"/>
      <c r="M3669" s="15"/>
      <c r="N3669" s="15"/>
      <c r="O3669" s="15"/>
    </row>
    <row r="3670" spans="1:15" s="299" customFormat="1">
      <c r="A3670" s="15"/>
      <c r="B3670" s="290"/>
      <c r="C3670" s="17"/>
      <c r="D3670" s="17"/>
      <c r="E3670" s="15"/>
      <c r="F3670" s="15"/>
      <c r="G3670" s="15"/>
      <c r="H3670" s="15"/>
      <c r="I3670" s="15"/>
      <c r="J3670" s="15"/>
      <c r="K3670" s="15"/>
      <c r="L3670" s="15"/>
      <c r="M3670" s="15"/>
      <c r="N3670" s="15"/>
      <c r="O3670" s="15"/>
    </row>
    <row r="3671" spans="1:15" s="299" customFormat="1">
      <c r="A3671" s="15"/>
      <c r="B3671" s="290"/>
      <c r="C3671" s="17"/>
      <c r="D3671" s="17"/>
      <c r="E3671" s="15"/>
      <c r="F3671" s="15"/>
      <c r="G3671" s="15"/>
      <c r="H3671" s="15"/>
      <c r="I3671" s="15"/>
      <c r="J3671" s="15"/>
      <c r="K3671" s="15"/>
      <c r="L3671" s="15"/>
      <c r="M3671" s="15"/>
      <c r="N3671" s="15"/>
      <c r="O3671" s="15"/>
    </row>
    <row r="3672" spans="1:15" s="299" customFormat="1">
      <c r="A3672" s="15"/>
      <c r="B3672" s="290"/>
      <c r="C3672" s="17"/>
      <c r="D3672" s="17"/>
      <c r="E3672" s="15"/>
      <c r="F3672" s="15"/>
      <c r="G3672" s="15"/>
      <c r="H3672" s="15"/>
      <c r="I3672" s="15"/>
      <c r="J3672" s="15"/>
      <c r="K3672" s="15"/>
      <c r="L3672" s="15"/>
      <c r="M3672" s="15"/>
      <c r="N3672" s="15"/>
      <c r="O3672" s="15"/>
    </row>
    <row r="3673" spans="1:15" s="299" customFormat="1">
      <c r="A3673" s="15"/>
      <c r="B3673" s="290"/>
      <c r="C3673" s="17"/>
      <c r="D3673" s="17"/>
      <c r="E3673" s="15"/>
      <c r="F3673" s="15"/>
      <c r="G3673" s="15"/>
      <c r="H3673" s="15"/>
      <c r="I3673" s="15"/>
      <c r="J3673" s="15"/>
      <c r="K3673" s="15"/>
      <c r="L3673" s="15"/>
      <c r="M3673" s="15"/>
      <c r="N3673" s="15"/>
      <c r="O3673" s="15"/>
    </row>
    <row r="3674" spans="1:15" s="299" customFormat="1">
      <c r="A3674" s="15"/>
      <c r="B3674" s="290"/>
      <c r="C3674" s="17"/>
      <c r="D3674" s="17"/>
      <c r="E3674" s="15"/>
      <c r="F3674" s="15"/>
      <c r="G3674" s="15"/>
      <c r="H3674" s="15"/>
      <c r="I3674" s="15"/>
      <c r="J3674" s="15"/>
      <c r="K3674" s="15"/>
      <c r="L3674" s="15"/>
      <c r="M3674" s="15"/>
      <c r="N3674" s="15"/>
      <c r="O3674" s="15"/>
    </row>
    <row r="3675" spans="1:15" s="299" customFormat="1">
      <c r="A3675" s="15"/>
      <c r="B3675" s="290"/>
      <c r="C3675" s="17"/>
      <c r="D3675" s="17"/>
      <c r="E3675" s="15"/>
      <c r="F3675" s="15"/>
      <c r="G3675" s="15"/>
      <c r="H3675" s="15"/>
      <c r="I3675" s="15"/>
      <c r="J3675" s="15"/>
      <c r="K3675" s="15"/>
      <c r="L3675" s="15"/>
      <c r="M3675" s="15"/>
      <c r="N3675" s="15"/>
      <c r="O3675" s="15"/>
    </row>
    <row r="3676" spans="1:15" s="299" customFormat="1">
      <c r="A3676" s="15"/>
      <c r="B3676" s="290"/>
      <c r="C3676" s="17"/>
      <c r="D3676" s="17"/>
      <c r="E3676" s="15"/>
      <c r="F3676" s="15"/>
      <c r="G3676" s="15"/>
      <c r="H3676" s="15"/>
      <c r="I3676" s="15"/>
      <c r="J3676" s="15"/>
      <c r="K3676" s="15"/>
      <c r="L3676" s="15"/>
      <c r="M3676" s="15"/>
      <c r="N3676" s="15"/>
      <c r="O3676" s="15"/>
    </row>
    <row r="3677" spans="1:15" s="299" customFormat="1">
      <c r="A3677" s="15"/>
      <c r="B3677" s="290"/>
      <c r="C3677" s="17"/>
      <c r="D3677" s="17"/>
      <c r="E3677" s="15"/>
      <c r="F3677" s="15"/>
      <c r="G3677" s="15"/>
      <c r="H3677" s="15"/>
      <c r="I3677" s="15"/>
      <c r="J3677" s="15"/>
      <c r="K3677" s="15"/>
      <c r="L3677" s="15"/>
      <c r="M3677" s="15"/>
      <c r="N3677" s="15"/>
      <c r="O3677" s="15"/>
    </row>
    <row r="3678" spans="1:15" s="299" customFormat="1">
      <c r="A3678" s="15"/>
      <c r="B3678" s="290"/>
      <c r="C3678" s="17"/>
      <c r="D3678" s="17"/>
      <c r="E3678" s="15"/>
      <c r="F3678" s="15"/>
      <c r="G3678" s="15"/>
      <c r="H3678" s="15"/>
      <c r="I3678" s="15"/>
      <c r="J3678" s="15"/>
      <c r="K3678" s="15"/>
      <c r="L3678" s="15"/>
      <c r="M3678" s="15"/>
      <c r="N3678" s="15"/>
      <c r="O3678" s="15"/>
    </row>
    <row r="3679" spans="1:15" s="299" customFormat="1">
      <c r="A3679" s="15"/>
      <c r="B3679" s="290"/>
      <c r="C3679" s="17"/>
      <c r="D3679" s="17"/>
      <c r="E3679" s="15"/>
      <c r="F3679" s="15"/>
      <c r="G3679" s="15"/>
      <c r="H3679" s="15"/>
      <c r="I3679" s="15"/>
      <c r="J3679" s="15"/>
      <c r="K3679" s="15"/>
      <c r="L3679" s="15"/>
      <c r="M3679" s="15"/>
      <c r="N3679" s="15"/>
      <c r="O3679" s="15"/>
    </row>
    <row r="3680" spans="1:15" s="299" customFormat="1">
      <c r="A3680" s="15"/>
      <c r="B3680" s="290"/>
      <c r="C3680" s="17"/>
      <c r="D3680" s="17"/>
      <c r="E3680" s="15"/>
      <c r="F3680" s="15"/>
      <c r="G3680" s="15"/>
      <c r="H3680" s="15"/>
      <c r="I3680" s="15"/>
      <c r="J3680" s="15"/>
      <c r="K3680" s="15"/>
      <c r="L3680" s="15"/>
      <c r="M3680" s="15"/>
      <c r="N3680" s="15"/>
      <c r="O3680" s="15"/>
    </row>
    <row r="3681" spans="1:15" s="299" customFormat="1">
      <c r="A3681" s="15"/>
      <c r="B3681" s="290"/>
      <c r="C3681" s="17"/>
      <c r="D3681" s="17"/>
      <c r="E3681" s="15"/>
      <c r="F3681" s="15"/>
      <c r="G3681" s="15"/>
      <c r="H3681" s="15"/>
      <c r="I3681" s="15"/>
      <c r="J3681" s="15"/>
      <c r="K3681" s="15"/>
      <c r="L3681" s="15"/>
      <c r="M3681" s="15"/>
      <c r="N3681" s="15"/>
      <c r="O3681" s="15"/>
    </row>
    <row r="3682" spans="1:15" s="299" customFormat="1">
      <c r="A3682" s="15"/>
      <c r="B3682" s="290"/>
      <c r="C3682" s="17"/>
      <c r="D3682" s="17"/>
      <c r="E3682" s="15"/>
      <c r="F3682" s="15"/>
      <c r="G3682" s="15"/>
      <c r="H3682" s="15"/>
      <c r="I3682" s="15"/>
      <c r="J3682" s="15"/>
      <c r="K3682" s="15"/>
      <c r="L3682" s="15"/>
      <c r="M3682" s="15"/>
      <c r="N3682" s="15"/>
      <c r="O3682" s="15"/>
    </row>
    <row r="3683" spans="1:15" s="299" customFormat="1">
      <c r="A3683" s="15"/>
      <c r="B3683" s="290"/>
      <c r="C3683" s="17"/>
      <c r="D3683" s="17"/>
      <c r="E3683" s="15"/>
      <c r="F3683" s="15"/>
      <c r="G3683" s="15"/>
      <c r="H3683" s="15"/>
      <c r="I3683" s="15"/>
      <c r="J3683" s="15"/>
      <c r="K3683" s="15"/>
      <c r="L3683" s="15"/>
      <c r="M3683" s="15"/>
      <c r="N3683" s="15"/>
      <c r="O3683" s="15"/>
    </row>
    <row r="3684" spans="1:15" s="299" customFormat="1">
      <c r="A3684" s="15"/>
      <c r="B3684" s="290"/>
      <c r="C3684" s="17"/>
      <c r="D3684" s="17"/>
      <c r="E3684" s="15"/>
      <c r="F3684" s="15"/>
      <c r="G3684" s="15"/>
      <c r="H3684" s="15"/>
      <c r="I3684" s="15"/>
      <c r="J3684" s="15"/>
      <c r="K3684" s="15"/>
      <c r="L3684" s="15"/>
      <c r="M3684" s="15"/>
      <c r="N3684" s="15"/>
      <c r="O3684" s="15"/>
    </row>
    <row r="3685" spans="1:15" s="299" customFormat="1">
      <c r="A3685" s="15"/>
      <c r="B3685" s="290"/>
      <c r="C3685" s="17"/>
      <c r="D3685" s="17"/>
      <c r="E3685" s="15"/>
      <c r="F3685" s="15"/>
      <c r="G3685" s="15"/>
      <c r="H3685" s="15"/>
      <c r="I3685" s="15"/>
      <c r="J3685" s="15"/>
      <c r="K3685" s="15"/>
      <c r="L3685" s="15"/>
      <c r="M3685" s="15"/>
      <c r="N3685" s="15"/>
      <c r="O3685" s="15"/>
    </row>
    <row r="3686" spans="1:15" s="299" customFormat="1">
      <c r="A3686" s="15"/>
      <c r="B3686" s="290"/>
      <c r="C3686" s="17"/>
      <c r="D3686" s="17"/>
      <c r="E3686" s="15"/>
      <c r="F3686" s="15"/>
      <c r="G3686" s="15"/>
      <c r="H3686" s="15"/>
      <c r="I3686" s="15"/>
      <c r="J3686" s="15"/>
      <c r="K3686" s="15"/>
      <c r="L3686" s="15"/>
      <c r="M3686" s="15"/>
      <c r="N3686" s="15"/>
      <c r="O3686" s="15"/>
    </row>
    <row r="3687" spans="1:15" s="299" customFormat="1">
      <c r="A3687" s="15"/>
      <c r="B3687" s="290"/>
      <c r="C3687" s="17"/>
      <c r="D3687" s="17"/>
      <c r="E3687" s="15"/>
      <c r="F3687" s="15"/>
      <c r="G3687" s="15"/>
      <c r="H3687" s="15"/>
      <c r="I3687" s="15"/>
      <c r="J3687" s="15"/>
      <c r="K3687" s="15"/>
      <c r="L3687" s="15"/>
      <c r="M3687" s="15"/>
      <c r="N3687" s="15"/>
      <c r="O3687" s="15"/>
    </row>
    <row r="3688" spans="1:15" s="299" customFormat="1">
      <c r="A3688" s="15"/>
      <c r="B3688" s="290"/>
      <c r="C3688" s="17"/>
      <c r="D3688" s="17"/>
      <c r="E3688" s="15"/>
      <c r="F3688" s="15"/>
      <c r="G3688" s="15"/>
      <c r="H3688" s="15"/>
      <c r="I3688" s="15"/>
      <c r="J3688" s="15"/>
      <c r="K3688" s="15"/>
      <c r="L3688" s="15"/>
      <c r="M3688" s="15"/>
      <c r="N3688" s="15"/>
      <c r="O3688" s="15"/>
    </row>
    <row r="3689" spans="1:15" s="299" customFormat="1">
      <c r="A3689" s="15"/>
      <c r="B3689" s="290"/>
      <c r="C3689" s="17"/>
      <c r="D3689" s="17"/>
      <c r="E3689" s="15"/>
      <c r="F3689" s="15"/>
      <c r="G3689" s="15"/>
      <c r="H3689" s="15"/>
      <c r="I3689" s="15"/>
      <c r="J3689" s="15"/>
      <c r="K3689" s="15"/>
      <c r="L3689" s="15"/>
      <c r="M3689" s="15"/>
      <c r="N3689" s="15"/>
      <c r="O3689" s="15"/>
    </row>
    <row r="3690" spans="1:15" s="299" customFormat="1">
      <c r="A3690" s="15"/>
      <c r="B3690" s="290"/>
      <c r="C3690" s="17"/>
      <c r="D3690" s="17"/>
      <c r="E3690" s="15"/>
      <c r="F3690" s="15"/>
      <c r="G3690" s="15"/>
      <c r="H3690" s="15"/>
      <c r="I3690" s="15"/>
      <c r="J3690" s="15"/>
      <c r="K3690" s="15"/>
      <c r="L3690" s="15"/>
      <c r="M3690" s="15"/>
      <c r="N3690" s="15"/>
      <c r="O3690" s="15"/>
    </row>
    <row r="3691" spans="1:15" s="299" customFormat="1">
      <c r="A3691" s="15"/>
      <c r="B3691" s="290"/>
      <c r="C3691" s="17"/>
      <c r="D3691" s="17"/>
      <c r="E3691" s="15"/>
      <c r="F3691" s="15"/>
      <c r="G3691" s="15"/>
      <c r="H3691" s="15"/>
      <c r="I3691" s="15"/>
      <c r="J3691" s="15"/>
      <c r="K3691" s="15"/>
      <c r="L3691" s="15"/>
      <c r="M3691" s="15"/>
      <c r="N3691" s="15"/>
      <c r="O3691" s="15"/>
    </row>
    <row r="3692" spans="1:15" s="299" customFormat="1">
      <c r="A3692" s="15"/>
      <c r="B3692" s="290"/>
      <c r="C3692" s="17"/>
      <c r="D3692" s="17"/>
      <c r="E3692" s="15"/>
      <c r="F3692" s="15"/>
      <c r="G3692" s="15"/>
      <c r="H3692" s="15"/>
      <c r="I3692" s="15"/>
      <c r="J3692" s="15"/>
      <c r="K3692" s="15"/>
      <c r="L3692" s="15"/>
      <c r="M3692" s="15"/>
      <c r="N3692" s="15"/>
      <c r="O3692" s="15"/>
    </row>
    <row r="3693" spans="1:15" s="299" customFormat="1">
      <c r="A3693" s="15"/>
      <c r="B3693" s="290"/>
      <c r="C3693" s="17"/>
      <c r="D3693" s="17"/>
      <c r="E3693" s="15"/>
      <c r="F3693" s="15"/>
      <c r="G3693" s="15"/>
      <c r="H3693" s="15"/>
      <c r="I3693" s="15"/>
      <c r="J3693" s="15"/>
      <c r="K3693" s="15"/>
      <c r="L3693" s="15"/>
      <c r="M3693" s="15"/>
      <c r="N3693" s="15"/>
      <c r="O3693" s="15"/>
    </row>
    <row r="3694" spans="1:15" s="299" customFormat="1">
      <c r="A3694" s="15"/>
      <c r="B3694" s="290"/>
      <c r="C3694" s="17"/>
      <c r="D3694" s="17"/>
      <c r="E3694" s="15"/>
      <c r="F3694" s="15"/>
      <c r="G3694" s="15"/>
      <c r="H3694" s="15"/>
      <c r="I3694" s="15"/>
      <c r="J3694" s="15"/>
      <c r="K3694" s="15"/>
      <c r="L3694" s="15"/>
      <c r="M3694" s="15"/>
      <c r="N3694" s="15"/>
      <c r="O3694" s="15"/>
    </row>
    <row r="3695" spans="1:15" s="299" customFormat="1">
      <c r="A3695" s="15"/>
      <c r="B3695" s="290"/>
      <c r="C3695" s="17"/>
      <c r="D3695" s="17"/>
      <c r="E3695" s="15"/>
      <c r="F3695" s="15"/>
      <c r="G3695" s="15"/>
      <c r="H3695" s="15"/>
      <c r="I3695" s="15"/>
      <c r="J3695" s="15"/>
      <c r="K3695" s="15"/>
      <c r="L3695" s="15"/>
      <c r="M3695" s="15"/>
      <c r="N3695" s="15"/>
      <c r="O3695" s="15"/>
    </row>
    <row r="3696" spans="1:15" s="299" customFormat="1">
      <c r="A3696" s="15"/>
      <c r="B3696" s="290"/>
      <c r="C3696" s="17"/>
      <c r="D3696" s="17"/>
      <c r="E3696" s="15"/>
      <c r="F3696" s="15"/>
      <c r="G3696" s="15"/>
      <c r="H3696" s="15"/>
      <c r="I3696" s="15"/>
      <c r="J3696" s="15"/>
      <c r="K3696" s="15"/>
      <c r="L3696" s="15"/>
      <c r="M3696" s="15"/>
      <c r="N3696" s="15"/>
      <c r="O3696" s="15"/>
    </row>
    <row r="3697" spans="1:15" s="299" customFormat="1">
      <c r="A3697" s="15"/>
      <c r="B3697" s="290"/>
      <c r="C3697" s="17"/>
      <c r="D3697" s="17"/>
      <c r="E3697" s="15"/>
      <c r="F3697" s="15"/>
      <c r="G3697" s="15"/>
      <c r="H3697" s="15"/>
      <c r="I3697" s="15"/>
      <c r="J3697" s="15"/>
      <c r="K3697" s="15"/>
      <c r="L3697" s="15"/>
      <c r="M3697" s="15"/>
      <c r="N3697" s="15"/>
      <c r="O3697" s="15"/>
    </row>
    <row r="3698" spans="1:15" s="299" customFormat="1">
      <c r="A3698" s="15"/>
      <c r="B3698" s="290"/>
      <c r="C3698" s="17"/>
      <c r="D3698" s="17"/>
      <c r="E3698" s="15"/>
      <c r="F3698" s="15"/>
      <c r="G3698" s="15"/>
      <c r="H3698" s="15"/>
      <c r="I3698" s="15"/>
      <c r="J3698" s="15"/>
      <c r="K3698" s="15"/>
      <c r="L3698" s="15"/>
      <c r="M3698" s="15"/>
      <c r="N3698" s="15"/>
      <c r="O3698" s="15"/>
    </row>
    <row r="3699" spans="1:15" s="299" customFormat="1">
      <c r="A3699" s="15"/>
      <c r="B3699" s="290"/>
      <c r="C3699" s="17"/>
      <c r="D3699" s="17"/>
      <c r="E3699" s="15"/>
      <c r="F3699" s="15"/>
      <c r="G3699" s="15"/>
      <c r="H3699" s="15"/>
      <c r="I3699" s="15"/>
      <c r="J3699" s="15"/>
      <c r="K3699" s="15"/>
      <c r="L3699" s="15"/>
      <c r="M3699" s="15"/>
      <c r="N3699" s="15"/>
      <c r="O3699" s="15"/>
    </row>
    <row r="3700" spans="1:15" s="299" customFormat="1">
      <c r="A3700" s="15"/>
      <c r="B3700" s="290"/>
      <c r="C3700" s="17"/>
      <c r="D3700" s="17"/>
      <c r="E3700" s="15"/>
      <c r="F3700" s="15"/>
      <c r="G3700" s="15"/>
      <c r="H3700" s="15"/>
      <c r="I3700" s="15"/>
      <c r="J3700" s="15"/>
      <c r="K3700" s="15"/>
      <c r="L3700" s="15"/>
      <c r="M3700" s="15"/>
      <c r="N3700" s="15"/>
      <c r="O3700" s="15"/>
    </row>
    <row r="3701" spans="1:15" s="299" customFormat="1">
      <c r="A3701" s="15"/>
      <c r="B3701" s="290"/>
      <c r="C3701" s="17"/>
      <c r="D3701" s="17"/>
      <c r="E3701" s="15"/>
      <c r="F3701" s="15"/>
      <c r="G3701" s="15"/>
      <c r="H3701" s="15"/>
      <c r="I3701" s="15"/>
      <c r="J3701" s="15"/>
      <c r="K3701" s="15"/>
      <c r="L3701" s="15"/>
      <c r="M3701" s="15"/>
      <c r="N3701" s="15"/>
      <c r="O3701" s="15"/>
    </row>
    <row r="3702" spans="1:15" s="299" customFormat="1">
      <c r="A3702" s="15"/>
      <c r="B3702" s="290"/>
      <c r="C3702" s="17"/>
      <c r="D3702" s="17"/>
      <c r="E3702" s="15"/>
      <c r="F3702" s="15"/>
      <c r="G3702" s="15"/>
      <c r="H3702" s="15"/>
      <c r="I3702" s="15"/>
      <c r="J3702" s="15"/>
      <c r="K3702" s="15"/>
      <c r="L3702" s="15"/>
      <c r="M3702" s="15"/>
      <c r="N3702" s="15"/>
      <c r="O3702" s="15"/>
    </row>
    <row r="3703" spans="1:15" s="299" customFormat="1">
      <c r="A3703" s="15"/>
      <c r="B3703" s="290"/>
      <c r="C3703" s="17"/>
      <c r="D3703" s="17"/>
      <c r="E3703" s="15"/>
      <c r="F3703" s="15"/>
      <c r="G3703" s="15"/>
      <c r="H3703" s="15"/>
      <c r="I3703" s="15"/>
      <c r="J3703" s="15"/>
      <c r="K3703" s="15"/>
      <c r="L3703" s="15"/>
      <c r="M3703" s="15"/>
      <c r="N3703" s="15"/>
      <c r="O3703" s="15"/>
    </row>
    <row r="3704" spans="1:15" s="299" customFormat="1">
      <c r="A3704" s="15"/>
      <c r="B3704" s="290"/>
      <c r="C3704" s="17"/>
      <c r="D3704" s="17"/>
      <c r="E3704" s="15"/>
      <c r="F3704" s="15"/>
      <c r="G3704" s="15"/>
      <c r="H3704" s="15"/>
      <c r="I3704" s="15"/>
      <c r="J3704" s="15"/>
      <c r="K3704" s="15"/>
      <c r="L3704" s="15"/>
      <c r="M3704" s="15"/>
      <c r="N3704" s="15"/>
      <c r="O3704" s="15"/>
    </row>
    <row r="3705" spans="1:15" s="299" customFormat="1">
      <c r="A3705" s="15"/>
      <c r="B3705" s="290"/>
      <c r="C3705" s="17"/>
      <c r="D3705" s="17"/>
      <c r="E3705" s="15"/>
      <c r="F3705" s="15"/>
      <c r="G3705" s="15"/>
      <c r="H3705" s="15"/>
      <c r="I3705" s="15"/>
      <c r="J3705" s="15"/>
      <c r="K3705" s="15"/>
      <c r="L3705" s="15"/>
      <c r="M3705" s="15"/>
      <c r="N3705" s="15"/>
      <c r="O3705" s="15"/>
    </row>
    <row r="3706" spans="1:15" s="299" customFormat="1">
      <c r="A3706" s="15"/>
      <c r="B3706" s="290"/>
      <c r="C3706" s="17"/>
      <c r="D3706" s="17"/>
      <c r="E3706" s="15"/>
      <c r="F3706" s="15"/>
      <c r="G3706" s="15"/>
      <c r="H3706" s="15"/>
      <c r="I3706" s="15"/>
      <c r="J3706" s="15"/>
      <c r="K3706" s="15"/>
      <c r="L3706" s="15"/>
      <c r="M3706" s="15"/>
      <c r="N3706" s="15"/>
      <c r="O3706" s="15"/>
    </row>
    <row r="3707" spans="1:15" s="299" customFormat="1">
      <c r="A3707" s="15"/>
      <c r="B3707" s="290"/>
      <c r="C3707" s="17"/>
      <c r="D3707" s="17"/>
      <c r="E3707" s="15"/>
      <c r="F3707" s="15"/>
      <c r="G3707" s="15"/>
      <c r="H3707" s="15"/>
      <c r="I3707" s="15"/>
      <c r="J3707" s="15"/>
      <c r="K3707" s="15"/>
      <c r="L3707" s="15"/>
      <c r="M3707" s="15"/>
      <c r="N3707" s="15"/>
      <c r="O3707" s="15"/>
    </row>
    <row r="3708" spans="1:15" s="299" customFormat="1">
      <c r="A3708" s="15"/>
      <c r="B3708" s="290"/>
      <c r="C3708" s="17"/>
      <c r="D3708" s="17"/>
      <c r="E3708" s="15"/>
      <c r="F3708" s="15"/>
      <c r="G3708" s="15"/>
      <c r="H3708" s="15"/>
      <c r="I3708" s="15"/>
      <c r="J3708" s="15"/>
      <c r="K3708" s="15"/>
      <c r="L3708" s="15"/>
      <c r="M3708" s="15"/>
      <c r="N3708" s="15"/>
      <c r="O3708" s="15"/>
    </row>
    <row r="3709" spans="1:15" s="299" customFormat="1">
      <c r="A3709" s="15"/>
      <c r="B3709" s="290"/>
      <c r="C3709" s="17"/>
      <c r="D3709" s="17"/>
      <c r="E3709" s="15"/>
      <c r="F3709" s="15"/>
      <c r="G3709" s="15"/>
      <c r="H3709" s="15"/>
      <c r="I3709" s="15"/>
      <c r="J3709" s="15"/>
      <c r="K3709" s="15"/>
      <c r="L3709" s="15"/>
      <c r="M3709" s="15"/>
      <c r="N3709" s="15"/>
      <c r="O3709" s="15"/>
    </row>
    <row r="3710" spans="1:15" s="299" customFormat="1">
      <c r="A3710" s="15"/>
      <c r="B3710" s="290"/>
      <c r="C3710" s="17"/>
      <c r="D3710" s="17"/>
      <c r="E3710" s="15"/>
      <c r="F3710" s="15"/>
      <c r="G3710" s="15"/>
      <c r="H3710" s="15"/>
      <c r="I3710" s="15"/>
      <c r="J3710" s="15"/>
      <c r="K3710" s="15"/>
      <c r="L3710" s="15"/>
      <c r="M3710" s="15"/>
      <c r="N3710" s="15"/>
      <c r="O3710" s="15"/>
    </row>
    <row r="3711" spans="1:15" s="299" customFormat="1">
      <c r="A3711" s="15"/>
      <c r="B3711" s="290"/>
      <c r="C3711" s="17"/>
      <c r="D3711" s="17"/>
      <c r="E3711" s="15"/>
      <c r="F3711" s="15"/>
      <c r="G3711" s="15"/>
      <c r="H3711" s="15"/>
      <c r="I3711" s="15"/>
      <c r="J3711" s="15"/>
      <c r="K3711" s="15"/>
      <c r="L3711" s="15"/>
      <c r="M3711" s="15"/>
      <c r="N3711" s="15"/>
      <c r="O3711" s="15"/>
    </row>
    <row r="3712" spans="1:15" s="299" customFormat="1">
      <c r="A3712" s="15"/>
      <c r="B3712" s="290"/>
      <c r="C3712" s="17"/>
      <c r="D3712" s="17"/>
      <c r="E3712" s="15"/>
      <c r="F3712" s="15"/>
      <c r="G3712" s="15"/>
      <c r="H3712" s="15"/>
      <c r="I3712" s="15"/>
      <c r="J3712" s="15"/>
      <c r="K3712" s="15"/>
      <c r="L3712" s="15"/>
      <c r="M3712" s="15"/>
      <c r="N3712" s="15"/>
      <c r="O3712" s="15"/>
    </row>
    <row r="3713" spans="1:15" s="299" customFormat="1">
      <c r="A3713" s="15"/>
      <c r="B3713" s="290"/>
      <c r="C3713" s="17"/>
      <c r="D3713" s="17"/>
      <c r="E3713" s="15"/>
      <c r="F3713" s="15"/>
      <c r="G3713" s="15"/>
      <c r="H3713" s="15"/>
      <c r="I3713" s="15"/>
      <c r="J3713" s="15"/>
      <c r="K3713" s="15"/>
      <c r="L3713" s="15"/>
      <c r="M3713" s="15"/>
      <c r="N3713" s="15"/>
      <c r="O3713" s="15"/>
    </row>
    <row r="3714" spans="1:15" s="299" customFormat="1">
      <c r="A3714" s="15"/>
      <c r="B3714" s="290"/>
      <c r="C3714" s="17"/>
      <c r="D3714" s="17"/>
      <c r="E3714" s="15"/>
      <c r="F3714" s="15"/>
      <c r="G3714" s="15"/>
      <c r="H3714" s="15"/>
      <c r="I3714" s="15"/>
      <c r="J3714" s="15"/>
      <c r="K3714" s="15"/>
      <c r="L3714" s="15"/>
      <c r="M3714" s="15"/>
      <c r="N3714" s="15"/>
      <c r="O3714" s="15"/>
    </row>
    <row r="3715" spans="1:15" s="299" customFormat="1">
      <c r="A3715" s="15"/>
      <c r="B3715" s="290"/>
      <c r="C3715" s="17"/>
      <c r="D3715" s="17"/>
      <c r="E3715" s="15"/>
      <c r="F3715" s="15"/>
      <c r="G3715" s="15"/>
      <c r="H3715" s="15"/>
      <c r="I3715" s="15"/>
      <c r="J3715" s="15"/>
      <c r="K3715" s="15"/>
      <c r="L3715" s="15"/>
      <c r="M3715" s="15"/>
      <c r="N3715" s="15"/>
      <c r="O3715" s="15"/>
    </row>
    <row r="3716" spans="1:15" s="299" customFormat="1">
      <c r="A3716" s="15"/>
      <c r="B3716" s="290"/>
      <c r="C3716" s="17"/>
      <c r="D3716" s="17"/>
      <c r="E3716" s="15"/>
      <c r="F3716" s="15"/>
      <c r="G3716" s="15"/>
      <c r="H3716" s="15"/>
      <c r="I3716" s="15"/>
      <c r="J3716" s="15"/>
      <c r="K3716" s="15"/>
      <c r="L3716" s="15"/>
      <c r="M3716" s="15"/>
      <c r="N3716" s="15"/>
      <c r="O3716" s="15"/>
    </row>
    <row r="3717" spans="1:15" s="299" customFormat="1">
      <c r="A3717" s="15"/>
      <c r="B3717" s="290"/>
      <c r="C3717" s="17"/>
      <c r="D3717" s="17"/>
      <c r="E3717" s="15"/>
      <c r="F3717" s="15"/>
      <c r="G3717" s="15"/>
      <c r="H3717" s="15"/>
      <c r="I3717" s="15"/>
      <c r="J3717" s="15"/>
      <c r="K3717" s="15"/>
      <c r="L3717" s="15"/>
      <c r="M3717" s="15"/>
      <c r="N3717" s="15"/>
      <c r="O3717" s="15"/>
    </row>
    <row r="3718" spans="1:15" s="299" customFormat="1">
      <c r="A3718" s="15"/>
      <c r="B3718" s="290"/>
      <c r="C3718" s="17"/>
      <c r="D3718" s="17"/>
      <c r="E3718" s="15"/>
      <c r="F3718" s="15"/>
      <c r="G3718" s="15"/>
      <c r="H3718" s="15"/>
      <c r="I3718" s="15"/>
      <c r="J3718" s="15"/>
      <c r="K3718" s="15"/>
      <c r="L3718" s="15"/>
      <c r="M3718" s="15"/>
      <c r="N3718" s="15"/>
      <c r="O3718" s="15"/>
    </row>
    <row r="3719" spans="1:15" s="299" customFormat="1">
      <c r="A3719" s="15"/>
      <c r="B3719" s="290"/>
      <c r="C3719" s="17"/>
      <c r="D3719" s="17"/>
      <c r="E3719" s="15"/>
      <c r="F3719" s="15"/>
      <c r="G3719" s="15"/>
      <c r="H3719" s="15"/>
      <c r="I3719" s="15"/>
      <c r="J3719" s="15"/>
      <c r="K3719" s="15"/>
      <c r="L3719" s="15"/>
      <c r="M3719" s="15"/>
      <c r="N3719" s="15"/>
      <c r="O3719" s="15"/>
    </row>
    <row r="3720" spans="1:15" s="299" customFormat="1">
      <c r="A3720" s="15"/>
      <c r="B3720" s="290"/>
      <c r="C3720" s="17"/>
      <c r="D3720" s="17"/>
      <c r="E3720" s="15"/>
      <c r="F3720" s="15"/>
      <c r="G3720" s="15"/>
      <c r="H3720" s="15"/>
      <c r="I3720" s="15"/>
      <c r="J3720" s="15"/>
      <c r="K3720" s="15"/>
      <c r="L3720" s="15"/>
      <c r="M3720" s="15"/>
      <c r="N3720" s="15"/>
      <c r="O3720" s="15"/>
    </row>
    <row r="3721" spans="1:15" s="299" customFormat="1">
      <c r="A3721" s="15"/>
      <c r="B3721" s="290"/>
      <c r="C3721" s="17"/>
      <c r="D3721" s="17"/>
      <c r="E3721" s="15"/>
      <c r="F3721" s="15"/>
      <c r="G3721" s="15"/>
      <c r="H3721" s="15"/>
      <c r="I3721" s="15"/>
      <c r="J3721" s="15"/>
      <c r="K3721" s="15"/>
      <c r="L3721" s="15"/>
      <c r="M3721" s="15"/>
      <c r="N3721" s="15"/>
      <c r="O3721" s="15"/>
    </row>
    <row r="3722" spans="1:15" s="299" customFormat="1">
      <c r="A3722" s="15"/>
      <c r="B3722" s="290"/>
      <c r="C3722" s="17"/>
      <c r="D3722" s="17"/>
      <c r="E3722" s="15"/>
      <c r="F3722" s="15"/>
      <c r="G3722" s="15"/>
      <c r="H3722" s="15"/>
      <c r="I3722" s="15"/>
      <c r="J3722" s="15"/>
      <c r="K3722" s="15"/>
      <c r="L3722" s="15"/>
      <c r="M3722" s="15"/>
      <c r="N3722" s="15"/>
      <c r="O3722" s="15"/>
    </row>
    <row r="3723" spans="1:15" s="299" customFormat="1">
      <c r="A3723" s="15"/>
      <c r="B3723" s="290"/>
      <c r="C3723" s="17"/>
      <c r="D3723" s="17"/>
      <c r="E3723" s="15"/>
      <c r="F3723" s="15"/>
      <c r="G3723" s="15"/>
      <c r="H3723" s="15"/>
      <c r="I3723" s="15"/>
      <c r="J3723" s="15"/>
      <c r="K3723" s="15"/>
      <c r="L3723" s="15"/>
      <c r="M3723" s="15"/>
      <c r="N3723" s="15"/>
      <c r="O3723" s="15"/>
    </row>
    <row r="3724" spans="1:15" s="299" customFormat="1">
      <c r="A3724" s="15"/>
      <c r="B3724" s="290"/>
      <c r="C3724" s="17"/>
      <c r="D3724" s="17"/>
      <c r="E3724" s="15"/>
      <c r="F3724" s="15"/>
      <c r="G3724" s="15"/>
      <c r="H3724" s="15"/>
      <c r="I3724" s="15"/>
      <c r="J3724" s="15"/>
      <c r="K3724" s="15"/>
      <c r="L3724" s="15"/>
      <c r="M3724" s="15"/>
      <c r="N3724" s="15"/>
      <c r="O3724" s="15"/>
    </row>
    <row r="3725" spans="1:15" s="299" customFormat="1">
      <c r="A3725" s="15"/>
      <c r="B3725" s="290"/>
      <c r="C3725" s="17"/>
      <c r="D3725" s="17"/>
      <c r="E3725" s="15"/>
      <c r="F3725" s="15"/>
      <c r="G3725" s="15"/>
      <c r="H3725" s="15"/>
      <c r="I3725" s="15"/>
      <c r="J3725" s="15"/>
      <c r="K3725" s="15"/>
      <c r="L3725" s="15"/>
      <c r="M3725" s="15"/>
      <c r="N3725" s="15"/>
      <c r="O3725" s="15"/>
    </row>
    <row r="3726" spans="1:15" s="299" customFormat="1">
      <c r="A3726" s="15"/>
      <c r="B3726" s="290"/>
      <c r="C3726" s="17"/>
      <c r="D3726" s="17"/>
      <c r="E3726" s="15"/>
      <c r="F3726" s="15"/>
      <c r="G3726" s="15"/>
      <c r="H3726" s="15"/>
      <c r="I3726" s="15"/>
      <c r="J3726" s="15"/>
      <c r="K3726" s="15"/>
      <c r="L3726" s="15"/>
      <c r="M3726" s="15"/>
      <c r="N3726" s="15"/>
      <c r="O3726" s="15"/>
    </row>
    <row r="3727" spans="1:15" s="299" customFormat="1">
      <c r="A3727" s="15"/>
      <c r="B3727" s="290"/>
      <c r="C3727" s="17"/>
      <c r="D3727" s="17"/>
      <c r="E3727" s="15"/>
      <c r="F3727" s="15"/>
      <c r="G3727" s="15"/>
      <c r="H3727" s="15"/>
      <c r="I3727" s="15"/>
      <c r="J3727" s="15"/>
      <c r="K3727" s="15"/>
      <c r="L3727" s="15"/>
      <c r="M3727" s="15"/>
      <c r="N3727" s="15"/>
      <c r="O3727" s="15"/>
    </row>
    <row r="3728" spans="1:15" s="299" customFormat="1">
      <c r="A3728" s="15"/>
      <c r="B3728" s="290"/>
      <c r="C3728" s="17"/>
      <c r="D3728" s="17"/>
      <c r="E3728" s="15"/>
      <c r="F3728" s="15"/>
      <c r="G3728" s="15"/>
      <c r="H3728" s="15"/>
      <c r="I3728" s="15"/>
      <c r="J3728" s="15"/>
      <c r="K3728" s="15"/>
      <c r="L3728" s="15"/>
      <c r="M3728" s="15"/>
      <c r="N3728" s="15"/>
      <c r="O3728" s="15"/>
    </row>
    <row r="3729" spans="1:15" s="299" customFormat="1">
      <c r="A3729" s="15"/>
      <c r="B3729" s="290"/>
      <c r="C3729" s="17"/>
      <c r="D3729" s="17"/>
      <c r="E3729" s="15"/>
      <c r="F3729" s="15"/>
      <c r="G3729" s="15"/>
      <c r="H3729" s="15"/>
      <c r="I3729" s="15"/>
      <c r="J3729" s="15"/>
      <c r="K3729" s="15"/>
      <c r="L3729" s="15"/>
      <c r="M3729" s="15"/>
      <c r="N3729" s="15"/>
      <c r="O3729" s="15"/>
    </row>
    <row r="3730" spans="1:15" s="299" customFormat="1">
      <c r="A3730" s="15"/>
      <c r="B3730" s="290"/>
      <c r="C3730" s="17"/>
      <c r="D3730" s="17"/>
      <c r="E3730" s="15"/>
      <c r="F3730" s="15"/>
      <c r="G3730" s="15"/>
      <c r="H3730" s="15"/>
      <c r="I3730" s="15"/>
      <c r="J3730" s="15"/>
      <c r="K3730" s="15"/>
      <c r="L3730" s="15"/>
      <c r="M3730" s="15"/>
      <c r="N3730" s="15"/>
      <c r="O3730" s="15"/>
    </row>
    <row r="3731" spans="1:15" s="299" customFormat="1">
      <c r="A3731" s="15"/>
      <c r="B3731" s="290"/>
      <c r="C3731" s="17"/>
      <c r="D3731" s="17"/>
      <c r="E3731" s="15"/>
      <c r="F3731" s="15"/>
      <c r="G3731" s="15"/>
      <c r="H3731" s="15"/>
      <c r="I3731" s="15"/>
      <c r="J3731" s="15"/>
      <c r="K3731" s="15"/>
      <c r="L3731" s="15"/>
      <c r="M3731" s="15"/>
      <c r="N3731" s="15"/>
      <c r="O3731" s="15"/>
    </row>
    <row r="3732" spans="1:15" s="299" customFormat="1">
      <c r="A3732" s="15"/>
      <c r="B3732" s="290"/>
      <c r="C3732" s="17"/>
      <c r="D3732" s="17"/>
      <c r="E3732" s="15"/>
      <c r="F3732" s="15"/>
      <c r="G3732" s="15"/>
      <c r="H3732" s="15"/>
      <c r="I3732" s="15"/>
      <c r="J3732" s="15"/>
      <c r="K3732" s="15"/>
      <c r="L3732" s="15"/>
      <c r="M3732" s="15"/>
      <c r="N3732" s="15"/>
      <c r="O3732" s="15"/>
    </row>
    <row r="3733" spans="1:15" s="299" customFormat="1">
      <c r="A3733" s="15"/>
      <c r="B3733" s="290"/>
      <c r="C3733" s="17"/>
      <c r="D3733" s="17"/>
      <c r="E3733" s="15"/>
      <c r="F3733" s="15"/>
      <c r="G3733" s="15"/>
      <c r="H3733" s="15"/>
      <c r="I3733" s="15"/>
      <c r="J3733" s="15"/>
      <c r="K3733" s="15"/>
      <c r="L3733" s="15"/>
      <c r="M3733" s="15"/>
      <c r="N3733" s="15"/>
      <c r="O3733" s="15"/>
    </row>
    <row r="3734" spans="1:15" s="299" customFormat="1">
      <c r="A3734" s="15"/>
      <c r="B3734" s="290"/>
      <c r="C3734" s="17"/>
      <c r="D3734" s="17"/>
      <c r="E3734" s="15"/>
      <c r="F3734" s="15"/>
      <c r="G3734" s="15"/>
      <c r="H3734" s="15"/>
      <c r="I3734" s="15"/>
      <c r="J3734" s="15"/>
      <c r="K3734" s="15"/>
      <c r="L3734" s="15"/>
      <c r="M3734" s="15"/>
      <c r="N3734" s="15"/>
      <c r="O3734" s="15"/>
    </row>
    <row r="3735" spans="1:15" s="299" customFormat="1">
      <c r="A3735" s="15"/>
      <c r="B3735" s="290"/>
      <c r="C3735" s="17"/>
      <c r="D3735" s="17"/>
      <c r="E3735" s="15"/>
      <c r="F3735" s="15"/>
      <c r="G3735" s="15"/>
      <c r="H3735" s="15"/>
      <c r="I3735" s="15"/>
      <c r="J3735" s="15"/>
      <c r="K3735" s="15"/>
      <c r="L3735" s="15"/>
      <c r="M3735" s="15"/>
      <c r="N3735" s="15"/>
      <c r="O3735" s="15"/>
    </row>
    <row r="3736" spans="1:15" s="299" customFormat="1">
      <c r="A3736" s="15"/>
      <c r="B3736" s="290"/>
      <c r="C3736" s="17"/>
      <c r="D3736" s="17"/>
      <c r="E3736" s="15"/>
      <c r="F3736" s="15"/>
      <c r="G3736" s="15"/>
      <c r="H3736" s="15"/>
      <c r="I3736" s="15"/>
      <c r="J3736" s="15"/>
      <c r="K3736" s="15"/>
      <c r="L3736" s="15"/>
      <c r="M3736" s="15"/>
      <c r="N3736" s="15"/>
      <c r="O3736" s="15"/>
    </row>
    <row r="3737" spans="1:15" s="299" customFormat="1">
      <c r="A3737" s="15"/>
      <c r="B3737" s="290"/>
      <c r="C3737" s="17"/>
      <c r="D3737" s="17"/>
      <c r="E3737" s="15"/>
      <c r="F3737" s="15"/>
      <c r="G3737" s="15"/>
      <c r="H3737" s="15"/>
      <c r="I3737" s="15"/>
      <c r="J3737" s="15"/>
      <c r="K3737" s="15"/>
      <c r="L3737" s="15"/>
      <c r="M3737" s="15"/>
      <c r="N3737" s="15"/>
      <c r="O3737" s="15"/>
    </row>
    <row r="3738" spans="1:15" s="299" customFormat="1">
      <c r="A3738" s="15"/>
      <c r="B3738" s="290"/>
      <c r="C3738" s="17"/>
      <c r="D3738" s="17"/>
      <c r="E3738" s="15"/>
      <c r="F3738" s="15"/>
      <c r="G3738" s="15"/>
      <c r="H3738" s="15"/>
      <c r="I3738" s="15"/>
      <c r="J3738" s="15"/>
      <c r="K3738" s="15"/>
      <c r="L3738" s="15"/>
      <c r="M3738" s="15"/>
      <c r="N3738" s="15"/>
      <c r="O3738" s="15"/>
    </row>
    <row r="3739" spans="1:15" s="299" customFormat="1">
      <c r="A3739" s="15"/>
      <c r="B3739" s="290"/>
      <c r="C3739" s="17"/>
      <c r="D3739" s="17"/>
      <c r="E3739" s="15"/>
      <c r="F3739" s="15"/>
      <c r="G3739" s="15"/>
      <c r="H3739" s="15"/>
      <c r="I3739" s="15"/>
      <c r="J3739" s="15"/>
      <c r="K3739" s="15"/>
      <c r="L3739" s="15"/>
      <c r="M3739" s="15"/>
      <c r="N3739" s="15"/>
      <c r="O3739" s="15"/>
    </row>
    <row r="3740" spans="1:15" s="299" customFormat="1">
      <c r="A3740" s="15"/>
      <c r="B3740" s="290"/>
      <c r="C3740" s="17"/>
      <c r="D3740" s="17"/>
      <c r="E3740" s="15"/>
      <c r="F3740" s="15"/>
      <c r="G3740" s="15"/>
      <c r="H3740" s="15"/>
      <c r="I3740" s="15"/>
      <c r="J3740" s="15"/>
      <c r="K3740" s="15"/>
      <c r="L3740" s="15"/>
      <c r="M3740" s="15"/>
      <c r="N3740" s="15"/>
      <c r="O3740" s="15"/>
    </row>
    <row r="3741" spans="1:15" s="299" customFormat="1">
      <c r="A3741" s="15"/>
      <c r="B3741" s="290"/>
      <c r="C3741" s="17"/>
      <c r="D3741" s="17"/>
      <c r="E3741" s="15"/>
      <c r="F3741" s="15"/>
      <c r="G3741" s="15"/>
      <c r="H3741" s="15"/>
      <c r="I3741" s="15"/>
      <c r="J3741" s="15"/>
      <c r="K3741" s="15"/>
      <c r="L3741" s="15"/>
      <c r="M3741" s="15"/>
      <c r="N3741" s="15"/>
      <c r="O3741" s="15"/>
    </row>
    <row r="3742" spans="1:15" s="299" customFormat="1">
      <c r="A3742" s="15"/>
      <c r="B3742" s="290"/>
      <c r="C3742" s="17"/>
      <c r="D3742" s="17"/>
      <c r="E3742" s="15"/>
      <c r="F3742" s="15"/>
      <c r="G3742" s="15"/>
      <c r="H3742" s="15"/>
      <c r="I3742" s="15"/>
      <c r="J3742" s="15"/>
      <c r="K3742" s="15"/>
      <c r="L3742" s="15"/>
      <c r="M3742" s="15"/>
      <c r="N3742" s="15"/>
      <c r="O3742" s="15"/>
    </row>
    <row r="3743" spans="1:15" s="299" customFormat="1">
      <c r="A3743" s="15"/>
      <c r="B3743" s="290"/>
      <c r="C3743" s="17"/>
      <c r="D3743" s="17"/>
      <c r="E3743" s="15"/>
      <c r="F3743" s="15"/>
      <c r="G3743" s="15"/>
      <c r="H3743" s="15"/>
      <c r="I3743" s="15"/>
      <c r="J3743" s="15"/>
      <c r="K3743" s="15"/>
      <c r="L3743" s="15"/>
      <c r="M3743" s="15"/>
      <c r="N3743" s="15"/>
      <c r="O3743" s="15"/>
    </row>
    <row r="3744" spans="1:15" s="299" customFormat="1">
      <c r="A3744" s="15"/>
      <c r="B3744" s="290"/>
      <c r="C3744" s="17"/>
      <c r="D3744" s="17"/>
      <c r="E3744" s="15"/>
      <c r="F3744" s="15"/>
      <c r="G3744" s="15"/>
      <c r="H3744" s="15"/>
      <c r="I3744" s="15"/>
      <c r="J3744" s="15"/>
      <c r="K3744" s="15"/>
      <c r="L3744" s="15"/>
      <c r="M3744" s="15"/>
      <c r="N3744" s="15"/>
      <c r="O3744" s="15"/>
    </row>
    <row r="3745" spans="1:15" s="299" customFormat="1">
      <c r="A3745" s="15"/>
      <c r="B3745" s="290"/>
      <c r="C3745" s="17"/>
      <c r="D3745" s="17"/>
      <c r="E3745" s="15"/>
      <c r="F3745" s="15"/>
      <c r="G3745" s="15"/>
      <c r="H3745" s="15"/>
      <c r="I3745" s="15"/>
      <c r="J3745" s="15"/>
      <c r="K3745" s="15"/>
      <c r="L3745" s="15"/>
      <c r="M3745" s="15"/>
      <c r="N3745" s="15"/>
      <c r="O3745" s="15"/>
    </row>
    <row r="3746" spans="1:15" s="299" customFormat="1">
      <c r="A3746" s="15"/>
      <c r="B3746" s="290"/>
      <c r="C3746" s="17"/>
      <c r="D3746" s="17"/>
      <c r="E3746" s="15"/>
      <c r="F3746" s="15"/>
      <c r="G3746" s="15"/>
      <c r="H3746" s="15"/>
      <c r="I3746" s="15"/>
      <c r="J3746" s="15"/>
      <c r="K3746" s="15"/>
      <c r="L3746" s="15"/>
      <c r="M3746" s="15"/>
      <c r="N3746" s="15"/>
      <c r="O3746" s="15"/>
    </row>
    <row r="3747" spans="1:15" s="299" customFormat="1">
      <c r="A3747" s="15"/>
      <c r="B3747" s="290"/>
      <c r="C3747" s="17"/>
      <c r="D3747" s="17"/>
      <c r="E3747" s="15"/>
      <c r="F3747" s="15"/>
      <c r="G3747" s="15"/>
      <c r="H3747" s="15"/>
      <c r="I3747" s="15"/>
      <c r="J3747" s="15"/>
      <c r="K3747" s="15"/>
      <c r="L3747" s="15"/>
      <c r="M3747" s="15"/>
      <c r="N3747" s="15"/>
      <c r="O3747" s="15"/>
    </row>
    <row r="3748" spans="1:15" s="299" customFormat="1">
      <c r="A3748" s="15"/>
      <c r="B3748" s="290"/>
      <c r="C3748" s="17"/>
      <c r="D3748" s="17"/>
      <c r="E3748" s="15"/>
      <c r="F3748" s="15"/>
      <c r="G3748" s="15"/>
      <c r="H3748" s="15"/>
      <c r="I3748" s="15"/>
      <c r="J3748" s="15"/>
      <c r="K3748" s="15"/>
      <c r="L3748" s="15"/>
      <c r="M3748" s="15"/>
      <c r="N3748" s="15"/>
      <c r="O3748" s="15"/>
    </row>
    <row r="3749" spans="1:15" s="299" customFormat="1">
      <c r="A3749" s="15"/>
      <c r="B3749" s="290"/>
      <c r="C3749" s="17"/>
      <c r="D3749" s="17"/>
      <c r="E3749" s="15"/>
      <c r="F3749" s="15"/>
      <c r="G3749" s="15"/>
      <c r="H3749" s="15"/>
      <c r="I3749" s="15"/>
      <c r="J3749" s="15"/>
      <c r="K3749" s="15"/>
      <c r="L3749" s="15"/>
      <c r="M3749" s="15"/>
      <c r="N3749" s="15"/>
      <c r="O3749" s="15"/>
    </row>
    <row r="3750" spans="1:15" s="299" customFormat="1">
      <c r="A3750" s="15"/>
      <c r="B3750" s="290"/>
      <c r="C3750" s="17"/>
      <c r="D3750" s="17"/>
      <c r="E3750" s="15"/>
      <c r="F3750" s="15"/>
      <c r="G3750" s="15"/>
      <c r="H3750" s="15"/>
      <c r="I3750" s="15"/>
      <c r="J3750" s="15"/>
      <c r="K3750" s="15"/>
      <c r="L3750" s="15"/>
      <c r="M3750" s="15"/>
      <c r="N3750" s="15"/>
      <c r="O3750" s="15"/>
    </row>
    <row r="3751" spans="1:15" s="299" customFormat="1">
      <c r="A3751" s="15"/>
      <c r="B3751" s="290"/>
      <c r="C3751" s="17"/>
      <c r="D3751" s="17"/>
      <c r="E3751" s="15"/>
      <c r="F3751" s="15"/>
      <c r="G3751" s="15"/>
      <c r="H3751" s="15"/>
      <c r="I3751" s="15"/>
      <c r="J3751" s="15"/>
      <c r="K3751" s="15"/>
      <c r="L3751" s="15"/>
      <c r="M3751" s="15"/>
      <c r="N3751" s="15"/>
      <c r="O3751" s="15"/>
    </row>
    <row r="3752" spans="1:15" s="299" customFormat="1">
      <c r="A3752" s="15"/>
      <c r="B3752" s="290"/>
      <c r="C3752" s="17"/>
      <c r="D3752" s="17"/>
      <c r="E3752" s="15"/>
      <c r="F3752" s="15"/>
      <c r="G3752" s="15"/>
      <c r="H3752" s="15"/>
      <c r="I3752" s="15"/>
      <c r="J3752" s="15"/>
      <c r="K3752" s="15"/>
      <c r="L3752" s="15"/>
      <c r="M3752" s="15"/>
      <c r="N3752" s="15"/>
      <c r="O3752" s="15"/>
    </row>
    <row r="3753" spans="1:15" s="299" customFormat="1">
      <c r="A3753" s="15"/>
      <c r="B3753" s="290"/>
      <c r="C3753" s="17"/>
      <c r="D3753" s="17"/>
      <c r="E3753" s="15"/>
      <c r="F3753" s="15"/>
      <c r="G3753" s="15"/>
      <c r="H3753" s="15"/>
      <c r="I3753" s="15"/>
      <c r="J3753" s="15"/>
      <c r="K3753" s="15"/>
      <c r="L3753" s="15"/>
      <c r="M3753" s="15"/>
      <c r="N3753" s="15"/>
      <c r="O3753" s="15"/>
    </row>
    <row r="3754" spans="1:15" s="299" customFormat="1">
      <c r="A3754" s="15"/>
      <c r="B3754" s="290"/>
      <c r="C3754" s="17"/>
      <c r="D3754" s="17"/>
      <c r="E3754" s="15"/>
      <c r="F3754" s="15"/>
      <c r="G3754" s="15"/>
      <c r="H3754" s="15"/>
      <c r="I3754" s="15"/>
      <c r="J3754" s="15"/>
      <c r="K3754" s="15"/>
      <c r="L3754" s="15"/>
      <c r="M3754" s="15"/>
      <c r="N3754" s="15"/>
      <c r="O3754" s="15"/>
    </row>
    <row r="3755" spans="1:15" s="299" customFormat="1">
      <c r="A3755" s="15"/>
      <c r="B3755" s="290"/>
      <c r="C3755" s="17"/>
      <c r="D3755" s="17"/>
      <c r="E3755" s="15"/>
      <c r="F3755" s="15"/>
      <c r="G3755" s="15"/>
      <c r="H3755" s="15"/>
      <c r="I3755" s="15"/>
      <c r="J3755" s="15"/>
      <c r="K3755" s="15"/>
      <c r="L3755" s="15"/>
      <c r="M3755" s="15"/>
      <c r="N3755" s="15"/>
      <c r="O3755" s="15"/>
    </row>
    <row r="3756" spans="1:15" s="299" customFormat="1">
      <c r="A3756" s="15"/>
      <c r="B3756" s="290"/>
      <c r="C3756" s="17"/>
      <c r="D3756" s="17"/>
      <c r="E3756" s="15"/>
      <c r="F3756" s="15"/>
      <c r="G3756" s="15"/>
      <c r="H3756" s="15"/>
      <c r="I3756" s="15"/>
      <c r="J3756" s="15"/>
      <c r="K3756" s="15"/>
      <c r="L3756" s="15"/>
      <c r="M3756" s="15"/>
      <c r="N3756" s="15"/>
      <c r="O3756" s="15"/>
    </row>
    <row r="3757" spans="1:15" s="299" customFormat="1">
      <c r="A3757" s="15"/>
      <c r="B3757" s="290"/>
      <c r="C3757" s="17"/>
      <c r="D3757" s="17"/>
      <c r="E3757" s="15"/>
      <c r="F3757" s="15"/>
      <c r="G3757" s="15"/>
      <c r="H3757" s="15"/>
      <c r="I3757" s="15"/>
      <c r="J3757" s="15"/>
      <c r="K3757" s="15"/>
      <c r="L3757" s="15"/>
      <c r="M3757" s="15"/>
      <c r="N3757" s="15"/>
      <c r="O3757" s="15"/>
    </row>
    <row r="3758" spans="1:15" s="299" customFormat="1">
      <c r="A3758" s="15"/>
      <c r="B3758" s="290"/>
      <c r="C3758" s="17"/>
      <c r="D3758" s="17"/>
      <c r="E3758" s="15"/>
      <c r="F3758" s="15"/>
      <c r="G3758" s="15"/>
      <c r="H3758" s="15"/>
      <c r="I3758" s="15"/>
      <c r="J3758" s="15"/>
      <c r="K3758" s="15"/>
      <c r="L3758" s="15"/>
      <c r="M3758" s="15"/>
      <c r="N3758" s="15"/>
      <c r="O3758" s="15"/>
    </row>
    <row r="3759" spans="1:15" s="299" customFormat="1">
      <c r="A3759" s="15"/>
      <c r="B3759" s="290"/>
      <c r="C3759" s="17"/>
      <c r="D3759" s="17"/>
      <c r="E3759" s="15"/>
      <c r="F3759" s="15"/>
      <c r="G3759" s="15"/>
      <c r="H3759" s="15"/>
      <c r="I3759" s="15"/>
      <c r="J3759" s="15"/>
      <c r="K3759" s="15"/>
      <c r="L3759" s="15"/>
      <c r="M3759" s="15"/>
      <c r="N3759" s="15"/>
      <c r="O3759" s="15"/>
    </row>
    <row r="3760" spans="1:15" s="299" customFormat="1">
      <c r="A3760" s="15"/>
      <c r="B3760" s="290"/>
      <c r="C3760" s="17"/>
      <c r="D3760" s="17"/>
      <c r="E3760" s="15"/>
      <c r="F3760" s="15"/>
      <c r="G3760" s="15"/>
      <c r="H3760" s="15"/>
      <c r="I3760" s="15"/>
      <c r="J3760" s="15"/>
      <c r="K3760" s="15"/>
      <c r="L3760" s="15"/>
      <c r="M3760" s="15"/>
      <c r="N3760" s="15"/>
      <c r="O3760" s="15"/>
    </row>
    <row r="3761" spans="1:15" s="299" customFormat="1">
      <c r="A3761" s="15"/>
      <c r="B3761" s="290"/>
      <c r="C3761" s="17"/>
      <c r="D3761" s="17"/>
      <c r="E3761" s="15"/>
      <c r="F3761" s="15"/>
      <c r="G3761" s="15"/>
      <c r="H3761" s="15"/>
      <c r="I3761" s="15"/>
      <c r="J3761" s="15"/>
      <c r="K3761" s="15"/>
      <c r="L3761" s="15"/>
      <c r="M3761" s="15"/>
      <c r="N3761" s="15"/>
      <c r="O3761" s="15"/>
    </row>
    <row r="3762" spans="1:15" s="299" customFormat="1">
      <c r="A3762" s="15"/>
      <c r="B3762" s="290"/>
      <c r="C3762" s="17"/>
      <c r="D3762" s="17"/>
      <c r="E3762" s="15"/>
      <c r="F3762" s="15"/>
      <c r="G3762" s="15"/>
      <c r="H3762" s="15"/>
      <c r="I3762" s="15"/>
      <c r="J3762" s="15"/>
      <c r="K3762" s="15"/>
      <c r="L3762" s="15"/>
      <c r="M3762" s="15"/>
      <c r="N3762" s="15"/>
      <c r="O3762" s="15"/>
    </row>
  </sheetData>
  <mergeCells count="4">
    <mergeCell ref="C3:D3"/>
    <mergeCell ref="A52:D52"/>
    <mergeCell ref="A50:D50"/>
    <mergeCell ref="A51:D51"/>
  </mergeCells>
  <printOptions gridLinesSet="0"/>
  <pageMargins left="0.23" right="0.27" top="0.28999999999999998" bottom="0.31" header="0.17" footer="0.21"/>
  <pageSetup paperSize="9" scale="8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1:F16"/>
  <sheetViews>
    <sheetView showGridLines="0" showZeros="0" zoomScale="85" zoomScaleNormal="85" workbookViewId="0">
      <selection activeCell="F12" sqref="F12"/>
    </sheetView>
  </sheetViews>
  <sheetFormatPr defaultColWidth="10.6640625" defaultRowHeight="12"/>
  <cols>
    <col min="1" max="1" width="112.1640625" style="20" customWidth="1"/>
    <col min="2" max="2" width="1.6640625" style="20" customWidth="1"/>
    <col min="3" max="3" width="12.1640625" style="21" customWidth="1"/>
    <col min="4" max="4" width="15.1640625" style="22" customWidth="1"/>
    <col min="5" max="5" width="10.1640625" style="20" customWidth="1"/>
    <col min="6" max="6" width="52.5" style="20" bestFit="1" customWidth="1"/>
    <col min="7" max="16384" width="10.6640625" style="20"/>
  </cols>
  <sheetData>
    <row r="1" spans="1:6" ht="25.5" customHeight="1">
      <c r="A1" s="1106" t="s">
        <v>97</v>
      </c>
      <c r="B1" s="1106"/>
      <c r="C1" s="1106"/>
      <c r="D1" s="1106"/>
      <c r="E1" s="713"/>
    </row>
    <row r="2" spans="1:6" ht="15" customHeight="1">
      <c r="A2" s="987" t="s">
        <v>80</v>
      </c>
      <c r="B2" s="988"/>
      <c r="C2" s="989"/>
      <c r="D2" s="906"/>
    </row>
    <row r="3" spans="1:6" ht="30" customHeight="1">
      <c r="A3" s="860" t="s">
        <v>460</v>
      </c>
      <c r="B3" s="860"/>
      <c r="C3" s="861">
        <v>0</v>
      </c>
      <c r="D3" s="867">
        <f>+[21]PN!$D$3</f>
        <v>57115</v>
      </c>
      <c r="E3" s="724"/>
    </row>
    <row r="4" spans="1:6" s="52" customFormat="1" ht="16.5" customHeight="1">
      <c r="A4" s="854" t="s">
        <v>533</v>
      </c>
      <c r="B4" s="855"/>
      <c r="C4" s="856">
        <f>+[21]PN!$C$4</f>
        <v>-2645</v>
      </c>
      <c r="D4" s="857"/>
      <c r="E4" s="725"/>
      <c r="F4" s="223"/>
    </row>
    <row r="5" spans="1:6" s="52" customFormat="1" ht="16.5" hidden="1" customHeight="1">
      <c r="A5" s="854" t="s">
        <v>319</v>
      </c>
      <c r="B5" s="855"/>
      <c r="C5" s="856">
        <f>+[21]PN!$C$5</f>
        <v>0</v>
      </c>
      <c r="D5" s="857"/>
      <c r="E5" s="725"/>
      <c r="F5" s="223"/>
    </row>
    <row r="6" spans="1:6" s="52" customFormat="1" ht="16.5" hidden="1" customHeight="1">
      <c r="A6" s="854" t="s">
        <v>297</v>
      </c>
      <c r="B6" s="855"/>
      <c r="C6" s="856">
        <f>+[21]PN!$C$6</f>
        <v>0</v>
      </c>
      <c r="D6" s="857"/>
      <c r="E6" s="725"/>
      <c r="F6" s="223"/>
    </row>
    <row r="7" spans="1:6" ht="17.25" hidden="1" customHeight="1">
      <c r="A7" s="854" t="s">
        <v>484</v>
      </c>
      <c r="B7" s="855"/>
      <c r="C7" s="856">
        <f>+[21]PN!$C$7</f>
        <v>0</v>
      </c>
      <c r="D7" s="858"/>
      <c r="E7" s="726"/>
      <c r="F7" s="224"/>
    </row>
    <row r="8" spans="1:6" ht="17.25" customHeight="1">
      <c r="A8" s="854" t="s">
        <v>602</v>
      </c>
      <c r="B8" s="855"/>
      <c r="C8" s="856">
        <f>+[21]PN!$C$12</f>
        <v>-1872</v>
      </c>
      <c r="D8" s="858"/>
      <c r="E8" s="726"/>
      <c r="F8" s="224"/>
    </row>
    <row r="9" spans="1:6" ht="18" customHeight="1">
      <c r="A9" s="854" t="s">
        <v>98</v>
      </c>
      <c r="B9" s="855"/>
      <c r="C9" s="856">
        <f>+[21]PN!$C$14+[21]PN!$C$13</f>
        <v>-9</v>
      </c>
      <c r="D9" s="859"/>
      <c r="E9" s="726"/>
      <c r="F9" s="224"/>
    </row>
    <row r="10" spans="1:6" ht="18" customHeight="1">
      <c r="A10" s="860" t="s">
        <v>99</v>
      </c>
      <c r="B10" s="860"/>
      <c r="C10" s="861"/>
      <c r="D10" s="862">
        <f>SUM(C4:C9)</f>
        <v>-4526</v>
      </c>
      <c r="E10" s="724"/>
      <c r="F10" s="224"/>
    </row>
    <row r="11" spans="1:6" ht="18" customHeight="1">
      <c r="A11" s="860" t="s">
        <v>577</v>
      </c>
      <c r="B11" s="860"/>
      <c r="C11" s="861"/>
      <c r="D11" s="863">
        <f>+D10+D3</f>
        <v>52589</v>
      </c>
      <c r="E11" s="724"/>
    </row>
    <row r="12" spans="1:6" s="217" customFormat="1" ht="19.5" customHeight="1">
      <c r="A12" s="448" t="s">
        <v>316</v>
      </c>
      <c r="B12" s="864"/>
      <c r="C12" s="864"/>
      <c r="D12" s="865"/>
      <c r="E12" s="727"/>
    </row>
    <row r="13" spans="1:6" s="52" customFormat="1" ht="19.5" customHeight="1">
      <c r="A13" s="464" t="s">
        <v>285</v>
      </c>
      <c r="B13" s="866"/>
      <c r="C13" s="866"/>
      <c r="D13" s="867">
        <f>+D11-D14</f>
        <v>52542</v>
      </c>
      <c r="E13" s="728"/>
    </row>
    <row r="14" spans="1:6" ht="19.5" customHeight="1">
      <c r="A14" s="460" t="s">
        <v>381</v>
      </c>
      <c r="B14" s="868"/>
      <c r="C14" s="868"/>
      <c r="D14" s="869">
        <f>+[21]PN!$D$19</f>
        <v>47</v>
      </c>
      <c r="E14" s="724"/>
    </row>
    <row r="15" spans="1:6" ht="7.5" customHeight="1" thickBot="1">
      <c r="A15" s="870"/>
      <c r="B15" s="871"/>
      <c r="C15" s="872"/>
      <c r="D15" s="873"/>
    </row>
    <row r="16" spans="1:6" ht="18.75" customHeight="1" thickTop="1">
      <c r="A16" s="454"/>
      <c r="B16" s="454"/>
      <c r="C16" s="874"/>
      <c r="D16" s="853"/>
    </row>
  </sheetData>
  <mergeCells count="1">
    <mergeCell ref="A1:D1"/>
  </mergeCells>
  <phoneticPr fontId="25" type="noConversion"/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1:G53"/>
  <sheetViews>
    <sheetView showGridLines="0" showZeros="0" showOutlineSymbols="0" defaultGridColor="0" colorId="8" zoomScale="90" zoomScaleNormal="90" workbookViewId="0">
      <selection activeCell="J10" sqref="J10"/>
    </sheetView>
  </sheetViews>
  <sheetFormatPr defaultColWidth="12.6640625" defaultRowHeight="12.75"/>
  <cols>
    <col min="1" max="1" width="12.83203125" style="237" customWidth="1"/>
    <col min="2" max="2" width="89.6640625" style="465" customWidth="1"/>
    <col min="3" max="3" width="13.1640625" style="243" bestFit="1" customWidth="1"/>
    <col min="4" max="4" width="13" style="243" bestFit="1" customWidth="1"/>
    <col min="5" max="16384" width="12.6640625" style="237"/>
  </cols>
  <sheetData>
    <row r="1" spans="1:7" ht="18.75" customHeight="1">
      <c r="A1" s="641" t="s">
        <v>204</v>
      </c>
    </row>
    <row r="2" spans="1:7" s="49" customFormat="1" ht="21" customHeight="1">
      <c r="A2" s="642" t="s">
        <v>80</v>
      </c>
      <c r="B2" s="313"/>
      <c r="C2" s="50"/>
      <c r="D2" s="68"/>
      <c r="E2" s="228"/>
    </row>
    <row r="3" spans="1:7" s="267" customFormat="1" ht="15.75" customHeight="1">
      <c r="A3" s="528" t="s">
        <v>457</v>
      </c>
      <c r="B3" s="274"/>
      <c r="C3" s="1061" t="s">
        <v>566</v>
      </c>
      <c r="D3" s="1061"/>
      <c r="E3" s="228"/>
    </row>
    <row r="4" spans="1:7" s="267" customFormat="1" ht="13.5" customHeight="1">
      <c r="A4" s="528">
        <v>2015</v>
      </c>
      <c r="B4" s="332"/>
      <c r="C4" s="528">
        <v>2015</v>
      </c>
      <c r="D4" s="528">
        <v>2016</v>
      </c>
      <c r="E4" s="228"/>
    </row>
    <row r="5" spans="1:7" s="267" customFormat="1" ht="4.5" customHeight="1" thickBot="1">
      <c r="A5" s="651"/>
      <c r="B5" s="528"/>
      <c r="C5" s="270"/>
      <c r="D5" s="270"/>
      <c r="E5" s="528"/>
      <c r="F5" s="528"/>
      <c r="G5" s="528"/>
    </row>
    <row r="6" spans="1:7" s="239" customFormat="1" ht="18" customHeight="1" thickTop="1">
      <c r="A6" s="643">
        <f>+'[21]RF statutory'!A3</f>
        <v>-7074</v>
      </c>
      <c r="B6" s="466" t="s">
        <v>513</v>
      </c>
      <c r="C6" s="643">
        <f>+'[21]RF statutory'!C3</f>
        <v>474</v>
      </c>
      <c r="D6" s="643">
        <f>+'[21]RF statutory'!D3</f>
        <v>-800</v>
      </c>
    </row>
    <row r="7" spans="1:7" s="470" customFormat="1" ht="30" customHeight="1">
      <c r="A7" s="230">
        <v>0</v>
      </c>
      <c r="B7" s="960" t="s">
        <v>542</v>
      </c>
      <c r="C7" s="644">
        <v>0</v>
      </c>
      <c r="D7" s="549">
        <v>0</v>
      </c>
    </row>
    <row r="8" spans="1:7" ht="18" customHeight="1">
      <c r="A8" s="999">
        <f>+'[21]RF statutory'!A5</f>
        <v>7367</v>
      </c>
      <c r="B8" s="465" t="s">
        <v>579</v>
      </c>
      <c r="C8" s="233">
        <f>+'[21]RF statutory'!C5</f>
        <v>2207</v>
      </c>
      <c r="D8" s="233">
        <f>+'[21]RF statutory'!D5</f>
        <v>1827</v>
      </c>
    </row>
    <row r="9" spans="1:7" ht="18" customHeight="1">
      <c r="A9" s="999">
        <f>+'[21]RF statutory'!A6</f>
        <v>497</v>
      </c>
      <c r="B9" s="465" t="s">
        <v>580</v>
      </c>
      <c r="C9" s="233">
        <f>+'[21]RF statutory'!C6</f>
        <v>70</v>
      </c>
      <c r="D9" s="233">
        <f>+'[21]RF statutory'!D6</f>
        <v>35</v>
      </c>
    </row>
    <row r="10" spans="1:7" ht="18" customHeight="1">
      <c r="A10" s="230">
        <f>+'[21]RF statutory'!A7</f>
        <v>439</v>
      </c>
      <c r="B10" s="465" t="s">
        <v>205</v>
      </c>
      <c r="C10" s="233">
        <f>+'[21]RF statutory'!C7</f>
        <v>-16</v>
      </c>
      <c r="D10" s="233">
        <f>+'[21]RF statutory'!D7</f>
        <v>-55</v>
      </c>
    </row>
    <row r="11" spans="1:7" ht="18" customHeight="1">
      <c r="A11" s="230">
        <f>+'[21]RF statutory'!A8</f>
        <v>-135</v>
      </c>
      <c r="B11" s="465" t="s">
        <v>206</v>
      </c>
      <c r="C11" s="233">
        <f>+'[21]RF statutory'!C8</f>
        <v>-314</v>
      </c>
      <c r="D11" s="233">
        <f>+'[21]RF statutory'!D8</f>
        <v>-18</v>
      </c>
    </row>
    <row r="12" spans="1:7" ht="18" customHeight="1">
      <c r="A12" s="230">
        <f>+'[21]RF statutory'!A9</f>
        <v>-120</v>
      </c>
      <c r="B12" s="465" t="s">
        <v>207</v>
      </c>
      <c r="C12" s="233">
        <f>+'[21]RF statutory'!C9</f>
        <v>-42</v>
      </c>
      <c r="D12" s="233">
        <f>+'[21]RF statutory'!D9</f>
        <v>-22</v>
      </c>
    </row>
    <row r="13" spans="1:7" ht="18" customHeight="1">
      <c r="A13" s="230">
        <f>+'[21]RF statutory'!A10</f>
        <v>-40</v>
      </c>
      <c r="B13" s="465" t="s">
        <v>208</v>
      </c>
      <c r="C13" s="233">
        <f>+'[21]RF statutory'!C10</f>
        <v>-36</v>
      </c>
      <c r="D13" s="233">
        <f>+'[21]RF statutory'!D10</f>
        <v>-66</v>
      </c>
    </row>
    <row r="14" spans="1:7" ht="18" customHeight="1">
      <c r="A14" s="230">
        <f>+'[21]RF statutory'!A11</f>
        <v>168</v>
      </c>
      <c r="B14" s="465" t="s">
        <v>209</v>
      </c>
      <c r="C14" s="233">
        <f>+'[21]RF statutory'!C11</f>
        <v>167</v>
      </c>
      <c r="D14" s="233">
        <f>+'[21]RF statutory'!D11</f>
        <v>161</v>
      </c>
    </row>
    <row r="15" spans="1:7" ht="18" customHeight="1">
      <c r="A15" s="230">
        <f>+'[21]RF statutory'!A12</f>
        <v>126</v>
      </c>
      <c r="B15" s="465" t="s">
        <v>48</v>
      </c>
      <c r="C15" s="233">
        <f>+'[21]RF statutory'!C12</f>
        <v>752</v>
      </c>
      <c r="D15" s="233">
        <f>+'[21]RF statutory'!D12</f>
        <v>359</v>
      </c>
    </row>
    <row r="16" spans="1:7" ht="18" customHeight="1">
      <c r="A16" s="230">
        <f>+'[21]RF statutory'!A13</f>
        <v>467</v>
      </c>
      <c r="B16" s="465" t="s">
        <v>210</v>
      </c>
      <c r="C16" s="233">
        <f>+'[21]RF statutory'!C13</f>
        <v>-214</v>
      </c>
      <c r="D16" s="233">
        <f>+'[21]RF statutory'!D13</f>
        <v>70</v>
      </c>
    </row>
    <row r="17" spans="1:4" ht="18" customHeight="1">
      <c r="A17" s="230">
        <f>+'[21]RF statutory'!A14</f>
        <v>0</v>
      </c>
      <c r="B17" s="465" t="s">
        <v>211</v>
      </c>
      <c r="C17" s="233">
        <f>+'[21]RF statutory'!C14</f>
        <v>0</v>
      </c>
      <c r="D17" s="233">
        <f>+'[21]RF statutory'!D14</f>
        <v>0</v>
      </c>
    </row>
    <row r="18" spans="1:4" ht="18" customHeight="1">
      <c r="A18" s="230">
        <f>+'[21]RF statutory'!A15</f>
        <v>1028</v>
      </c>
      <c r="B18" s="465" t="s">
        <v>212</v>
      </c>
      <c r="C18" s="233">
        <f>+'[21]RF statutory'!C15</f>
        <v>204</v>
      </c>
      <c r="D18" s="233">
        <f>+'[21]RF statutory'!D15</f>
        <v>483</v>
      </c>
    </row>
    <row r="19" spans="1:4" ht="18" customHeight="1">
      <c r="A19" s="230">
        <f>+'[21]RF statutory'!A16</f>
        <v>985</v>
      </c>
      <c r="B19" s="465" t="s">
        <v>213</v>
      </c>
      <c r="C19" s="233">
        <f>+'[21]RF statutory'!C16</f>
        <v>-779</v>
      </c>
      <c r="D19" s="233">
        <f>+'[21]RF statutory'!D16</f>
        <v>-236</v>
      </c>
    </row>
    <row r="20" spans="1:4" ht="18" customHeight="1">
      <c r="A20" s="230">
        <f>+'[21]RF statutory'!A17</f>
        <v>173</v>
      </c>
      <c r="B20" s="465" t="s">
        <v>214</v>
      </c>
      <c r="C20" s="233">
        <f>+'[21]RF statutory'!C17</f>
        <v>611</v>
      </c>
      <c r="D20" s="233">
        <f>+'[21]RF statutory'!D17</f>
        <v>72</v>
      </c>
    </row>
    <row r="21" spans="1:4" ht="18" customHeight="1">
      <c r="A21" s="230">
        <f>+'[21]RF statutory'!A18</f>
        <v>343</v>
      </c>
      <c r="B21" s="465" t="s">
        <v>215</v>
      </c>
      <c r="C21" s="233">
        <f>+'[21]RF statutory'!C18</f>
        <v>-322</v>
      </c>
      <c r="D21" s="233">
        <f>+'[21]RF statutory'!D18</f>
        <v>-1068</v>
      </c>
    </row>
    <row r="22" spans="1:4" ht="18" customHeight="1">
      <c r="A22" s="230">
        <f>+'[21]RF statutory'!A19</f>
        <v>538</v>
      </c>
      <c r="B22" s="465" t="s">
        <v>333</v>
      </c>
      <c r="C22" s="233">
        <f>+'[21]RF statutory'!C19</f>
        <v>895</v>
      </c>
      <c r="D22" s="233">
        <f>+'[21]RF statutory'!D19</f>
        <v>900</v>
      </c>
    </row>
    <row r="23" spans="1:4" s="470" customFormat="1" ht="18" customHeight="1">
      <c r="A23" s="549">
        <f>SUM(A18:A22)</f>
        <v>3067</v>
      </c>
      <c r="B23" s="469" t="s">
        <v>216</v>
      </c>
      <c r="C23" s="633">
        <f>SUM(C18:C22)</f>
        <v>609</v>
      </c>
      <c r="D23" s="633">
        <f>SUM(D18:D22)</f>
        <v>151</v>
      </c>
    </row>
    <row r="24" spans="1:4" ht="18" customHeight="1">
      <c r="A24" s="230">
        <f>+'[21]RF statutory'!A21</f>
        <v>-12</v>
      </c>
      <c r="B24" s="465" t="s">
        <v>217</v>
      </c>
      <c r="C24" s="233">
        <f>+'[21]RF statutory'!C21</f>
        <v>-15</v>
      </c>
      <c r="D24" s="233">
        <f>+'[21]RF statutory'!D21</f>
        <v>7</v>
      </c>
    </row>
    <row r="25" spans="1:4" ht="18" customHeight="1">
      <c r="A25" s="230">
        <f>+'[21]RF statutory'!A22</f>
        <v>221</v>
      </c>
      <c r="B25" s="465" t="s">
        <v>218</v>
      </c>
      <c r="C25" s="233">
        <f>+'[21]RF statutory'!C22</f>
        <v>23</v>
      </c>
      <c r="D25" s="233">
        <f>+'[21]RF statutory'!D22</f>
        <v>5</v>
      </c>
    </row>
    <row r="26" spans="1:4" ht="18" customHeight="1">
      <c r="A26" s="230">
        <f>+'[21]RF statutory'!A23</f>
        <v>26</v>
      </c>
      <c r="B26" s="465" t="s">
        <v>219</v>
      </c>
      <c r="C26" s="233">
        <f>+'[21]RF statutory'!C23</f>
        <v>12</v>
      </c>
      <c r="D26" s="233">
        <f>+'[21]RF statutory'!D23</f>
        <v>45</v>
      </c>
    </row>
    <row r="27" spans="1:4" ht="18" customHeight="1">
      <c r="A27" s="230">
        <f>+'[21]RF statutory'!A24</f>
        <v>-152</v>
      </c>
      <c r="B27" s="465" t="s">
        <v>220</v>
      </c>
      <c r="C27" s="233">
        <f>+'[21]RF statutory'!C24</f>
        <v>-278</v>
      </c>
      <c r="D27" s="233">
        <f>+'[21]RF statutory'!D24</f>
        <v>-226</v>
      </c>
    </row>
    <row r="28" spans="1:4" ht="18" customHeight="1">
      <c r="A28" s="230">
        <f>+'[21]RF statutory'!A25</f>
        <v>-885</v>
      </c>
      <c r="B28" s="465" t="s">
        <v>221</v>
      </c>
      <c r="C28" s="233">
        <f>+'[21]RF statutory'!C25</f>
        <v>-1177</v>
      </c>
      <c r="D28" s="233">
        <f>+'[21]RF statutory'!D25</f>
        <v>-611</v>
      </c>
    </row>
    <row r="29" spans="1:4" s="239" customFormat="1" ht="18" customHeight="1">
      <c r="A29" s="643">
        <f>SUM(A6:A16)+SUM(A23:A28)</f>
        <v>3960</v>
      </c>
      <c r="B29" s="466" t="s">
        <v>458</v>
      </c>
      <c r="C29" s="263">
        <f>SUM(C6:C16)+SUM(C23:C28)</f>
        <v>2222</v>
      </c>
      <c r="D29" s="263">
        <f>SUM(D6:D16)+SUM(D23:D28)</f>
        <v>862</v>
      </c>
    </row>
    <row r="30" spans="1:4" s="239" customFormat="1" ht="18" customHeight="1">
      <c r="A30" s="643">
        <f>+'[21]RF statutory'!A27</f>
        <v>503</v>
      </c>
      <c r="B30" s="466" t="s">
        <v>459</v>
      </c>
      <c r="C30" s="263">
        <f>+'[21]RF statutory'!C27</f>
        <v>17</v>
      </c>
      <c r="D30" s="263">
        <f>+'[21]RF statutory'!D27</f>
        <v>508</v>
      </c>
    </row>
    <row r="31" spans="1:4" s="239" customFormat="1" ht="18" customHeight="1">
      <c r="A31" s="643">
        <f>+A30+A29</f>
        <v>4463</v>
      </c>
      <c r="B31" s="466" t="s">
        <v>317</v>
      </c>
      <c r="C31" s="263">
        <f>+C30+C29</f>
        <v>2239</v>
      </c>
      <c r="D31" s="263">
        <f>+D30+D29</f>
        <v>1370</v>
      </c>
    </row>
    <row r="32" spans="1:4" ht="18" customHeight="1">
      <c r="B32" s="465" t="s">
        <v>222</v>
      </c>
      <c r="C32" s="230"/>
      <c r="D32" s="230"/>
    </row>
    <row r="33" spans="1:4" ht="18" customHeight="1">
      <c r="A33" s="233">
        <f>+'[21]RF statutory'!A30</f>
        <v>-2793</v>
      </c>
      <c r="B33" s="465" t="s">
        <v>223</v>
      </c>
      <c r="C33" s="230">
        <f>+'[21]RF statutory'!C30</f>
        <v>-2815</v>
      </c>
      <c r="D33" s="230">
        <f>+'[21]RF statutory'!D30</f>
        <v>-2441</v>
      </c>
    </row>
    <row r="34" spans="1:4" ht="18" customHeight="1">
      <c r="A34" s="233">
        <f>+'[21]RF statutory'!A31</f>
        <v>-58</v>
      </c>
      <c r="B34" s="465" t="s">
        <v>224</v>
      </c>
      <c r="C34" s="230">
        <f>+'[21]RF statutory'!C31</f>
        <v>-19</v>
      </c>
      <c r="D34" s="230">
        <f>+'[21]RF statutory'!D31</f>
        <v>-14</v>
      </c>
    </row>
    <row r="35" spans="1:4" ht="18" customHeight="1">
      <c r="A35" s="233">
        <f>+'[21]RF statutory'!A32</f>
        <v>0</v>
      </c>
      <c r="B35" s="465" t="s">
        <v>225</v>
      </c>
      <c r="C35" s="230">
        <f>+'[21]RF statutory'!C32</f>
        <v>0</v>
      </c>
      <c r="D35" s="230">
        <f>+'[21]RF statutory'!D32</f>
        <v>0</v>
      </c>
    </row>
    <row r="36" spans="1:4" ht="18" customHeight="1">
      <c r="A36" s="233">
        <f>+'[21]RF statutory'!A33</f>
        <v>-57</v>
      </c>
      <c r="B36" s="465" t="s">
        <v>226</v>
      </c>
      <c r="C36" s="230">
        <f>+'[21]RF statutory'!C33</f>
        <v>-61</v>
      </c>
      <c r="D36" s="230">
        <f>+'[21]RF statutory'!D33</f>
        <v>-1124</v>
      </c>
    </row>
    <row r="37" spans="1:4" ht="18" customHeight="1">
      <c r="A37" s="233">
        <f>+'[21]RF statutory'!A34</f>
        <v>-71</v>
      </c>
      <c r="B37" s="465" t="s">
        <v>227</v>
      </c>
      <c r="C37" s="230">
        <f>+'[21]RF statutory'!C34</f>
        <v>-37</v>
      </c>
      <c r="D37" s="230">
        <f>+'[21]RF statutory'!D34</f>
        <v>-70</v>
      </c>
    </row>
    <row r="38" spans="1:4" ht="18" customHeight="1">
      <c r="A38" s="233">
        <f>+'[21]RF statutory'!A35</f>
        <v>-536</v>
      </c>
      <c r="B38" s="465" t="s">
        <v>228</v>
      </c>
      <c r="C38" s="230">
        <f>+'[21]RF statutory'!C35</f>
        <v>-378</v>
      </c>
      <c r="D38" s="230">
        <f>+'[21]RF statutory'!D35</f>
        <v>-286</v>
      </c>
    </row>
    <row r="39" spans="1:4" ht="29.25" customHeight="1">
      <c r="A39" s="233">
        <f>+'[21]RF statutory'!A36</f>
        <v>-622</v>
      </c>
      <c r="B39" s="467" t="s">
        <v>286</v>
      </c>
      <c r="C39" s="230">
        <f>+'[21]RF statutory'!C36</f>
        <v>-556</v>
      </c>
      <c r="D39" s="230">
        <f>+'[21]RF statutory'!D36</f>
        <v>-72</v>
      </c>
    </row>
    <row r="40" spans="1:4" s="470" customFormat="1" ht="18" customHeight="1">
      <c r="A40" s="644">
        <f>SUM(A33:A39)</f>
        <v>-4137</v>
      </c>
      <c r="B40" s="469" t="s">
        <v>229</v>
      </c>
      <c r="C40" s="549">
        <f>SUM(C33:C39)</f>
        <v>-3866</v>
      </c>
      <c r="D40" s="549">
        <f>SUM(D33:D39)</f>
        <v>-4007</v>
      </c>
    </row>
    <row r="41" spans="1:4" ht="18" customHeight="1">
      <c r="A41" s="644"/>
      <c r="B41" s="465" t="s">
        <v>230</v>
      </c>
      <c r="C41" s="230"/>
      <c r="D41" s="230"/>
    </row>
    <row r="42" spans="1:4" ht="18" customHeight="1">
      <c r="A42" s="802">
        <f>+'[21]RF statutory'!A39</f>
        <v>6</v>
      </c>
      <c r="B42" s="465" t="s">
        <v>223</v>
      </c>
      <c r="C42" s="803">
        <f>+'[21]RF statutory'!C39</f>
        <v>395</v>
      </c>
      <c r="D42" s="803">
        <f>+'[21]RF statutory'!D39</f>
        <v>1</v>
      </c>
    </row>
    <row r="43" spans="1:4" ht="18" customHeight="1">
      <c r="A43" s="802">
        <f>+'[21]RF statutory'!A40</f>
        <v>0</v>
      </c>
      <c r="B43" s="465" t="s">
        <v>224</v>
      </c>
      <c r="C43" s="803">
        <f>+'[21]RF statutory'!C40</f>
        <v>4</v>
      </c>
      <c r="D43" s="803">
        <f>+'[21]RF statutory'!D40</f>
        <v>0</v>
      </c>
    </row>
    <row r="44" spans="1:4" ht="18" customHeight="1">
      <c r="A44" s="802">
        <f>+'[21]RF statutory'!A41</f>
        <v>2</v>
      </c>
      <c r="B44" s="465" t="s">
        <v>231</v>
      </c>
      <c r="C44" s="803">
        <f>+'[21]RF statutory'!C41</f>
        <v>34</v>
      </c>
      <c r="D44" s="803">
        <f>+'[21]RF statutory'!D41</f>
        <v>463</v>
      </c>
    </row>
    <row r="45" spans="1:4" ht="18" customHeight="1">
      <c r="A45" s="802">
        <f>+'[21]RF statutory'!A42</f>
        <v>0</v>
      </c>
      <c r="B45" s="1059" t="s">
        <v>628</v>
      </c>
      <c r="C45" s="803">
        <f>+'[21]RF statutory'!C42</f>
        <v>0</v>
      </c>
      <c r="D45" s="803">
        <f>+'[21]RF statutory'!D42</f>
        <v>-889</v>
      </c>
    </row>
    <row r="46" spans="1:4" ht="18" customHeight="1">
      <c r="A46" s="802">
        <f>+'[21]RF statutory'!A43</f>
        <v>1345</v>
      </c>
      <c r="B46" s="465" t="s">
        <v>226</v>
      </c>
      <c r="C46" s="803">
        <f>+'[21]RF statutory'!C43</f>
        <v>114</v>
      </c>
      <c r="D46" s="803">
        <f>+'[21]RF statutory'!D43</f>
        <v>341</v>
      </c>
    </row>
    <row r="47" spans="1:4" ht="18" customHeight="1">
      <c r="A47" s="802">
        <f>+'[21]RF statutory'!A44</f>
        <v>7</v>
      </c>
      <c r="B47" s="465" t="s">
        <v>227</v>
      </c>
      <c r="C47" s="803">
        <f>+'[21]RF statutory'!C44</f>
        <v>10</v>
      </c>
      <c r="D47" s="803">
        <f>+'[21]RF statutory'!D44</f>
        <v>7</v>
      </c>
    </row>
    <row r="48" spans="1:4" ht="18" customHeight="1">
      <c r="A48" s="802">
        <f>+'[21]RF statutory'!A45</f>
        <v>158</v>
      </c>
      <c r="B48" s="465" t="s">
        <v>228</v>
      </c>
      <c r="C48" s="803">
        <f>+'[21]RF statutory'!C45</f>
        <v>186</v>
      </c>
      <c r="D48" s="803">
        <f>+'[21]RF statutory'!D45</f>
        <v>6337</v>
      </c>
    </row>
    <row r="49" spans="1:4" ht="18" customHeight="1">
      <c r="A49" s="802">
        <f>+'[21]RF statutory'!A46</f>
        <v>27</v>
      </c>
      <c r="B49" s="465" t="s">
        <v>232</v>
      </c>
      <c r="C49" s="803">
        <f>+'[21]RF statutory'!C46</f>
        <v>7</v>
      </c>
      <c r="D49" s="803">
        <f>+'[21]RF statutory'!D46</f>
        <v>32</v>
      </c>
    </row>
    <row r="50" spans="1:4" s="470" customFormat="1" ht="18" customHeight="1">
      <c r="A50" s="644">
        <f>SUM(A42:A49)</f>
        <v>1545</v>
      </c>
      <c r="B50" s="469" t="s">
        <v>233</v>
      </c>
      <c r="C50" s="549">
        <f>SUM(C42:C49)</f>
        <v>750</v>
      </c>
      <c r="D50" s="549">
        <f>SUM(D42:D49)</f>
        <v>6292</v>
      </c>
    </row>
    <row r="51" spans="1:4" s="239" customFormat="1" ht="18" customHeight="1">
      <c r="A51" s="645">
        <f>+A40+A50</f>
        <v>-2592</v>
      </c>
      <c r="B51" s="466" t="s">
        <v>322</v>
      </c>
      <c r="C51" s="645">
        <f>+C40+C50</f>
        <v>-3116</v>
      </c>
      <c r="D51" s="645">
        <f>+D40+D50</f>
        <v>2285</v>
      </c>
    </row>
    <row r="52" spans="1:4" ht="5.25" customHeight="1" thickBot="1">
      <c r="A52" s="260"/>
      <c r="B52" s="468"/>
      <c r="C52" s="262"/>
      <c r="D52" s="262"/>
    </row>
    <row r="53" spans="1:4" ht="13.5" thickTop="1"/>
  </sheetData>
  <mergeCells count="1">
    <mergeCell ref="C3:D3"/>
  </mergeCells>
  <phoneticPr fontId="25" type="noConversion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G40"/>
  <sheetViews>
    <sheetView showGridLines="0" showZeros="0" showOutlineSymbols="0" defaultGridColor="0" colorId="8" zoomScaleNormal="100" workbookViewId="0">
      <selection activeCell="E19" sqref="E19"/>
    </sheetView>
  </sheetViews>
  <sheetFormatPr defaultColWidth="12.6640625" defaultRowHeight="12.75"/>
  <cols>
    <col min="1" max="1" width="12.33203125" style="237" customWidth="1"/>
    <col min="2" max="2" width="88" style="475" bestFit="1" customWidth="1"/>
    <col min="3" max="4" width="12.1640625" style="243" customWidth="1"/>
    <col min="5" max="5" width="18.83203125" style="237" bestFit="1" customWidth="1"/>
    <col min="6" max="16384" width="12.6640625" style="237"/>
  </cols>
  <sheetData>
    <row r="1" spans="1:7" ht="18.75" customHeight="1">
      <c r="A1" s="239" t="s">
        <v>276</v>
      </c>
    </row>
    <row r="2" spans="1:7" s="49" customFormat="1" ht="21" customHeight="1">
      <c r="A2" s="537" t="s">
        <v>80</v>
      </c>
      <c r="B2" s="607"/>
      <c r="C2" s="50"/>
      <c r="D2" s="68"/>
    </row>
    <row r="3" spans="1:7" s="267" customFormat="1" ht="15.75" customHeight="1">
      <c r="A3" s="528" t="s">
        <v>457</v>
      </c>
      <c r="B3" s="274"/>
      <c r="C3" s="1061" t="s">
        <v>566</v>
      </c>
      <c r="D3" s="1061"/>
    </row>
    <row r="4" spans="1:7" s="267" customFormat="1" ht="12.75" customHeight="1">
      <c r="A4" s="986">
        <v>2015</v>
      </c>
      <c r="B4" s="332"/>
      <c r="C4" s="528">
        <v>2015</v>
      </c>
      <c r="D4" s="528">
        <v>2016</v>
      </c>
    </row>
    <row r="5" spans="1:7" s="267" customFormat="1" ht="4.5" customHeight="1" thickBot="1">
      <c r="A5" s="651"/>
      <c r="B5" s="528"/>
      <c r="C5" s="270"/>
      <c r="D5" s="270"/>
      <c r="E5" s="528"/>
      <c r="F5" s="528"/>
      <c r="G5" s="528"/>
    </row>
    <row r="6" spans="1:7" ht="19.5" customHeight="1" thickTop="1">
      <c r="A6" s="240">
        <f>+'[21]RF statutory 2'!A3</f>
        <v>387</v>
      </c>
      <c r="B6" s="471" t="s">
        <v>234</v>
      </c>
      <c r="C6" s="240">
        <f>+'[21]RF statutory 2'!C3</f>
        <v>1019</v>
      </c>
      <c r="D6" s="240">
        <f>+'[21]RF statutory 2'!D3</f>
        <v>211</v>
      </c>
    </row>
    <row r="7" spans="1:7" ht="19.5" customHeight="1">
      <c r="A7" s="240">
        <f>+'[21]RF statutory 2'!A4</f>
        <v>-1612</v>
      </c>
      <c r="B7" s="471" t="s">
        <v>235</v>
      </c>
      <c r="C7" s="240">
        <f>+'[21]RF statutory 2'!C4</f>
        <v>-455</v>
      </c>
      <c r="D7" s="240">
        <f>+'[21]RF statutory 2'!D4</f>
        <v>-1849</v>
      </c>
    </row>
    <row r="8" spans="1:7" ht="19.5" customHeight="1">
      <c r="A8" s="240">
        <f>+'[21]RF statutory 2'!A5</f>
        <v>19</v>
      </c>
      <c r="B8" s="471" t="s">
        <v>236</v>
      </c>
      <c r="C8" s="240">
        <f>+'[21]RF statutory 2'!C5</f>
        <v>866</v>
      </c>
      <c r="D8" s="240">
        <f>+'[21]RF statutory 2'!D5</f>
        <v>-2064</v>
      </c>
    </row>
    <row r="9" spans="1:7" s="239" customFormat="1">
      <c r="A9" s="238">
        <f>SUM(A6:A8)</f>
        <v>-1206</v>
      </c>
      <c r="B9" s="472"/>
      <c r="C9" s="238">
        <f>SUM(C6:C8)</f>
        <v>1430</v>
      </c>
      <c r="D9" s="238">
        <f>SUM(D6:D8)</f>
        <v>-3702</v>
      </c>
    </row>
    <row r="10" spans="1:7" hidden="1">
      <c r="A10" s="240">
        <f>+'[21]RF statutory 2'!A7</f>
        <v>0</v>
      </c>
      <c r="B10" s="471" t="s">
        <v>237</v>
      </c>
      <c r="C10" s="240"/>
      <c r="D10" s="240"/>
    </row>
    <row r="11" spans="1:7" ht="13.5" hidden="1" customHeight="1">
      <c r="A11" s="240">
        <f>+'[21]RF statutory 2'!A8</f>
        <v>0</v>
      </c>
      <c r="B11" s="471" t="s">
        <v>368</v>
      </c>
      <c r="C11" s="240"/>
      <c r="D11" s="240"/>
    </row>
    <row r="12" spans="1:7" ht="12.75" hidden="1" customHeight="1">
      <c r="A12" s="240">
        <f>+'[21]RF statutory 2'!A9</f>
        <v>0</v>
      </c>
      <c r="B12" s="471" t="s">
        <v>419</v>
      </c>
      <c r="C12" s="240"/>
      <c r="D12" s="240"/>
    </row>
    <row r="13" spans="1:7" ht="19.5" customHeight="1">
      <c r="A13" s="240">
        <f>+'[21]RF statutory 2'!A10</f>
        <v>-23</v>
      </c>
      <c r="B13" s="471" t="s">
        <v>355</v>
      </c>
      <c r="C13" s="240"/>
      <c r="D13" s="240"/>
    </row>
    <row r="14" spans="1:7" ht="19.5" hidden="1" customHeight="1">
      <c r="A14" s="240">
        <f>+'[21]RF statutory 2'!A11</f>
        <v>0</v>
      </c>
      <c r="B14" s="471" t="s">
        <v>356</v>
      </c>
      <c r="C14" s="240"/>
      <c r="D14" s="240"/>
    </row>
    <row r="15" spans="1:7" ht="19.5" hidden="1" customHeight="1">
      <c r="A15" s="240">
        <f>+'[21]RF statutory 2'!A12</f>
        <v>0</v>
      </c>
      <c r="B15" s="471" t="s">
        <v>378</v>
      </c>
      <c r="C15" s="240"/>
      <c r="D15" s="240"/>
    </row>
    <row r="16" spans="1:7" s="239" customFormat="1" ht="19.5" customHeight="1">
      <c r="A16" s="238">
        <f>SUM(A9:A15)</f>
        <v>-1229</v>
      </c>
      <c r="B16" s="472" t="s">
        <v>238</v>
      </c>
      <c r="C16" s="238">
        <f>SUM(C9:C15)</f>
        <v>1430</v>
      </c>
      <c r="D16" s="238">
        <f>SUM(D9:D15)</f>
        <v>-3702</v>
      </c>
    </row>
    <row r="17" spans="1:7" ht="26.25" customHeight="1">
      <c r="A17" s="240">
        <f>+'[21]RF statutory 2'!A14</f>
        <v>-11</v>
      </c>
      <c r="B17" s="473" t="s">
        <v>239</v>
      </c>
      <c r="C17" s="240">
        <f>+'[21]RF statutory 2'!C14</f>
        <v>-3</v>
      </c>
      <c r="D17" s="240">
        <f>+'[21]RF statutory 2'!D14</f>
        <v>0</v>
      </c>
    </row>
    <row r="18" spans="1:7" ht="18" customHeight="1">
      <c r="A18" s="240">
        <f>+'[21]RF statutory 2'!A15</f>
        <v>-898</v>
      </c>
      <c r="B18" s="473" t="s">
        <v>629</v>
      </c>
      <c r="C18" s="240">
        <f>+'[21]RF statutory 2'!C15</f>
        <v>0</v>
      </c>
      <c r="D18" s="240">
        <f>+'[21]RF statutory 2'!D15</f>
        <v>889</v>
      </c>
    </row>
    <row r="19" spans="1:7" ht="25.5" customHeight="1">
      <c r="A19" s="240">
        <f>+'[21]RF statutory 2'!A16</f>
        <v>35</v>
      </c>
      <c r="B19" s="473" t="s">
        <v>581</v>
      </c>
      <c r="C19" s="240">
        <f>+'[21]RF statutory 2'!C16</f>
        <v>106</v>
      </c>
      <c r="D19" s="240">
        <f>+'[21]RF statutory 2'!D16</f>
        <v>-19</v>
      </c>
    </row>
    <row r="20" spans="1:7" s="239" customFormat="1" ht="19.5" customHeight="1">
      <c r="A20" s="238">
        <f>+'[21]RF statutory 2'!A17</f>
        <v>-232</v>
      </c>
      <c r="B20" s="472" t="s">
        <v>240</v>
      </c>
      <c r="C20" s="238">
        <f>+'[21]RF statutory 2'!C17</f>
        <v>656</v>
      </c>
      <c r="D20" s="238">
        <f>+'[21]RF statutory 2'!D17</f>
        <v>823</v>
      </c>
    </row>
    <row r="21" spans="1:7" s="239" customFormat="1" ht="19.5" customHeight="1">
      <c r="A21" s="238">
        <f>+'[21]RF statutory 2'!A18</f>
        <v>5432</v>
      </c>
      <c r="B21" s="472" t="s">
        <v>241</v>
      </c>
      <c r="C21" s="238">
        <f>+'[21]RF statutory 2'!C18</f>
        <v>6614</v>
      </c>
      <c r="D21" s="238">
        <f>+'[21]RF statutory 2'!D18</f>
        <v>5200</v>
      </c>
    </row>
    <row r="22" spans="1:7" s="239" customFormat="1" ht="19.5" customHeight="1">
      <c r="A22" s="238">
        <f>+'[21]RF statutory 2'!A19</f>
        <v>5200</v>
      </c>
      <c r="B22" s="472" t="s">
        <v>242</v>
      </c>
      <c r="C22" s="238">
        <f>+'[21]RF statutory 2'!C19</f>
        <v>7270</v>
      </c>
      <c r="D22" s="238">
        <f>+'[21]RF statutory 2'!D19</f>
        <v>6023</v>
      </c>
    </row>
    <row r="23" spans="1:7" ht="16.5" customHeight="1" thickBot="1">
      <c r="A23" s="260"/>
      <c r="B23" s="474"/>
      <c r="C23" s="242"/>
      <c r="D23" s="242"/>
    </row>
    <row r="24" spans="1:7" ht="7.5" customHeight="1" thickTop="1"/>
    <row r="25" spans="1:7" ht="43.5" customHeight="1">
      <c r="A25" s="1107" t="s">
        <v>452</v>
      </c>
      <c r="B25" s="1075"/>
      <c r="C25" s="1075"/>
      <c r="D25" s="1075"/>
    </row>
    <row r="26" spans="1:7" ht="16.5" customHeight="1">
      <c r="A26" s="657"/>
      <c r="B26" s="600"/>
      <c r="C26" s="601"/>
      <c r="D26" s="601"/>
    </row>
    <row r="27" spans="1:7" ht="16.5" customHeight="1">
      <c r="A27" s="528" t="s">
        <v>457</v>
      </c>
      <c r="B27" s="274"/>
      <c r="C27" s="1061" t="s">
        <v>566</v>
      </c>
      <c r="D27" s="1061"/>
    </row>
    <row r="28" spans="1:7" ht="14.25" customHeight="1">
      <c r="A28" s="528">
        <v>2015</v>
      </c>
      <c r="B28" s="332"/>
      <c r="C28" s="986">
        <v>2015</v>
      </c>
      <c r="D28" s="986">
        <v>2016</v>
      </c>
    </row>
    <row r="29" spans="1:7" s="267" customFormat="1" ht="4.5" customHeight="1" thickBot="1">
      <c r="A29" s="651"/>
      <c r="B29" s="528"/>
      <c r="C29" s="270"/>
      <c r="D29" s="270"/>
      <c r="E29" s="528"/>
      <c r="F29" s="528"/>
      <c r="G29" s="528"/>
    </row>
    <row r="30" spans="1:7" ht="17.25" hidden="1" customHeight="1" thickTop="1">
      <c r="B30" s="634" t="s">
        <v>323</v>
      </c>
      <c r="C30" s="602"/>
      <c r="D30" s="602"/>
    </row>
    <row r="31" spans="1:7" ht="17.25" hidden="1" customHeight="1">
      <c r="A31" s="240"/>
      <c r="B31" s="634" t="s">
        <v>227</v>
      </c>
      <c r="C31" s="240"/>
      <c r="D31" s="240"/>
    </row>
    <row r="32" spans="1:7" ht="17.25" hidden="1" customHeight="1">
      <c r="A32" s="240"/>
      <c r="B32" s="634" t="s">
        <v>228</v>
      </c>
      <c r="C32" s="240"/>
      <c r="D32" s="240"/>
    </row>
    <row r="33" spans="1:4" ht="17.25" hidden="1" customHeight="1">
      <c r="A33" s="238">
        <f>+A31+A32</f>
        <v>0</v>
      </c>
      <c r="B33" s="634"/>
      <c r="C33" s="238">
        <f>+C31+C32</f>
        <v>0</v>
      </c>
      <c r="D33" s="238">
        <f>+D31+D32</f>
        <v>0</v>
      </c>
    </row>
    <row r="34" spans="1:4" ht="17.25" hidden="1" customHeight="1">
      <c r="B34" s="634" t="s">
        <v>324</v>
      </c>
      <c r="C34" s="603"/>
      <c r="D34" s="603"/>
    </row>
    <row r="35" spans="1:4" ht="16.899999999999999" hidden="1" customHeight="1">
      <c r="A35" s="240"/>
      <c r="B35" s="634" t="s">
        <v>227</v>
      </c>
      <c r="C35" s="240"/>
      <c r="D35" s="240"/>
    </row>
    <row r="36" spans="1:4" ht="18.600000000000001" hidden="1" customHeight="1">
      <c r="A36" s="240"/>
      <c r="B36" s="634" t="s">
        <v>228</v>
      </c>
      <c r="C36" s="240"/>
      <c r="D36" s="240"/>
    </row>
    <row r="37" spans="1:4" ht="18" hidden="1" customHeight="1">
      <c r="A37" s="238">
        <f>+A36+A35</f>
        <v>0</v>
      </c>
      <c r="B37" s="634"/>
      <c r="C37" s="238">
        <f>+C36+C35</f>
        <v>0</v>
      </c>
      <c r="D37" s="238">
        <f>+D36+D35</f>
        <v>0</v>
      </c>
    </row>
    <row r="38" spans="1:4" ht="37.5" customHeight="1" thickTop="1">
      <c r="A38" s="238">
        <f>+'[21]RF statutory 2'!A32</f>
        <v>-377</v>
      </c>
      <c r="B38" s="637" t="s">
        <v>325</v>
      </c>
      <c r="C38" s="238">
        <f>+'[21]RF statutory 2'!C32</f>
        <v>-172</v>
      </c>
      <c r="D38" s="238">
        <f>+'[21]RF statutory 2'!D32</f>
        <v>5987</v>
      </c>
    </row>
    <row r="39" spans="1:4" ht="6.75" customHeight="1" thickBot="1">
      <c r="A39" s="260"/>
      <c r="B39" s="474"/>
      <c r="C39" s="261"/>
      <c r="D39" s="261"/>
    </row>
    <row r="40" spans="1:4" ht="13.5" thickTop="1"/>
  </sheetData>
  <mergeCells count="3">
    <mergeCell ref="C3:D3"/>
    <mergeCell ref="C27:D27"/>
    <mergeCell ref="A25:D25"/>
  </mergeCells>
  <phoneticPr fontId="25" type="noConversion"/>
  <pageMargins left="0.75" right="0.75" top="1" bottom="1" header="0.5" footer="0.5"/>
  <pageSetup paperSize="9" scale="5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/>
  <dimension ref="A1:G88"/>
  <sheetViews>
    <sheetView showGridLines="0" showZeros="0" showOutlineSymbols="0" defaultGridColor="0" colorId="8" zoomScaleNormal="100" zoomScaleSheetLayoutView="100" workbookViewId="0">
      <selection activeCell="E48" sqref="E48"/>
    </sheetView>
  </sheetViews>
  <sheetFormatPr defaultColWidth="12.6640625" defaultRowHeight="12.75"/>
  <cols>
    <col min="1" max="1" width="14.33203125" style="237" customWidth="1"/>
    <col min="2" max="2" width="95.1640625" style="473" customWidth="1"/>
    <col min="3" max="3" width="11" style="243" bestFit="1" customWidth="1"/>
    <col min="4" max="4" width="11" style="237" customWidth="1"/>
    <col min="5" max="16384" width="12.6640625" style="237"/>
  </cols>
  <sheetData>
    <row r="1" spans="1:7" ht="15.75" customHeight="1">
      <c r="A1" s="236" t="s">
        <v>243</v>
      </c>
      <c r="C1" s="237"/>
    </row>
    <row r="2" spans="1:7" s="49" customFormat="1" ht="21" customHeight="1">
      <c r="A2" s="537" t="s">
        <v>80</v>
      </c>
      <c r="B2" s="607"/>
      <c r="C2" s="50"/>
      <c r="D2" s="68"/>
    </row>
    <row r="3" spans="1:7" s="267" customFormat="1" ht="15.75" customHeight="1">
      <c r="A3" s="528" t="s">
        <v>457</v>
      </c>
      <c r="B3" s="274"/>
      <c r="C3" s="1061" t="s">
        <v>566</v>
      </c>
      <c r="D3" s="1061"/>
    </row>
    <row r="4" spans="1:7" s="267" customFormat="1" ht="13.5" customHeight="1">
      <c r="A4" s="528">
        <v>2015</v>
      </c>
      <c r="B4" s="332"/>
      <c r="C4" s="528">
        <v>2015</v>
      </c>
      <c r="D4" s="528">
        <v>2016</v>
      </c>
    </row>
    <row r="5" spans="1:7" s="267" customFormat="1" ht="4.5" customHeight="1" thickBot="1">
      <c r="A5" s="651"/>
      <c r="B5" s="528"/>
      <c r="C5" s="270"/>
      <c r="D5" s="270"/>
      <c r="E5" s="528"/>
      <c r="F5" s="528"/>
      <c r="G5" s="528"/>
    </row>
    <row r="6" spans="1:7" s="239" customFormat="1" ht="30.75" hidden="1" customHeight="1" thickTop="1">
      <c r="A6" s="766">
        <f>+'[21]RF statutory 3'!A4</f>
        <v>0</v>
      </c>
      <c r="B6" s="693" t="s">
        <v>244</v>
      </c>
      <c r="C6" s="688">
        <f>+'[21]RF statutory 3'!C4</f>
        <v>0</v>
      </c>
      <c r="D6" s="688">
        <f>+'[21]RF statutory 3'!D4</f>
        <v>0</v>
      </c>
    </row>
    <row r="7" spans="1:7" ht="15" hidden="1" customHeight="1">
      <c r="A7" s="767">
        <f>+'[21]RF statutory 3'!A5</f>
        <v>0</v>
      </c>
      <c r="B7" s="467" t="s">
        <v>189</v>
      </c>
      <c r="C7" s="689">
        <f>+'[21]RF statutory 3'!C5</f>
        <v>0</v>
      </c>
      <c r="D7" s="689">
        <f>+'[21]RF statutory 3'!D5</f>
        <v>0</v>
      </c>
    </row>
    <row r="8" spans="1:7" ht="15" hidden="1" customHeight="1">
      <c r="A8" s="767">
        <f>+'[21]RF statutory 3'!A6</f>
        <v>0</v>
      </c>
      <c r="B8" s="467" t="s">
        <v>190</v>
      </c>
      <c r="C8" s="689">
        <f>+'[21]RF statutory 3'!C6</f>
        <v>0</v>
      </c>
      <c r="D8" s="689">
        <f>+'[21]RF statutory 3'!D6</f>
        <v>0</v>
      </c>
    </row>
    <row r="9" spans="1:7" ht="15" hidden="1" customHeight="1">
      <c r="A9" s="767">
        <f>+'[21]RF statutory 3'!A7</f>
        <v>0</v>
      </c>
      <c r="B9" s="467" t="s">
        <v>245</v>
      </c>
      <c r="C9" s="689">
        <f>+'[21]RF statutory 3'!C7</f>
        <v>0</v>
      </c>
      <c r="D9" s="689">
        <f>+'[21]RF statutory 3'!D7</f>
        <v>0</v>
      </c>
    </row>
    <row r="10" spans="1:7" ht="15" hidden="1" customHeight="1">
      <c r="A10" s="767">
        <f>+'[21]RF statutory 3'!A8</f>
        <v>0</v>
      </c>
      <c r="B10" s="467" t="s">
        <v>246</v>
      </c>
      <c r="C10" s="689">
        <f>+'[21]RF statutory 3'!C8</f>
        <v>0</v>
      </c>
      <c r="D10" s="689">
        <f>+'[21]RF statutory 3'!D8</f>
        <v>0</v>
      </c>
    </row>
    <row r="11" spans="1:7" s="239" customFormat="1" ht="15" hidden="1" customHeight="1">
      <c r="A11" s="768">
        <f>SUM(A7:A10)</f>
        <v>0</v>
      </c>
      <c r="B11" s="693" t="s">
        <v>247</v>
      </c>
      <c r="C11" s="688">
        <f t="shared" ref="C11:D11" si="0">SUM(C7:C10)</f>
        <v>0</v>
      </c>
      <c r="D11" s="688">
        <f t="shared" si="0"/>
        <v>0</v>
      </c>
    </row>
    <row r="12" spans="1:7" s="239" customFormat="1" ht="24.75" hidden="1" customHeight="1">
      <c r="A12" s="767">
        <f>+'[21]RF statutory 3'!A10</f>
        <v>0</v>
      </c>
      <c r="B12" s="467" t="s">
        <v>248</v>
      </c>
      <c r="C12" s="689">
        <f>+'[21]RF statutory 3'!C10</f>
        <v>0</v>
      </c>
      <c r="D12" s="689">
        <f>+'[21]RF statutory 3'!D10</f>
        <v>0</v>
      </c>
    </row>
    <row r="13" spans="1:7" ht="23.25" hidden="1">
      <c r="A13" s="767">
        <f>+'[21]RF statutory 3'!A11</f>
        <v>0</v>
      </c>
      <c r="B13" s="467" t="s">
        <v>249</v>
      </c>
      <c r="C13" s="689">
        <f>+'[21]RF statutory 3'!C11</f>
        <v>0</v>
      </c>
      <c r="D13" s="689">
        <f>+'[21]RF statutory 3'!D11</f>
        <v>0</v>
      </c>
    </row>
    <row r="14" spans="1:7" ht="12.75" hidden="1" customHeight="1">
      <c r="A14" s="767">
        <f>+'[21]RF statutory 3'!A12</f>
        <v>0</v>
      </c>
      <c r="B14" s="467" t="s">
        <v>250</v>
      </c>
      <c r="C14" s="689">
        <f>+'[21]RF statutory 3'!C12</f>
        <v>0</v>
      </c>
      <c r="D14" s="689">
        <f>+'[21]RF statutory 3'!D12</f>
        <v>0</v>
      </c>
    </row>
    <row r="15" spans="1:7" s="239" customFormat="1" ht="18.75" hidden="1" customHeight="1">
      <c r="A15" s="768">
        <f>SUM(A11:A14)</f>
        <v>0</v>
      </c>
      <c r="B15" s="693" t="s">
        <v>251</v>
      </c>
      <c r="C15" s="688">
        <f t="shared" ref="C15:D15" si="1">SUM(C11:C14)</f>
        <v>0</v>
      </c>
      <c r="D15" s="688">
        <f t="shared" si="1"/>
        <v>0</v>
      </c>
    </row>
    <row r="16" spans="1:7" ht="16.5" hidden="1" customHeight="1">
      <c r="A16" s="769"/>
      <c r="B16" s="467" t="s">
        <v>252</v>
      </c>
      <c r="C16" s="689"/>
      <c r="D16" s="689"/>
    </row>
    <row r="17" spans="1:4" ht="16.5" hidden="1" customHeight="1">
      <c r="A17" s="767">
        <f>+'[21]RF statutory 3'!$A$15</f>
        <v>0</v>
      </c>
      <c r="B17" s="467" t="s">
        <v>95</v>
      </c>
      <c r="C17" s="689">
        <f>+'[21]RF statutory 3'!$A$15</f>
        <v>0</v>
      </c>
      <c r="D17" s="689">
        <f>+'[21]RF statutory 3'!$A$15</f>
        <v>0</v>
      </c>
    </row>
    <row r="18" spans="1:4" s="239" customFormat="1" ht="16.5" hidden="1" customHeight="1">
      <c r="A18" s="766">
        <f>+A15+A17</f>
        <v>0</v>
      </c>
      <c r="B18" s="693" t="s">
        <v>229</v>
      </c>
      <c r="C18" s="688">
        <f t="shared" ref="C18:D18" si="2">+C15+C17</f>
        <v>0</v>
      </c>
      <c r="D18" s="688">
        <f t="shared" si="2"/>
        <v>0</v>
      </c>
    </row>
    <row r="19" spans="1:4" ht="13.5" thickTop="1">
      <c r="A19" s="769"/>
      <c r="C19" s="240"/>
      <c r="D19" s="240"/>
    </row>
    <row r="20" spans="1:4" s="239" customFormat="1" ht="23.25">
      <c r="A20" s="768"/>
      <c r="B20" s="476" t="s">
        <v>253</v>
      </c>
      <c r="C20" s="240"/>
      <c r="D20" s="240"/>
    </row>
    <row r="21" spans="1:4" ht="15.75" customHeight="1">
      <c r="A21" s="767">
        <f>+'[21]RF statutory 3'!A19</f>
        <v>0</v>
      </c>
      <c r="B21" s="473" t="s">
        <v>189</v>
      </c>
      <c r="C21" s="240">
        <f>+'[21]RF statutory 3'!C20</f>
        <v>7</v>
      </c>
      <c r="D21" s="240">
        <f>+'[21]RF statutory 3'!D20</f>
        <v>6493</v>
      </c>
    </row>
    <row r="22" spans="1:4" ht="15.75" customHeight="1">
      <c r="A22" s="767">
        <f>+'[21]RF statutory 3'!A20</f>
        <v>0</v>
      </c>
      <c r="B22" s="473" t="s">
        <v>190</v>
      </c>
      <c r="C22" s="240">
        <f>+'[21]RF statutory 3'!C21</f>
        <v>19</v>
      </c>
      <c r="D22" s="240">
        <f>+'[21]RF statutory 3'!D21</f>
        <v>8822</v>
      </c>
    </row>
    <row r="23" spans="1:4" ht="15.75" customHeight="1">
      <c r="A23" s="767">
        <f>+'[21]RF statutory 3'!A21</f>
        <v>0</v>
      </c>
      <c r="B23" s="473" t="s">
        <v>93</v>
      </c>
      <c r="C23" s="240">
        <f>+'[21]RF statutory 3'!C22</f>
        <v>-17</v>
      </c>
      <c r="D23" s="240">
        <f>+'[21]RF statutory 3'!D22</f>
        <v>-5818</v>
      </c>
    </row>
    <row r="24" spans="1:4" ht="15.75" customHeight="1">
      <c r="A24" s="767">
        <f>+'[21]RF statutory 3'!A22</f>
        <v>0</v>
      </c>
      <c r="B24" s="473" t="s">
        <v>246</v>
      </c>
      <c r="C24" s="240">
        <f>+'[21]RF statutory 3'!C24</f>
        <v>-8</v>
      </c>
      <c r="D24" s="240">
        <f>+'[21]RF statutory 3'!D24</f>
        <v>-6584</v>
      </c>
    </row>
    <row r="25" spans="1:4" s="239" customFormat="1" ht="15.75" customHeight="1">
      <c r="A25" s="766">
        <f>SUM(A21:A24)</f>
        <v>0</v>
      </c>
      <c r="B25" s="476" t="s">
        <v>254</v>
      </c>
      <c r="C25" s="238">
        <f>SUM(C21:C24)</f>
        <v>1</v>
      </c>
      <c r="D25" s="238">
        <f>SUM(D21:D24)</f>
        <v>2913</v>
      </c>
    </row>
    <row r="26" spans="1:4" ht="27" hidden="1" customHeight="1">
      <c r="A26" s="767">
        <f>+'[21]RF statutory 3'!A26</f>
        <v>0</v>
      </c>
      <c r="B26" s="473" t="str">
        <f>+'[21]RF statutory 3'!B26</f>
        <v>Riclassifica delle differenze di cambio rilevate tra le altre componenti dell'utile complessivo</v>
      </c>
      <c r="C26" s="240">
        <f>+'[21]RF statutory 3'!C26</f>
        <v>0</v>
      </c>
      <c r="D26" s="806">
        <f>+'[21]RF statutory 3'!D26</f>
        <v>0</v>
      </c>
    </row>
    <row r="27" spans="1:4" ht="18.75" customHeight="1">
      <c r="A27" s="767">
        <f>+'[21]RF statutory 3'!A27</f>
        <v>0</v>
      </c>
      <c r="B27" s="477" t="str">
        <f>+'[21]RF statutory 3'!B27</f>
        <v>Valore corrente della quota di partecipazioni mantenute dopo la cessione del controllo</v>
      </c>
      <c r="C27" s="240">
        <f>+'[21]RF statutory 3'!C27</f>
        <v>0</v>
      </c>
      <c r="D27" s="806">
        <f>+'[21]RF statutory 3'!D27</f>
        <v>-1006</v>
      </c>
    </row>
    <row r="28" spans="1:4" ht="15.6" customHeight="1">
      <c r="A28" s="767">
        <f>+'[21]RF statutory 3'!A28</f>
        <v>2</v>
      </c>
      <c r="B28" s="473" t="str">
        <f>+'[21]RF statutory 3'!B28</f>
        <v>Plusvalenza per disinvestimenti</v>
      </c>
      <c r="C28" s="240">
        <f>+'[21]RF statutory 3'!C28</f>
        <v>34</v>
      </c>
      <c r="D28" s="240">
        <f>+'[21]RF statutory 3'!D28</f>
        <v>0</v>
      </c>
    </row>
    <row r="29" spans="1:4" ht="17.25" customHeight="1">
      <c r="A29" s="767">
        <f>+'[21]RF statutory 3'!A29</f>
        <v>0</v>
      </c>
      <c r="B29" s="477" t="str">
        <f>+'[21]RF statutory 3'!B29</f>
        <v>Interessenza di terzi</v>
      </c>
      <c r="C29" s="240">
        <f>+'[21]RF statutory 3'!C29</f>
        <v>0</v>
      </c>
      <c r="D29" s="240">
        <f>+'[21]RF statutory 3'!D29</f>
        <v>-1872</v>
      </c>
    </row>
    <row r="30" spans="1:4" s="239" customFormat="1" ht="18.75" customHeight="1">
      <c r="A30" s="766">
        <f>SUM(A25:A29)</f>
        <v>2</v>
      </c>
      <c r="B30" s="476" t="s">
        <v>255</v>
      </c>
      <c r="C30" s="238">
        <f t="shared" ref="C30:D30" si="3">SUM(C25:C29)</f>
        <v>35</v>
      </c>
      <c r="D30" s="238">
        <f t="shared" si="3"/>
        <v>35</v>
      </c>
    </row>
    <row r="31" spans="1:4" ht="15.75" customHeight="1">
      <c r="A31" s="769"/>
      <c r="B31" s="473" t="s">
        <v>252</v>
      </c>
      <c r="C31" s="240"/>
      <c r="D31" s="240"/>
    </row>
    <row r="32" spans="1:4" ht="15.75" customHeight="1">
      <c r="A32" s="769"/>
      <c r="B32" s="473" t="s">
        <v>619</v>
      </c>
      <c r="C32" s="240">
        <f>+'[21]RF statutory 3'!C32</f>
        <v>0</v>
      </c>
      <c r="D32" s="240">
        <f>+'[21]RF statutory 3'!D32</f>
        <v>428</v>
      </c>
    </row>
    <row r="33" spans="1:4" ht="18.75" customHeight="1">
      <c r="A33" s="767"/>
      <c r="B33" s="473" t="s">
        <v>95</v>
      </c>
      <c r="C33" s="240">
        <f>+'[21]RF statutory 3'!C33</f>
        <v>-1</v>
      </c>
      <c r="D33" s="240">
        <f>+'[21]RF statutory 3'!D33</f>
        <v>0</v>
      </c>
    </row>
    <row r="34" spans="1:4" s="239" customFormat="1" ht="18.75" customHeight="1">
      <c r="A34" s="766">
        <f>SUM(A30:A33)</f>
        <v>2</v>
      </c>
      <c r="B34" s="476" t="s">
        <v>233</v>
      </c>
      <c r="C34" s="238">
        <f t="shared" ref="C34:D34" si="4">SUM(C30:C33)</f>
        <v>34</v>
      </c>
      <c r="D34" s="238">
        <f t="shared" si="4"/>
        <v>463</v>
      </c>
    </row>
    <row r="35" spans="1:4" s="239" customFormat="1" ht="1.5" customHeight="1" thickBot="1">
      <c r="A35" s="241"/>
      <c r="B35" s="478"/>
      <c r="C35" s="242"/>
      <c r="D35" s="242"/>
    </row>
    <row r="36" spans="1:4" ht="7.5" customHeight="1" thickTop="1">
      <c r="D36" s="243"/>
    </row>
    <row r="37" spans="1:4" ht="15" customHeight="1">
      <c r="D37" s="243"/>
    </row>
    <row r="38" spans="1:4">
      <c r="D38" s="243"/>
    </row>
    <row r="39" spans="1:4">
      <c r="D39" s="243"/>
    </row>
    <row r="40" spans="1:4">
      <c r="D40" s="243"/>
    </row>
    <row r="41" spans="1:4">
      <c r="D41" s="243"/>
    </row>
    <row r="42" spans="1:4">
      <c r="D42" s="243"/>
    </row>
    <row r="43" spans="1:4">
      <c r="D43" s="243"/>
    </row>
    <row r="44" spans="1:4">
      <c r="D44" s="243"/>
    </row>
    <row r="45" spans="1:4">
      <c r="D45" s="243"/>
    </row>
    <row r="46" spans="1:4">
      <c r="D46" s="243"/>
    </row>
    <row r="47" spans="1:4">
      <c r="D47" s="243"/>
    </row>
    <row r="48" spans="1:4">
      <c r="D48" s="243"/>
    </row>
    <row r="49" spans="4:4">
      <c r="D49" s="243"/>
    </row>
    <row r="50" spans="4:4">
      <c r="D50" s="243"/>
    </row>
    <row r="51" spans="4:4">
      <c r="D51" s="243"/>
    </row>
    <row r="52" spans="4:4">
      <c r="D52" s="243"/>
    </row>
    <row r="53" spans="4:4">
      <c r="D53" s="243"/>
    </row>
    <row r="54" spans="4:4">
      <c r="D54" s="243"/>
    </row>
    <row r="55" spans="4:4">
      <c r="D55" s="243"/>
    </row>
    <row r="56" spans="4:4">
      <c r="D56" s="243"/>
    </row>
    <row r="57" spans="4:4">
      <c r="D57" s="243"/>
    </row>
    <row r="58" spans="4:4">
      <c r="D58" s="243"/>
    </row>
    <row r="59" spans="4:4">
      <c r="D59" s="243"/>
    </row>
    <row r="60" spans="4:4">
      <c r="D60" s="243"/>
    </row>
    <row r="61" spans="4:4">
      <c r="D61" s="243"/>
    </row>
    <row r="62" spans="4:4">
      <c r="D62" s="243"/>
    </row>
    <row r="63" spans="4:4">
      <c r="D63" s="243"/>
    </row>
    <row r="64" spans="4:4">
      <c r="D64" s="243"/>
    </row>
    <row r="65" spans="4:4">
      <c r="D65" s="243"/>
    </row>
    <row r="66" spans="4:4">
      <c r="D66" s="243"/>
    </row>
    <row r="67" spans="4:4">
      <c r="D67" s="243"/>
    </row>
    <row r="68" spans="4:4">
      <c r="D68" s="243"/>
    </row>
    <row r="69" spans="4:4">
      <c r="D69" s="243"/>
    </row>
    <row r="70" spans="4:4">
      <c r="D70" s="243"/>
    </row>
    <row r="71" spans="4:4">
      <c r="D71" s="243"/>
    </row>
    <row r="72" spans="4:4">
      <c r="D72" s="243"/>
    </row>
    <row r="73" spans="4:4">
      <c r="D73" s="243"/>
    </row>
    <row r="74" spans="4:4">
      <c r="D74" s="243"/>
    </row>
    <row r="75" spans="4:4">
      <c r="D75" s="243"/>
    </row>
    <row r="76" spans="4:4">
      <c r="D76" s="243"/>
    </row>
    <row r="77" spans="4:4">
      <c r="D77" s="243"/>
    </row>
    <row r="78" spans="4:4">
      <c r="D78" s="243"/>
    </row>
    <row r="79" spans="4:4">
      <c r="D79" s="243"/>
    </row>
    <row r="80" spans="4:4">
      <c r="D80" s="243"/>
    </row>
    <row r="81" spans="4:4">
      <c r="D81" s="243"/>
    </row>
    <row r="82" spans="4:4">
      <c r="D82" s="243"/>
    </row>
    <row r="83" spans="4:4">
      <c r="D83" s="243"/>
    </row>
    <row r="84" spans="4:4">
      <c r="D84" s="243"/>
    </row>
    <row r="85" spans="4:4">
      <c r="D85" s="243"/>
    </row>
    <row r="86" spans="4:4">
      <c r="D86" s="243"/>
    </row>
    <row r="87" spans="4:4">
      <c r="D87" s="243"/>
    </row>
    <row r="88" spans="4:4">
      <c r="D88" s="243"/>
    </row>
  </sheetData>
  <mergeCells count="1">
    <mergeCell ref="C3:D3"/>
  </mergeCells>
  <phoneticPr fontId="25" type="noConversion"/>
  <pageMargins left="0.55118110236220474" right="0.55118110236220474" top="0.74803149606299213" bottom="0.98425196850393704" header="0.669291338582677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A1:F50"/>
  <sheetViews>
    <sheetView showGridLines="0" showZeros="0" zoomScale="85" zoomScaleNormal="85" workbookViewId="0">
      <selection activeCell="B22" sqref="B22"/>
    </sheetView>
  </sheetViews>
  <sheetFormatPr defaultRowHeight="12.75"/>
  <cols>
    <col min="1" max="1" width="14.5" style="548" customWidth="1"/>
    <col min="2" max="2" width="74" style="269" customWidth="1"/>
    <col min="3" max="5" width="12.1640625" style="548" customWidth="1"/>
    <col min="6" max="6" width="1.5" style="548" customWidth="1"/>
    <col min="7" max="16384" width="9.33203125" style="548"/>
  </cols>
  <sheetData>
    <row r="1" spans="1:5" s="254" customFormat="1" ht="21.75" customHeight="1">
      <c r="A1" s="203" t="s">
        <v>70</v>
      </c>
      <c r="B1" s="313"/>
      <c r="C1" s="2"/>
      <c r="D1" s="2"/>
      <c r="E1" s="2"/>
    </row>
    <row r="2" spans="1:5" s="314" customFormat="1" ht="15.75" customHeight="1">
      <c r="A2" s="531" t="s">
        <v>80</v>
      </c>
      <c r="B2" s="606"/>
      <c r="C2" s="315"/>
      <c r="D2" s="479"/>
    </row>
    <row r="3" spans="1:5" s="267" customFormat="1" ht="18" customHeight="1">
      <c r="A3" s="528" t="s">
        <v>457</v>
      </c>
      <c r="C3" s="1061" t="s">
        <v>566</v>
      </c>
      <c r="D3" s="1061"/>
      <c r="E3" s="304"/>
    </row>
    <row r="4" spans="1:5" s="267" customFormat="1" ht="18" customHeight="1">
      <c r="A4" s="986">
        <v>2015</v>
      </c>
      <c r="C4" s="528">
        <v>2015</v>
      </c>
      <c r="D4" s="528">
        <v>2016</v>
      </c>
      <c r="E4" s="303" t="s">
        <v>69</v>
      </c>
    </row>
    <row r="5" spans="1:5" s="267" customFormat="1" ht="5.25" customHeight="1" thickBot="1">
      <c r="A5" s="651"/>
      <c r="C5" s="276"/>
      <c r="D5" s="276"/>
      <c r="E5" s="276"/>
    </row>
    <row r="6" spans="1:5" s="64" customFormat="1" ht="24" customHeight="1" thickTop="1">
      <c r="A6" s="690">
        <f>+[21]Investimenti!A5+A8</f>
        <v>2254</v>
      </c>
      <c r="B6" s="339" t="s">
        <v>61</v>
      </c>
      <c r="C6" s="690">
        <f>+[21]Investimenti!C5+C8</f>
        <v>2601</v>
      </c>
      <c r="D6" s="690">
        <f>+[21]Investimenti!D5+D8</f>
        <v>2297</v>
      </c>
      <c r="E6" s="148">
        <f t="shared" ref="E6:E18" si="0">(D6-C6)/C6*100</f>
        <v>-11.687812379853902</v>
      </c>
    </row>
    <row r="7" spans="1:5" s="516" customFormat="1" ht="18.75" customHeight="1">
      <c r="A7" s="691">
        <f>+'[21]E&amp;P investimenti'!A5</f>
        <v>0</v>
      </c>
      <c r="B7" s="515" t="s">
        <v>309</v>
      </c>
      <c r="C7" s="690">
        <f>+'[21]E&amp;P investimenti'!C5</f>
        <v>0</v>
      </c>
      <c r="D7" s="514">
        <f>+'[21]E&amp;P investimenti'!D5</f>
        <v>2</v>
      </c>
      <c r="E7" s="148" t="s">
        <v>377</v>
      </c>
    </row>
    <row r="8" spans="1:5" s="516" customFormat="1" ht="18" customHeight="1">
      <c r="A8" s="691">
        <v>52</v>
      </c>
      <c r="B8" s="515" t="s">
        <v>598</v>
      </c>
      <c r="C8" s="690">
        <v>65</v>
      </c>
      <c r="D8" s="514">
        <v>55</v>
      </c>
      <c r="E8" s="668">
        <f t="shared" si="0"/>
        <v>-15.384615384615385</v>
      </c>
    </row>
    <row r="9" spans="1:5" s="516" customFormat="1" ht="21" customHeight="1">
      <c r="A9" s="901">
        <f>+'[21]E&amp;P investimenti'!A14</f>
        <v>75</v>
      </c>
      <c r="B9" s="515" t="s">
        <v>308</v>
      </c>
      <c r="C9" s="956">
        <f>+'[21]E&amp;P investimenti'!C14</f>
        <v>177</v>
      </c>
      <c r="D9" s="956">
        <f>+'[21]E&amp;P investimenti'!D14</f>
        <v>90</v>
      </c>
      <c r="E9" s="668">
        <f t="shared" si="0"/>
        <v>-49.152542372881356</v>
      </c>
    </row>
    <row r="10" spans="1:5" s="516" customFormat="1" ht="21" customHeight="1">
      <c r="A10" s="901">
        <f>+'[21]E&amp;P investimenti'!A23</f>
        <v>2097</v>
      </c>
      <c r="B10" s="515" t="s">
        <v>305</v>
      </c>
      <c r="C10" s="956">
        <f>+'[21]E&amp;P investimenti'!C23</f>
        <v>2346</v>
      </c>
      <c r="D10" s="956">
        <f>+'[21]E&amp;P investimenti'!D23</f>
        <v>2122</v>
      </c>
      <c r="E10" s="668">
        <f t="shared" si="0"/>
        <v>-9.5481670929241265</v>
      </c>
    </row>
    <row r="11" spans="1:5" s="516" customFormat="1" ht="21" customHeight="1">
      <c r="A11" s="901">
        <f>+'[21]E&amp;P investimenti'!A32</f>
        <v>30</v>
      </c>
      <c r="B11" s="515" t="s">
        <v>110</v>
      </c>
      <c r="C11" s="514">
        <f>+'[21]E&amp;P investimenti'!C32</f>
        <v>13</v>
      </c>
      <c r="D11" s="514">
        <f>+'[21]E&amp;P investimenti'!D32</f>
        <v>28</v>
      </c>
      <c r="E11" s="668" t="s">
        <v>377</v>
      </c>
    </row>
    <row r="12" spans="1:5" s="64" customFormat="1" ht="21" customHeight="1">
      <c r="A12" s="692">
        <f>+[21]Investimenti!A6</f>
        <v>74</v>
      </c>
      <c r="B12" s="339" t="s">
        <v>279</v>
      </c>
      <c r="C12" s="44">
        <f>+[21]Investimenti!C6</f>
        <v>18</v>
      </c>
      <c r="D12" s="44">
        <f>+[21]Investimenti!D6</f>
        <v>22</v>
      </c>
      <c r="E12" s="148">
        <f t="shared" si="0"/>
        <v>22.222222222222221</v>
      </c>
    </row>
    <row r="13" spans="1:5" s="64" customFormat="1" ht="21" customHeight="1">
      <c r="A13" s="690">
        <f>+[21]Investimenti!A7</f>
        <v>174</v>
      </c>
      <c r="B13" s="339" t="s">
        <v>480</v>
      </c>
      <c r="C13" s="44">
        <f>+[21]Investimenti!C7</f>
        <v>73</v>
      </c>
      <c r="D13" s="44">
        <f>+[21]Investimenti!D7</f>
        <v>49</v>
      </c>
      <c r="E13" s="148">
        <f t="shared" si="0"/>
        <v>-32.87671232876712</v>
      </c>
    </row>
    <row r="14" spans="1:5" s="64" customFormat="1" ht="21" customHeight="1">
      <c r="A14" s="64">
        <f>+[21]Investimenti!A9+[21]Investimenti!A8</f>
        <v>32</v>
      </c>
      <c r="B14" s="339" t="s">
        <v>431</v>
      </c>
      <c r="C14" s="44">
        <f>+[21]Investimenti!C9+[21]Investimenti!C8</f>
        <v>7</v>
      </c>
      <c r="D14" s="44">
        <f>+[21]Investimenti!D9+[21]Investimenti!D8</f>
        <v>9</v>
      </c>
      <c r="E14" s="148">
        <f t="shared" si="0"/>
        <v>28.571428571428569</v>
      </c>
    </row>
    <row r="15" spans="1:5" s="64" customFormat="1" ht="21" customHeight="1">
      <c r="A15" s="572">
        <f>+[21]Investimenti!A10</f>
        <v>147</v>
      </c>
      <c r="B15" s="339" t="s">
        <v>147</v>
      </c>
      <c r="C15" s="572">
        <f>+[21]Investimenti!C10</f>
        <v>20</v>
      </c>
      <c r="D15" s="572">
        <f>+[21]Investimenti!D10</f>
        <v>97</v>
      </c>
      <c r="E15" s="804"/>
    </row>
    <row r="16" spans="1:5" s="11" customFormat="1" ht="18" customHeight="1">
      <c r="A16" s="45">
        <f>+A6+A12+A13+A14+A15</f>
        <v>2681</v>
      </c>
      <c r="B16" s="369" t="s">
        <v>464</v>
      </c>
      <c r="C16" s="45">
        <f>+C6+C12+C13+C14+C15</f>
        <v>2719</v>
      </c>
      <c r="D16" s="45">
        <f>+D6+D12+D13+D14+D15</f>
        <v>2474</v>
      </c>
      <c r="E16" s="163">
        <f t="shared" si="0"/>
        <v>-9.0106656859139385</v>
      </c>
    </row>
    <row r="17" spans="1:6" s="13" customFormat="1" ht="3.75" customHeight="1" thickBot="1">
      <c r="A17" s="656"/>
      <c r="B17" s="805"/>
      <c r="C17" s="153"/>
      <c r="D17" s="153"/>
      <c r="E17" s="153"/>
    </row>
    <row r="18" spans="1:6" s="11" customFormat="1" ht="18" hidden="1" customHeight="1" thickTop="1">
      <c r="A18" s="45">
        <v>3617</v>
      </c>
      <c r="B18" s="369" t="s">
        <v>456</v>
      </c>
      <c r="C18" s="45">
        <v>12758</v>
      </c>
      <c r="D18" s="45">
        <v>10775</v>
      </c>
      <c r="E18" s="163">
        <f t="shared" si="0"/>
        <v>-15.543188587552908</v>
      </c>
    </row>
    <row r="19" spans="1:6" s="13" customFormat="1" ht="3.75" hidden="1" customHeight="1" thickBot="1">
      <c r="A19" s="656"/>
      <c r="B19" s="266"/>
      <c r="C19" s="153"/>
      <c r="D19" s="153"/>
      <c r="E19" s="153"/>
    </row>
    <row r="20" spans="1:6" s="258" customFormat="1" ht="15" hidden="1" customHeight="1" thickTop="1">
      <c r="B20" s="313"/>
      <c r="C20" s="180"/>
      <c r="D20" s="180"/>
      <c r="E20" s="49"/>
      <c r="F20" s="49"/>
    </row>
    <row r="21" spans="1:6" s="258" customFormat="1" ht="23.25" customHeight="1" thickTop="1" thickBot="1">
      <c r="A21" s="1035">
        <f>+A8</f>
        <v>52</v>
      </c>
      <c r="B21" s="332" t="s">
        <v>599</v>
      </c>
      <c r="C21" s="1031">
        <f>+C8</f>
        <v>65</v>
      </c>
      <c r="D21" s="1031">
        <f>+D8</f>
        <v>55</v>
      </c>
      <c r="E21" s="1032">
        <f t="shared" ref="E21:E22" si="1">(D21-C21)/C21*100</f>
        <v>-15.384615384615385</v>
      </c>
      <c r="F21" s="49"/>
    </row>
    <row r="22" spans="1:6" s="547" customFormat="1" ht="22.5" customHeight="1" thickTop="1" thickBot="1">
      <c r="A22" s="1033">
        <f>+A16-A8</f>
        <v>2629</v>
      </c>
      <c r="B22" s="1030" t="s">
        <v>600</v>
      </c>
      <c r="C22" s="1033">
        <f>+C16-C8</f>
        <v>2654</v>
      </c>
      <c r="D22" s="1033">
        <f>+D16-D8</f>
        <v>2419</v>
      </c>
      <c r="E22" s="1034">
        <f t="shared" si="1"/>
        <v>-8.8545591559909571</v>
      </c>
    </row>
    <row r="23" spans="1:6" s="329" customFormat="1" ht="18.75" hidden="1" customHeight="1">
      <c r="A23" s="481" t="s">
        <v>306</v>
      </c>
      <c r="B23" s="367"/>
      <c r="C23" s="330"/>
      <c r="D23" s="330"/>
    </row>
    <row r="24" spans="1:6" s="314" customFormat="1" ht="15.75" hidden="1" customHeight="1">
      <c r="A24" s="531" t="s">
        <v>80</v>
      </c>
      <c r="B24" s="313"/>
      <c r="C24" s="315"/>
      <c r="D24" s="479"/>
      <c r="E24" s="482"/>
    </row>
    <row r="25" spans="1:6" s="267" customFormat="1" ht="19.5" hidden="1" customHeight="1">
      <c r="A25" s="528" t="s">
        <v>457</v>
      </c>
      <c r="B25" s="274"/>
      <c r="C25" s="1061" t="s">
        <v>566</v>
      </c>
      <c r="D25" s="1061"/>
      <c r="E25" s="304"/>
    </row>
    <row r="26" spans="1:6" s="267" customFormat="1" ht="19.5" hidden="1" customHeight="1">
      <c r="A26" s="528">
        <v>2015</v>
      </c>
      <c r="C26" s="986">
        <v>2015</v>
      </c>
      <c r="D26" s="986">
        <v>2016</v>
      </c>
      <c r="E26" s="303" t="s">
        <v>69</v>
      </c>
    </row>
    <row r="27" spans="1:6" s="267" customFormat="1" ht="6" hidden="1" customHeight="1" thickBot="1">
      <c r="A27" s="651"/>
      <c r="C27" s="276"/>
      <c r="D27" s="276"/>
      <c r="E27" s="276"/>
      <c r="F27" s="528"/>
    </row>
    <row r="28" spans="1:6" s="4" customFormat="1" ht="16.149999999999999" hidden="1" customHeight="1" thickTop="1">
      <c r="A28" s="174"/>
      <c r="B28" s="290" t="s">
        <v>67</v>
      </c>
      <c r="C28" s="174"/>
      <c r="D28" s="174"/>
      <c r="E28" s="571" t="e">
        <f>(D28-C28)/C28*100</f>
        <v>#DIV/0!</v>
      </c>
    </row>
    <row r="29" spans="1:6" s="4" customFormat="1" ht="16.149999999999999" hidden="1" customHeight="1">
      <c r="A29" s="174"/>
      <c r="B29" s="290" t="s">
        <v>29</v>
      </c>
      <c r="C29" s="174"/>
      <c r="D29" s="174"/>
      <c r="E29" s="571" t="e">
        <f t="shared" ref="E29:E36" si="2">(D29-C29)/C29*100</f>
        <v>#DIV/0!</v>
      </c>
    </row>
    <row r="30" spans="1:6" s="4" customFormat="1" ht="16.149999999999999" hidden="1" customHeight="1">
      <c r="A30" s="174"/>
      <c r="B30" s="290" t="s">
        <v>151</v>
      </c>
      <c r="C30" s="174"/>
      <c r="D30" s="174"/>
      <c r="E30" s="571" t="e">
        <f t="shared" si="2"/>
        <v>#DIV/0!</v>
      </c>
    </row>
    <row r="31" spans="1:6" s="4" customFormat="1" ht="16.149999999999999" hidden="1" customHeight="1">
      <c r="A31" s="174"/>
      <c r="B31" s="290" t="s">
        <v>318</v>
      </c>
      <c r="C31" s="174"/>
      <c r="D31" s="174"/>
      <c r="E31" s="571" t="e">
        <f t="shared" si="2"/>
        <v>#DIV/0!</v>
      </c>
    </row>
    <row r="32" spans="1:6" s="4" customFormat="1" ht="16.149999999999999" hidden="1" customHeight="1">
      <c r="A32" s="174"/>
      <c r="B32" s="290" t="s">
        <v>30</v>
      </c>
      <c r="C32" s="174"/>
      <c r="D32" s="174"/>
      <c r="E32" s="571" t="e">
        <f t="shared" si="2"/>
        <v>#DIV/0!</v>
      </c>
    </row>
    <row r="33" spans="1:6" s="4" customFormat="1" ht="16.149999999999999" hidden="1" customHeight="1">
      <c r="A33" s="174"/>
      <c r="B33" s="290" t="s">
        <v>31</v>
      </c>
      <c r="C33" s="174"/>
      <c r="D33" s="174"/>
      <c r="E33" s="571" t="e">
        <f t="shared" si="2"/>
        <v>#DIV/0!</v>
      </c>
    </row>
    <row r="34" spans="1:6" s="4" customFormat="1" ht="16.149999999999999" hidden="1" customHeight="1">
      <c r="A34" s="174"/>
      <c r="B34" s="290" t="s">
        <v>32</v>
      </c>
      <c r="C34" s="174"/>
      <c r="D34" s="174"/>
      <c r="E34" s="571" t="e">
        <f t="shared" si="2"/>
        <v>#DIV/0!</v>
      </c>
    </row>
    <row r="35" spans="1:6" s="24" customFormat="1" ht="16.149999999999999" hidden="1" customHeight="1">
      <c r="A35" s="174"/>
      <c r="B35" s="290" t="s">
        <v>33</v>
      </c>
      <c r="C35" s="174"/>
      <c r="D35" s="174"/>
      <c r="E35" s="571" t="e">
        <f t="shared" si="2"/>
        <v>#DIV/0!</v>
      </c>
      <c r="F35" s="4"/>
    </row>
    <row r="36" spans="1:6" s="195" customFormat="1" ht="21.75" hidden="1" customHeight="1" thickBot="1">
      <c r="A36" s="246">
        <f>SUM(A28:A35)</f>
        <v>0</v>
      </c>
      <c r="B36" s="480"/>
      <c r="C36" s="246">
        <f>SUM(C28:C35)</f>
        <v>0</v>
      </c>
      <c r="D36" s="246">
        <f>SUM(D28:D35)</f>
        <v>0</v>
      </c>
      <c r="E36" s="517" t="e">
        <f t="shared" si="2"/>
        <v>#DIV/0!</v>
      </c>
    </row>
    <row r="37" spans="1:6" s="547" customFormat="1" ht="13.5" hidden="1" thickTop="1">
      <c r="B37" s="313"/>
    </row>
    <row r="38" spans="1:6" ht="13.5" thickTop="1"/>
    <row r="43" spans="1:6">
      <c r="D43" s="174"/>
    </row>
    <row r="44" spans="1:6">
      <c r="D44" s="174"/>
    </row>
    <row r="45" spans="1:6">
      <c r="D45" s="174"/>
    </row>
    <row r="46" spans="1:6">
      <c r="D46" s="174"/>
    </row>
    <row r="47" spans="1:6">
      <c r="D47" s="174"/>
    </row>
    <row r="48" spans="1:6">
      <c r="D48" s="174"/>
    </row>
    <row r="49" spans="4:4">
      <c r="D49" s="174"/>
    </row>
    <row r="50" spans="4:4">
      <c r="D50" s="174"/>
    </row>
  </sheetData>
  <mergeCells count="2">
    <mergeCell ref="C3:D3"/>
    <mergeCell ref="C25:D25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G46"/>
  <sheetViews>
    <sheetView showGridLines="0" showZeros="0" zoomScale="85" zoomScaleNormal="85" workbookViewId="0">
      <selection activeCell="O12" sqref="O12"/>
    </sheetView>
  </sheetViews>
  <sheetFormatPr defaultRowHeight="12.75"/>
  <cols>
    <col min="1" max="1" width="12.33203125" style="49" customWidth="1"/>
    <col min="2" max="2" width="51.5" style="313" customWidth="1"/>
    <col min="3" max="3" width="30.5" style="350" customWidth="1"/>
    <col min="4" max="6" width="11.1640625" style="29" customWidth="1"/>
    <col min="7" max="16384" width="9.33203125" style="49"/>
  </cols>
  <sheetData>
    <row r="1" spans="1:7" s="4" customFormat="1">
      <c r="A1" s="711" t="s">
        <v>152</v>
      </c>
      <c r="B1" s="711"/>
      <c r="C1" s="349"/>
      <c r="D1" s="23"/>
      <c r="E1" s="23"/>
      <c r="F1" s="23"/>
    </row>
    <row r="2" spans="1:7" ht="14.25" customHeight="1">
      <c r="A2" s="2"/>
      <c r="B2" s="607"/>
      <c r="D2" s="50"/>
      <c r="E2" s="68"/>
      <c r="F2" s="68"/>
    </row>
    <row r="3" spans="1:7" s="508" customFormat="1" ht="39" customHeight="1">
      <c r="A3" s="551" t="s">
        <v>256</v>
      </c>
      <c r="B3" s="484"/>
      <c r="C3" s="487"/>
      <c r="D3" s="506"/>
      <c r="E3" s="507"/>
      <c r="F3" s="507"/>
    </row>
    <row r="4" spans="1:7" s="267" customFormat="1" ht="21" customHeight="1">
      <c r="A4" s="528" t="s">
        <v>457</v>
      </c>
      <c r="B4" s="274"/>
      <c r="C4" s="351"/>
      <c r="D4" s="1061" t="s">
        <v>566</v>
      </c>
      <c r="E4" s="1061"/>
      <c r="F4" s="228"/>
    </row>
    <row r="5" spans="1:7" s="267" customFormat="1" ht="14.25" customHeight="1" thickBot="1">
      <c r="A5" s="276">
        <v>2015</v>
      </c>
      <c r="B5" s="332"/>
      <c r="C5" s="352"/>
      <c r="D5" s="276">
        <v>2015</v>
      </c>
      <c r="E5" s="276">
        <v>2016</v>
      </c>
      <c r="F5" s="228"/>
    </row>
    <row r="6" spans="1:7" ht="27" customHeight="1" thickTop="1">
      <c r="A6" s="47">
        <f>+'[21]Produzioni e prezzi E&amp;P'!A6</f>
        <v>1884</v>
      </c>
      <c r="B6" s="438" t="s">
        <v>346</v>
      </c>
      <c r="C6" s="488" t="s">
        <v>289</v>
      </c>
      <c r="D6" s="47">
        <f>+'[21]Produzioni e prezzi E&amp;P'!C6</f>
        <v>1697</v>
      </c>
      <c r="E6" s="47">
        <f>+'[21]Produzioni e prezzi E&amp;P'!D6</f>
        <v>1754</v>
      </c>
      <c r="F6" s="47"/>
      <c r="G6" s="19"/>
    </row>
    <row r="7" spans="1:7" ht="14.25" customHeight="1">
      <c r="A7" s="46">
        <f>+'[21]Produzioni e prezzi E&amp;P'!A7</f>
        <v>169</v>
      </c>
      <c r="B7" s="485" t="s">
        <v>67</v>
      </c>
      <c r="D7" s="46">
        <f>+'[21]Produzioni e prezzi E&amp;P'!C7</f>
        <v>165</v>
      </c>
      <c r="E7" s="46">
        <f>+'[21]Produzioni e prezzi E&amp;P'!D7</f>
        <v>154</v>
      </c>
      <c r="F7" s="43"/>
      <c r="G7" s="19"/>
    </row>
    <row r="8" spans="1:7" ht="14.25" customHeight="1">
      <c r="A8" s="46">
        <f>+'[21]Produzioni e prezzi E&amp;P'!A8</f>
        <v>192</v>
      </c>
      <c r="B8" s="485" t="s">
        <v>29</v>
      </c>
      <c r="D8" s="46">
        <f>+'[21]Produzioni e prezzi E&amp;P'!C8</f>
        <v>186</v>
      </c>
      <c r="E8" s="46">
        <f>+'[21]Produzioni e prezzi E&amp;P'!D8</f>
        <v>190</v>
      </c>
      <c r="F8" s="43"/>
      <c r="G8" s="19"/>
    </row>
    <row r="9" spans="1:7" ht="14.25" customHeight="1">
      <c r="A9" s="46">
        <f>+'[21]Produzioni e prezzi E&amp;P'!A9</f>
        <v>684</v>
      </c>
      <c r="B9" s="485" t="s">
        <v>151</v>
      </c>
      <c r="D9" s="46">
        <f>+'[21]Produzioni e prezzi E&amp;P'!C9</f>
        <v>638</v>
      </c>
      <c r="E9" s="46">
        <f>+'[21]Produzioni e prezzi E&amp;P'!D9</f>
        <v>616</v>
      </c>
      <c r="F9" s="43"/>
    </row>
    <row r="10" spans="1:7" ht="14.25" customHeight="1">
      <c r="A10" s="46">
        <f>+'[21]Produzioni e prezzi E&amp;P'!A10</f>
        <v>343</v>
      </c>
      <c r="B10" s="485" t="s">
        <v>318</v>
      </c>
      <c r="D10" s="46">
        <f>+'[21]Produzioni e prezzi E&amp;P'!C10</f>
        <v>342</v>
      </c>
      <c r="E10" s="46">
        <f>+'[21]Produzioni e prezzi E&amp;P'!D10</f>
        <v>343</v>
      </c>
      <c r="F10" s="43"/>
    </row>
    <row r="11" spans="1:7" ht="14.25" customHeight="1">
      <c r="A11" s="46">
        <f>+'[21]Produzioni e prezzi E&amp;P'!A11</f>
        <v>100</v>
      </c>
      <c r="B11" s="485" t="s">
        <v>30</v>
      </c>
      <c r="D11" s="46">
        <f>+'[21]Produzioni e prezzi E&amp;P'!C11</f>
        <v>100</v>
      </c>
      <c r="E11" s="46">
        <f>+'[21]Produzioni e prezzi E&amp;P'!D11</f>
        <v>118</v>
      </c>
      <c r="F11" s="43"/>
    </row>
    <row r="12" spans="1:7" ht="14.25" customHeight="1">
      <c r="A12" s="46">
        <f>+'[21]Produzioni e prezzi E&amp;P'!A12</f>
        <v>201</v>
      </c>
      <c r="B12" s="485" t="s">
        <v>31</v>
      </c>
      <c r="D12" s="46">
        <f>+'[21]Produzioni e prezzi E&amp;P'!C12</f>
        <v>109</v>
      </c>
      <c r="E12" s="46">
        <f>+'[21]Produzioni e prezzi E&amp;P'!D12</f>
        <v>132</v>
      </c>
      <c r="F12" s="43"/>
    </row>
    <row r="13" spans="1:7" ht="14.25" customHeight="1">
      <c r="A13" s="46">
        <f>+'[21]Produzioni e prezzi E&amp;P'!A13</f>
        <v>170</v>
      </c>
      <c r="B13" s="485" t="s">
        <v>32</v>
      </c>
      <c r="D13" s="46">
        <f>+'[21]Produzioni e prezzi E&amp;P'!C13</f>
        <v>128</v>
      </c>
      <c r="E13" s="46">
        <f>+'[21]Produzioni e prezzi E&amp;P'!D13</f>
        <v>178</v>
      </c>
      <c r="F13" s="43"/>
    </row>
    <row r="14" spans="1:7" ht="14.25" customHeight="1">
      <c r="A14" s="46">
        <f>+'[21]Produzioni e prezzi E&amp;P'!A14</f>
        <v>25</v>
      </c>
      <c r="B14" s="485" t="s">
        <v>33</v>
      </c>
      <c r="D14" s="46">
        <f>+'[21]Produzioni e prezzi E&amp;P'!C14</f>
        <v>29</v>
      </c>
      <c r="E14" s="46">
        <f>+'[21]Produzioni e prezzi E&amp;P'!D14</f>
        <v>23</v>
      </c>
      <c r="F14" s="43"/>
    </row>
    <row r="15" spans="1:7" s="29" customFormat="1" ht="21" customHeight="1" thickBot="1">
      <c r="A15" s="627">
        <f>+'[21]Produzioni e prezzi E&amp;P'!A16</f>
        <v>166.20000000000005</v>
      </c>
      <c r="B15" s="298" t="s">
        <v>287</v>
      </c>
      <c r="C15" s="487" t="s">
        <v>288</v>
      </c>
      <c r="D15" s="627">
        <f>+'[21]Produzioni e prezzi E&amp;P'!C16</f>
        <v>144.5</v>
      </c>
      <c r="E15" s="627">
        <f>+'[21]Produzioni e prezzi E&amp;P'!D16</f>
        <v>151.5</v>
      </c>
      <c r="F15" s="196"/>
    </row>
    <row r="16" spans="1:7" ht="14.25" customHeight="1" thickTop="1">
      <c r="B16" s="485"/>
      <c r="D16" s="46"/>
      <c r="E16" s="46"/>
      <c r="F16" s="43"/>
    </row>
    <row r="17" spans="1:6" s="29" customFormat="1" ht="26.25" customHeight="1">
      <c r="B17" s="298"/>
      <c r="C17" s="487"/>
      <c r="D17" s="196"/>
      <c r="E17" s="196"/>
      <c r="F17" s="196"/>
    </row>
    <row r="18" spans="1:6" s="508" customFormat="1" ht="31.5" customHeight="1">
      <c r="A18" s="551" t="s">
        <v>257</v>
      </c>
      <c r="B18" s="552"/>
      <c r="C18" s="487"/>
      <c r="D18" s="506"/>
      <c r="E18" s="507"/>
      <c r="F18" s="507"/>
    </row>
    <row r="19" spans="1:6" s="267" customFormat="1" ht="17.25" customHeight="1">
      <c r="A19" s="528" t="s">
        <v>457</v>
      </c>
      <c r="B19" s="274"/>
      <c r="C19" s="351"/>
      <c r="D19" s="1061" t="s">
        <v>566</v>
      </c>
      <c r="E19" s="1061"/>
      <c r="F19" s="228"/>
    </row>
    <row r="20" spans="1:6" s="267" customFormat="1" ht="14.25" customHeight="1" thickBot="1">
      <c r="A20" s="276">
        <v>2015</v>
      </c>
      <c r="B20" s="332"/>
      <c r="C20" s="352"/>
      <c r="D20" s="276">
        <v>2015</v>
      </c>
      <c r="E20" s="276">
        <v>2016</v>
      </c>
      <c r="F20" s="228"/>
    </row>
    <row r="21" spans="1:6" s="4" customFormat="1" ht="18.75" customHeight="1" thickTop="1">
      <c r="A21" s="8">
        <f>SUM(A22:A29)</f>
        <v>998</v>
      </c>
      <c r="B21" s="483" t="s">
        <v>292</v>
      </c>
      <c r="C21" s="488" t="s">
        <v>326</v>
      </c>
      <c r="D21" s="198">
        <f>SUM(D22:D29)</f>
        <v>860</v>
      </c>
      <c r="E21" s="198">
        <f>SUM(E22:E29)</f>
        <v>890</v>
      </c>
      <c r="F21" s="69"/>
    </row>
    <row r="22" spans="1:6" s="4" customFormat="1" ht="15.75" customHeight="1">
      <c r="A22" s="4">
        <f>+'[21]Produzioni e prezzi E&amp;P'!A22</f>
        <v>69</v>
      </c>
      <c r="B22" s="485" t="s">
        <v>67</v>
      </c>
      <c r="C22" s="350"/>
      <c r="D22" s="46">
        <f>+'[21]Produzioni e prezzi E&amp;P'!C22</f>
        <v>66</v>
      </c>
      <c r="E22" s="46">
        <f>+'[21]Produzioni e prezzi E&amp;P'!D22</f>
        <v>61</v>
      </c>
      <c r="F22" s="179"/>
    </row>
    <row r="23" spans="1:6" s="4" customFormat="1" ht="15.75" customHeight="1">
      <c r="A23" s="4">
        <f>+'[21]Produzioni e prezzi E&amp;P'!A23</f>
        <v>85</v>
      </c>
      <c r="B23" s="485" t="s">
        <v>29</v>
      </c>
      <c r="C23" s="350"/>
      <c r="D23" s="46">
        <f>+'[21]Produzioni e prezzi E&amp;P'!C23</f>
        <v>89</v>
      </c>
      <c r="E23" s="46">
        <f>+'[21]Produzioni e prezzi E&amp;P'!D23</f>
        <v>89</v>
      </c>
      <c r="F23" s="179"/>
    </row>
    <row r="24" spans="1:6" s="4" customFormat="1" ht="15.75" customHeight="1">
      <c r="A24" s="4">
        <f>+'[21]Produzioni e prezzi E&amp;P'!A24</f>
        <v>290</v>
      </c>
      <c r="B24" s="485" t="s">
        <v>151</v>
      </c>
      <c r="C24" s="350"/>
      <c r="D24" s="46">
        <f>+'[21]Produzioni e prezzi E&amp;P'!C24</f>
        <v>248</v>
      </c>
      <c r="E24" s="46">
        <f>+'[21]Produzioni e prezzi E&amp;P'!D24</f>
        <v>244</v>
      </c>
      <c r="F24" s="179"/>
    </row>
    <row r="25" spans="1:6" s="4" customFormat="1" ht="15.75" customHeight="1">
      <c r="A25" s="4">
        <f>+'[21]Produzioni e prezzi E&amp;P'!A25</f>
        <v>258</v>
      </c>
      <c r="B25" s="485" t="s">
        <v>318</v>
      </c>
      <c r="C25" s="350"/>
      <c r="D25" s="46">
        <f>+'[21]Produzioni e prezzi E&amp;P'!C25</f>
        <v>256</v>
      </c>
      <c r="E25" s="46">
        <f>+'[21]Produzioni e prezzi E&amp;P'!D25</f>
        <v>260</v>
      </c>
      <c r="F25" s="179"/>
    </row>
    <row r="26" spans="1:6" s="4" customFormat="1" ht="15.75" customHeight="1">
      <c r="A26" s="4">
        <f>+'[21]Produzioni e prezzi E&amp;P'!A26</f>
        <v>57</v>
      </c>
      <c r="B26" s="485" t="s">
        <v>30</v>
      </c>
      <c r="C26" s="350"/>
      <c r="D26" s="46">
        <f>+'[21]Produzioni e prezzi E&amp;P'!C26</f>
        <v>57</v>
      </c>
      <c r="E26" s="46">
        <f>+'[21]Produzioni e prezzi E&amp;P'!D26</f>
        <v>67</v>
      </c>
      <c r="F26" s="179"/>
    </row>
    <row r="27" spans="1:6" s="4" customFormat="1" ht="15.75" customHeight="1">
      <c r="A27" s="4">
        <f>+'[21]Produzioni e prezzi E&amp;P'!A27</f>
        <v>148</v>
      </c>
      <c r="B27" s="485" t="s">
        <v>31</v>
      </c>
      <c r="C27" s="350"/>
      <c r="D27" s="46">
        <f>+'[21]Produzioni e prezzi E&amp;P'!C27</f>
        <v>50</v>
      </c>
      <c r="E27" s="46">
        <f>+'[21]Produzioni e prezzi E&amp;P'!D27</f>
        <v>81</v>
      </c>
      <c r="F27" s="179"/>
    </row>
    <row r="28" spans="1:6" s="4" customFormat="1" ht="15.75" customHeight="1">
      <c r="A28" s="4">
        <f>+'[21]Produzioni e prezzi E&amp;P'!A28</f>
        <v>87</v>
      </c>
      <c r="B28" s="485" t="s">
        <v>32</v>
      </c>
      <c r="C28" s="350"/>
      <c r="D28" s="46">
        <f>+'[21]Produzioni e prezzi E&amp;P'!C28</f>
        <v>87</v>
      </c>
      <c r="E28" s="46">
        <f>+'[21]Produzioni e prezzi E&amp;P'!D28</f>
        <v>86</v>
      </c>
      <c r="F28" s="179"/>
    </row>
    <row r="29" spans="1:6" s="4" customFormat="1" ht="15.75" customHeight="1" thickBot="1">
      <c r="A29" s="658">
        <f>+'[21]Produzioni e prezzi E&amp;P'!A29</f>
        <v>4</v>
      </c>
      <c r="B29" s="485" t="s">
        <v>33</v>
      </c>
      <c r="C29" s="350"/>
      <c r="D29" s="199">
        <f>+'[21]Produzioni e prezzi E&amp;P'!C29</f>
        <v>7</v>
      </c>
      <c r="E29" s="199">
        <f>+'[21]Produzioni e prezzi E&amp;P'!D29</f>
        <v>2</v>
      </c>
      <c r="F29" s="179"/>
    </row>
    <row r="30" spans="1:6" s="4" customFormat="1" ht="27" customHeight="1" thickTop="1">
      <c r="B30" s="343"/>
      <c r="C30" s="349"/>
      <c r="D30" s="179"/>
      <c r="E30" s="179"/>
      <c r="F30" s="179"/>
    </row>
    <row r="31" spans="1:6" s="508" customFormat="1" ht="31.5" customHeight="1">
      <c r="A31" s="551" t="s">
        <v>258</v>
      </c>
      <c r="B31" s="552"/>
      <c r="C31" s="487"/>
      <c r="D31" s="506"/>
      <c r="E31" s="507"/>
      <c r="F31" s="507"/>
    </row>
    <row r="32" spans="1:6" s="267" customFormat="1" ht="21" customHeight="1">
      <c r="A32" s="528" t="s">
        <v>457</v>
      </c>
      <c r="B32" s="274"/>
      <c r="C32" s="351"/>
      <c r="D32" s="1061" t="s">
        <v>566</v>
      </c>
      <c r="E32" s="1061"/>
      <c r="F32" s="228"/>
    </row>
    <row r="33" spans="1:6" s="267" customFormat="1" ht="14.25" customHeight="1" thickBot="1">
      <c r="A33" s="276">
        <v>2015</v>
      </c>
      <c r="B33" s="332"/>
      <c r="C33" s="352"/>
      <c r="D33" s="276">
        <v>2015</v>
      </c>
      <c r="E33" s="276">
        <v>2016</v>
      </c>
      <c r="F33" s="228"/>
    </row>
    <row r="34" spans="1:6" s="4" customFormat="1" ht="16.5" customHeight="1" thickTop="1">
      <c r="A34" s="8">
        <f>SUM(A35:A42)</f>
        <v>138</v>
      </c>
      <c r="B34" s="483" t="s">
        <v>291</v>
      </c>
      <c r="C34" s="488" t="s">
        <v>290</v>
      </c>
      <c r="D34" s="197">
        <f>SUM(D35:D42)</f>
        <v>130</v>
      </c>
      <c r="E34" s="197">
        <f>SUM(E35:E42)</f>
        <v>134</v>
      </c>
      <c r="F34" s="69"/>
    </row>
    <row r="35" spans="1:6" s="4" customFormat="1" ht="16.5" customHeight="1">
      <c r="A35" s="4">
        <f>+'[21]Produzioni e prezzi E&amp;P'!A34</f>
        <v>16</v>
      </c>
      <c r="B35" s="485" t="s">
        <v>67</v>
      </c>
      <c r="C35" s="350"/>
      <c r="D35" s="46">
        <f>+'[21]Produzioni e prezzi E&amp;P'!C34</f>
        <v>16</v>
      </c>
      <c r="E35" s="46">
        <f>+'[21]Produzioni e prezzi E&amp;P'!D34</f>
        <v>14</v>
      </c>
      <c r="F35" s="179"/>
    </row>
    <row r="36" spans="1:6" s="4" customFormat="1" ht="16.5" customHeight="1">
      <c r="A36" s="4">
        <f>+'[21]Produzioni e prezzi E&amp;P'!A35</f>
        <v>17</v>
      </c>
      <c r="B36" s="485" t="s">
        <v>29</v>
      </c>
      <c r="C36" s="350"/>
      <c r="D36" s="46">
        <f>+'[21]Produzioni e prezzi E&amp;P'!C35</f>
        <v>15</v>
      </c>
      <c r="E36" s="46">
        <f>+'[21]Produzioni e prezzi E&amp;P'!D35</f>
        <v>16</v>
      </c>
      <c r="F36" s="179"/>
    </row>
    <row r="37" spans="1:6" s="4" customFormat="1" ht="16.5" customHeight="1">
      <c r="A37" s="4">
        <f>+'[21]Produzioni e prezzi E&amp;P'!A36</f>
        <v>61</v>
      </c>
      <c r="B37" s="485" t="s">
        <v>151</v>
      </c>
      <c r="C37" s="350"/>
      <c r="D37" s="46">
        <f>+'[21]Produzioni e prezzi E&amp;P'!C36</f>
        <v>61</v>
      </c>
      <c r="E37" s="46">
        <f>+'[21]Produzioni e prezzi E&amp;P'!D36</f>
        <v>58</v>
      </c>
      <c r="F37" s="179"/>
    </row>
    <row r="38" spans="1:6" s="4" customFormat="1" ht="16.5" customHeight="1">
      <c r="A38" s="4">
        <f>+'[21]Produzioni e prezzi E&amp;P'!A37</f>
        <v>13</v>
      </c>
      <c r="B38" s="485" t="s">
        <v>318</v>
      </c>
      <c r="C38" s="350"/>
      <c r="D38" s="46">
        <f>+'[21]Produzioni e prezzi E&amp;P'!C37</f>
        <v>13</v>
      </c>
      <c r="E38" s="46">
        <f>+'[21]Produzioni e prezzi E&amp;P'!D37</f>
        <v>13</v>
      </c>
      <c r="F38" s="179"/>
    </row>
    <row r="39" spans="1:6" s="4" customFormat="1" ht="16.5" customHeight="1">
      <c r="A39" s="4">
        <f>+'[21]Produzioni e prezzi E&amp;P'!A38</f>
        <v>7</v>
      </c>
      <c r="B39" s="485" t="s">
        <v>30</v>
      </c>
      <c r="C39" s="350"/>
      <c r="D39" s="46">
        <f>+'[21]Produzioni e prezzi E&amp;P'!C38</f>
        <v>7</v>
      </c>
      <c r="E39" s="46">
        <f>+'[21]Produzioni e prezzi E&amp;P'!D38</f>
        <v>8</v>
      </c>
      <c r="F39" s="179"/>
    </row>
    <row r="40" spans="1:6" s="4" customFormat="1" ht="16.5" customHeight="1">
      <c r="A40" s="4">
        <f>+'[21]Produzioni e prezzi E&amp;P'!A39</f>
        <v>8</v>
      </c>
      <c r="B40" s="485" t="s">
        <v>31</v>
      </c>
      <c r="C40" s="350"/>
      <c r="D40" s="46">
        <f>+'[21]Produzioni e prezzi E&amp;P'!C39</f>
        <v>9</v>
      </c>
      <c r="E40" s="46">
        <f>+'[21]Produzioni e prezzi E&amp;P'!D39</f>
        <v>8</v>
      </c>
      <c r="F40" s="179"/>
    </row>
    <row r="41" spans="1:6" s="4" customFormat="1" ht="16.5" customHeight="1">
      <c r="A41" s="4">
        <f>+'[21]Produzioni e prezzi E&amp;P'!A40</f>
        <v>13</v>
      </c>
      <c r="B41" s="485" t="s">
        <v>32</v>
      </c>
      <c r="C41" s="350"/>
      <c r="D41" s="46">
        <f>+'[21]Produzioni e prezzi E&amp;P'!C40</f>
        <v>6</v>
      </c>
      <c r="E41" s="46">
        <f>+'[21]Produzioni e prezzi E&amp;P'!D40</f>
        <v>14</v>
      </c>
      <c r="F41" s="179"/>
    </row>
    <row r="42" spans="1:6" s="4" customFormat="1" ht="16.5" customHeight="1" thickBot="1">
      <c r="A42" s="658">
        <f>+'[21]Produzioni e prezzi E&amp;P'!A41</f>
        <v>3</v>
      </c>
      <c r="B42" s="485" t="s">
        <v>33</v>
      </c>
      <c r="C42" s="350"/>
      <c r="D42" s="199">
        <f>+'[21]Produzioni e prezzi E&amp;P'!C41</f>
        <v>3</v>
      </c>
      <c r="E42" s="199">
        <f>+'[21]Produzioni e prezzi E&amp;P'!D41</f>
        <v>3</v>
      </c>
      <c r="F42" s="9"/>
    </row>
    <row r="43" spans="1:6" s="4" customFormat="1" ht="9" customHeight="1" thickTop="1">
      <c r="B43" s="486"/>
      <c r="C43" s="349"/>
      <c r="D43" s="9"/>
      <c r="E43" s="9"/>
      <c r="F43" s="9"/>
    </row>
    <row r="44" spans="1:6" s="200" customFormat="1" ht="27.75" customHeight="1">
      <c r="A44" s="1110" t="s">
        <v>263</v>
      </c>
      <c r="B44" s="1065"/>
      <c r="C44" s="1065"/>
      <c r="D44" s="1065"/>
      <c r="E44" s="1065"/>
      <c r="F44" s="257"/>
    </row>
    <row r="45" spans="1:6" ht="24" customHeight="1">
      <c r="A45" s="1108" t="s">
        <v>597</v>
      </c>
      <c r="B45" s="1109"/>
      <c r="C45" s="1109"/>
      <c r="D45" s="1109"/>
      <c r="E45" s="1109"/>
    </row>
    <row r="46" spans="1:6">
      <c r="A46" s="113"/>
    </row>
  </sheetData>
  <mergeCells count="5">
    <mergeCell ref="A45:E45"/>
    <mergeCell ref="A44:E44"/>
    <mergeCell ref="D4:E4"/>
    <mergeCell ref="D19:E19"/>
    <mergeCell ref="D32:E32"/>
  </mergeCells>
  <phoneticPr fontId="19" type="noConversion"/>
  <pageMargins left="0.23" right="0.27" top="0.28999999999999998" bottom="0.31" header="0.17" footer="0.21"/>
  <pageSetup paperSize="9" scale="1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F42"/>
  <sheetViews>
    <sheetView showZeros="0" topLeftCell="A7" workbookViewId="0">
      <selection activeCell="F24" sqref="F24"/>
    </sheetView>
  </sheetViews>
  <sheetFormatPr defaultRowHeight="12.75"/>
  <cols>
    <col min="1" max="1" width="9.33203125" style="835"/>
    <col min="2" max="2" width="10.6640625" style="835" customWidth="1"/>
    <col min="3" max="3" width="76.1640625" style="835" customWidth="1"/>
    <col min="4" max="4" width="13.6640625" style="835" customWidth="1"/>
    <col min="5" max="5" width="11.6640625" style="835" customWidth="1"/>
    <col min="6" max="16384" width="9.33203125" style="835"/>
  </cols>
  <sheetData>
    <row r="3" spans="2:5">
      <c r="B3" s="841" t="s">
        <v>481</v>
      </c>
    </row>
    <row r="4" spans="2:5" ht="4.5" customHeight="1"/>
    <row r="5" spans="2:5">
      <c r="B5" s="842" t="s">
        <v>80</v>
      </c>
      <c r="C5" s="843"/>
      <c r="D5" s="844"/>
      <c r="E5" s="845"/>
    </row>
    <row r="6" spans="2:5" ht="12.75" customHeight="1">
      <c r="B6" s="846" t="s">
        <v>457</v>
      </c>
      <c r="C6" s="847"/>
      <c r="D6" s="1111" t="s">
        <v>566</v>
      </c>
      <c r="E6" s="1111"/>
    </row>
    <row r="7" spans="2:5" ht="21.6" customHeight="1" thickBot="1">
      <c r="B7" s="848">
        <v>2015</v>
      </c>
      <c r="C7" s="941"/>
      <c r="D7" s="849">
        <v>2015</v>
      </c>
      <c r="E7" s="849">
        <v>2016</v>
      </c>
    </row>
    <row r="8" spans="2:5" ht="15" customHeight="1" thickTop="1">
      <c r="B8" s="915">
        <v>1083</v>
      </c>
      <c r="C8" s="938" t="s">
        <v>193</v>
      </c>
      <c r="D8" s="915">
        <v>1071</v>
      </c>
      <c r="E8" s="915">
        <v>994</v>
      </c>
    </row>
    <row r="9" spans="2:5" ht="15" customHeight="1">
      <c r="B9" s="915">
        <v>-2070</v>
      </c>
      <c r="C9" s="939" t="s">
        <v>543</v>
      </c>
      <c r="D9" s="915">
        <v>-900</v>
      </c>
      <c r="E9" s="915">
        <v>-560</v>
      </c>
    </row>
    <row r="10" spans="2:5" ht="15" customHeight="1">
      <c r="B10" s="915">
        <v>-987</v>
      </c>
      <c r="C10" s="939" t="s">
        <v>517</v>
      </c>
      <c r="D10" s="915">
        <v>171</v>
      </c>
      <c r="E10" s="915">
        <v>434</v>
      </c>
    </row>
    <row r="11" spans="2:5" ht="15" customHeight="1">
      <c r="B11" s="915">
        <v>-2</v>
      </c>
      <c r="C11" s="939" t="s">
        <v>548</v>
      </c>
      <c r="D11" s="915">
        <v>5</v>
      </c>
      <c r="E11" s="915">
        <v>5</v>
      </c>
    </row>
    <row r="12" spans="2:5" ht="15" customHeight="1">
      <c r="B12" s="915">
        <v>-993</v>
      </c>
      <c r="C12" s="939" t="s">
        <v>528</v>
      </c>
      <c r="D12" s="915">
        <v>176</v>
      </c>
      <c r="E12" s="915">
        <v>439</v>
      </c>
    </row>
    <row r="13" spans="2:5" ht="15" customHeight="1">
      <c r="B13" s="915">
        <v>-382</v>
      </c>
      <c r="C13" s="939" t="s">
        <v>48</v>
      </c>
      <c r="D13" s="915">
        <v>-6</v>
      </c>
      <c r="E13" s="915">
        <v>-15</v>
      </c>
    </row>
    <row r="14" spans="2:5" ht="15" customHeight="1">
      <c r="B14" s="915">
        <v>-1375</v>
      </c>
      <c r="C14" s="939" t="s">
        <v>529</v>
      </c>
      <c r="D14" s="915">
        <f>+D13+D12</f>
        <v>170</v>
      </c>
      <c r="E14" s="915">
        <f>+E13+E12</f>
        <v>424</v>
      </c>
    </row>
    <row r="15" spans="2:5" ht="15" customHeight="1">
      <c r="B15" s="915">
        <v>1</v>
      </c>
      <c r="C15" s="939" t="s">
        <v>93</v>
      </c>
      <c r="D15" s="915">
        <v>-6</v>
      </c>
      <c r="E15" s="915">
        <v>12</v>
      </c>
    </row>
    <row r="16" spans="2:5" ht="15" customHeight="1">
      <c r="B16" s="915">
        <v>484</v>
      </c>
      <c r="C16" s="939" t="s">
        <v>317</v>
      </c>
      <c r="D16" s="915">
        <v>414</v>
      </c>
      <c r="E16" s="915">
        <v>99</v>
      </c>
    </row>
    <row r="17" spans="2:6" ht="15" customHeight="1">
      <c r="B17" s="915">
        <v>-67</v>
      </c>
      <c r="C17" s="939" t="s">
        <v>549</v>
      </c>
      <c r="D17" s="915">
        <v>-54</v>
      </c>
      <c r="E17" s="915">
        <v>-46</v>
      </c>
    </row>
    <row r="18" spans="2:6" ht="15" customHeight="1">
      <c r="B18" s="915">
        <v>3</v>
      </c>
      <c r="C18" s="939" t="s">
        <v>238</v>
      </c>
      <c r="D18" s="915">
        <v>1</v>
      </c>
      <c r="E18" s="915">
        <v>1</v>
      </c>
    </row>
    <row r="19" spans="2:6" ht="15" customHeight="1">
      <c r="B19" s="916">
        <v>68</v>
      </c>
      <c r="C19" s="940" t="s">
        <v>52</v>
      </c>
      <c r="D19" s="916">
        <f>+[21]Investimenti!C13</f>
        <v>30</v>
      </c>
      <c r="E19" s="916">
        <f>+[21]Investimenti!D13</f>
        <v>36</v>
      </c>
    </row>
    <row r="20" spans="2:6">
      <c r="C20" s="850"/>
    </row>
    <row r="21" spans="2:6">
      <c r="C21" s="850"/>
    </row>
    <row r="22" spans="2:6">
      <c r="C22" s="850"/>
    </row>
    <row r="23" spans="2:6">
      <c r="C23" s="850"/>
    </row>
    <row r="24" spans="2:6">
      <c r="B24" s="841" t="s">
        <v>482</v>
      </c>
      <c r="C24" s="850"/>
    </row>
    <row r="25" spans="2:6" ht="7.5" customHeight="1">
      <c r="C25" s="850"/>
    </row>
    <row r="26" spans="2:6">
      <c r="B26" s="842" t="s">
        <v>80</v>
      </c>
      <c r="C26" s="851"/>
      <c r="D26" s="844"/>
      <c r="E26" s="845"/>
    </row>
    <row r="27" spans="2:6" ht="23.25" customHeight="1">
      <c r="B27" s="846" t="s">
        <v>457</v>
      </c>
      <c r="C27" s="847"/>
      <c r="D27" s="1111" t="s">
        <v>566</v>
      </c>
      <c r="E27" s="1111"/>
    </row>
    <row r="28" spans="2:6" ht="15.6" customHeight="1" thickBot="1">
      <c r="B28" s="848">
        <v>2015</v>
      </c>
      <c r="C28" s="852"/>
      <c r="D28" s="849">
        <v>2015</v>
      </c>
      <c r="E28" s="849">
        <v>2016</v>
      </c>
    </row>
    <row r="29" spans="2:6" ht="15" customHeight="1" thickTop="1">
      <c r="B29" s="915">
        <v>1140</v>
      </c>
      <c r="C29" s="938" t="s">
        <v>193</v>
      </c>
      <c r="D29" s="915">
        <v>1139</v>
      </c>
      <c r="E29" s="915">
        <v>1033</v>
      </c>
      <c r="F29" s="835">
        <v>0</v>
      </c>
    </row>
    <row r="30" spans="2:6" ht="15" customHeight="1">
      <c r="B30" s="915">
        <v>-2519</v>
      </c>
      <c r="C30" s="939" t="s">
        <v>543</v>
      </c>
      <c r="D30" s="915">
        <v>-1325</v>
      </c>
      <c r="E30" s="915">
        <v>-995</v>
      </c>
      <c r="F30" s="835">
        <v>0</v>
      </c>
    </row>
    <row r="31" spans="2:6" ht="15" customHeight="1">
      <c r="B31" s="915">
        <f>+B30+B29</f>
        <v>-1379</v>
      </c>
      <c r="C31" s="939" t="s">
        <v>517</v>
      </c>
      <c r="D31" s="915">
        <f>+'[21]Ric. Utili Itrim. 2016-15'!$E$81</f>
        <v>-186</v>
      </c>
      <c r="E31" s="915">
        <f>+'[21]Ric. Utili Itrim. 2016-15'!$E$9</f>
        <v>38</v>
      </c>
      <c r="F31" s="835">
        <v>0</v>
      </c>
    </row>
    <row r="32" spans="2:6" ht="15" customHeight="1">
      <c r="B32" s="915">
        <f>+'Ricond. IVQ 2015'!G22</f>
        <v>41</v>
      </c>
      <c r="C32" s="939" t="s">
        <v>515</v>
      </c>
      <c r="D32" s="915">
        <f>+'[21]Ric. Utili Itrim. 2016-15'!$E$97</f>
        <v>29</v>
      </c>
      <c r="E32" s="915">
        <f>+'[21]Ric. Utili Itrim. 2016-15'!$E$25</f>
        <v>119</v>
      </c>
    </row>
    <row r="33" spans="2:6" ht="15" customHeight="1">
      <c r="B33" s="915">
        <v>-11</v>
      </c>
      <c r="C33" s="939" t="s">
        <v>548</v>
      </c>
      <c r="D33" s="915">
        <v>8</v>
      </c>
      <c r="E33" s="915">
        <v>-8</v>
      </c>
      <c r="F33" s="835">
        <v>0</v>
      </c>
    </row>
    <row r="34" spans="2:6" ht="15" customHeight="1">
      <c r="B34" s="915">
        <v>-1394</v>
      </c>
      <c r="C34" s="939" t="s">
        <v>528</v>
      </c>
      <c r="D34" s="915">
        <v>-178</v>
      </c>
      <c r="E34" s="915">
        <v>30</v>
      </c>
      <c r="F34" s="835">
        <v>0</v>
      </c>
    </row>
    <row r="35" spans="2:6" ht="15" customHeight="1">
      <c r="B35" s="915">
        <v>-382</v>
      </c>
      <c r="C35" s="939" t="s">
        <v>48</v>
      </c>
      <c r="D35" s="915">
        <v>-6</v>
      </c>
      <c r="E35" s="915">
        <v>-15</v>
      </c>
      <c r="F35" s="835">
        <v>0</v>
      </c>
    </row>
    <row r="36" spans="2:6" ht="15" customHeight="1">
      <c r="B36" s="915">
        <f>+B34+B35</f>
        <v>-1776</v>
      </c>
      <c r="C36" s="939" t="s">
        <v>529</v>
      </c>
      <c r="D36" s="915">
        <f>+D35+D34</f>
        <v>-184</v>
      </c>
      <c r="E36" s="915">
        <f>+E35+E34</f>
        <v>15</v>
      </c>
      <c r="F36" s="835">
        <v>0</v>
      </c>
    </row>
    <row r="37" spans="2:6" ht="15" customHeight="1">
      <c r="B37" s="915">
        <f>+'Ricond. IVQ 2015'!G27</f>
        <v>7</v>
      </c>
      <c r="C37" s="939" t="s">
        <v>516</v>
      </c>
      <c r="D37" s="915">
        <f>+'[21]Ric. Utili Itrim. 2016-15'!$E$102</f>
        <v>25</v>
      </c>
      <c r="E37" s="915">
        <f>+'[21]Ric. Utili Itrim. 2016-15'!$E$30</f>
        <v>104</v>
      </c>
    </row>
    <row r="38" spans="2:6" ht="15" customHeight="1">
      <c r="B38" s="915">
        <v>37</v>
      </c>
      <c r="C38" s="939" t="s">
        <v>93</v>
      </c>
      <c r="D38" s="915">
        <v>2657</v>
      </c>
      <c r="E38" s="915">
        <v>1388</v>
      </c>
      <c r="F38" s="835">
        <v>0</v>
      </c>
    </row>
    <row r="39" spans="2:6" ht="15" customHeight="1">
      <c r="B39" s="915">
        <v>9</v>
      </c>
      <c r="C39" s="939" t="s">
        <v>317</v>
      </c>
      <c r="D39" s="915">
        <v>-58</v>
      </c>
      <c r="E39" s="915">
        <v>104</v>
      </c>
      <c r="F39" s="835">
        <v>0</v>
      </c>
    </row>
    <row r="40" spans="2:6" ht="15" customHeight="1">
      <c r="B40" s="915">
        <v>-48</v>
      </c>
      <c r="C40" s="939" t="s">
        <v>549</v>
      </c>
      <c r="D40" s="915">
        <v>-58</v>
      </c>
      <c r="E40" s="915">
        <v>-47</v>
      </c>
      <c r="F40" s="835">
        <v>0</v>
      </c>
    </row>
    <row r="41" spans="2:6" ht="15" customHeight="1">
      <c r="B41" s="915">
        <v>69</v>
      </c>
      <c r="C41" s="939" t="s">
        <v>238</v>
      </c>
      <c r="D41" s="915">
        <v>147</v>
      </c>
      <c r="E41" s="915">
        <v>-167</v>
      </c>
      <c r="F41" s="835">
        <v>0</v>
      </c>
    </row>
    <row r="42" spans="2:6" ht="15" customHeight="1">
      <c r="B42" s="916">
        <v>68</v>
      </c>
      <c r="C42" s="940" t="s">
        <v>52</v>
      </c>
      <c r="D42" s="916">
        <f>+D19</f>
        <v>30</v>
      </c>
      <c r="E42" s="916">
        <f>+E19</f>
        <v>36</v>
      </c>
      <c r="F42" s="835">
        <v>0</v>
      </c>
    </row>
  </sheetData>
  <mergeCells count="2">
    <mergeCell ref="D6:E6"/>
    <mergeCell ref="D27:E27"/>
  </mergeCells>
  <pageMargins left="0.7" right="0.7" top="0.75" bottom="0.75" header="0.3" footer="0.3"/>
  <pageSetup paperSize="9" scale="7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"/>
  <sheetViews>
    <sheetView showGridLines="0" showZeros="0" workbookViewId="0">
      <selection activeCell="M14" sqref="M14"/>
    </sheetView>
  </sheetViews>
  <sheetFormatPr defaultColWidth="10.6640625" defaultRowHeight="12.75"/>
  <cols>
    <col min="1" max="1" width="12.1640625" style="930" customWidth="1"/>
    <col min="2" max="2" width="49.33203125" style="935" customWidth="1"/>
    <col min="3" max="3" width="26.1640625" style="919" customWidth="1"/>
    <col min="4" max="4" width="15.1640625" style="920" customWidth="1"/>
    <col min="5" max="5" width="16.83203125" style="920" customWidth="1"/>
    <col min="6" max="16384" width="10.6640625" style="930"/>
  </cols>
  <sheetData>
    <row r="1" spans="1:6">
      <c r="A1" s="917" t="s">
        <v>479</v>
      </c>
      <c r="B1" s="918"/>
      <c r="F1" s="936"/>
    </row>
    <row r="2" spans="1:6" ht="21.75" customHeight="1">
      <c r="A2" s="921"/>
      <c r="B2" s="922"/>
    </row>
    <row r="3" spans="1:6" s="267" customFormat="1" ht="15.75" customHeight="1">
      <c r="A3" s="528" t="s">
        <v>457</v>
      </c>
      <c r="B3" s="923"/>
      <c r="C3" s="924"/>
      <c r="D3" s="1061" t="s">
        <v>566</v>
      </c>
      <c r="E3" s="1061"/>
      <c r="F3" s="934"/>
    </row>
    <row r="4" spans="1:6" s="267" customFormat="1" ht="14.25" customHeight="1" thickBot="1">
      <c r="A4" s="276">
        <v>2015</v>
      </c>
      <c r="B4" s="925"/>
      <c r="C4" s="926"/>
      <c r="D4" s="276">
        <v>2015</v>
      </c>
      <c r="E4" s="276">
        <v>2016</v>
      </c>
      <c r="F4" s="934"/>
    </row>
    <row r="5" spans="1:6" s="917" customFormat="1" ht="18" customHeight="1" thickTop="1">
      <c r="B5" s="927" t="s">
        <v>491</v>
      </c>
      <c r="C5" s="928" t="s">
        <v>293</v>
      </c>
      <c r="D5" s="929"/>
      <c r="E5" s="929"/>
    </row>
    <row r="6" spans="1:6" s="917" customFormat="1" ht="15" customHeight="1">
      <c r="A6" s="930">
        <v>842</v>
      </c>
      <c r="B6" s="931" t="s">
        <v>492</v>
      </c>
      <c r="C6" s="919"/>
      <c r="D6" s="932">
        <v>822</v>
      </c>
      <c r="E6" s="932">
        <v>874</v>
      </c>
    </row>
    <row r="7" spans="1:6" s="917" customFormat="1" ht="15" customHeight="1">
      <c r="A7" s="921">
        <v>580</v>
      </c>
      <c r="B7" s="931" t="s">
        <v>493</v>
      </c>
      <c r="C7" s="919"/>
      <c r="D7" s="932">
        <v>596</v>
      </c>
      <c r="E7" s="932">
        <v>564</v>
      </c>
    </row>
    <row r="8" spans="1:6" ht="15" customHeight="1" thickBot="1">
      <c r="A8" s="933">
        <f>SUM(A5:A7)</f>
        <v>1422</v>
      </c>
      <c r="B8" s="931"/>
      <c r="D8" s="933">
        <f>SUM(D5:D7)</f>
        <v>1418</v>
      </c>
      <c r="E8" s="933">
        <f>SUM(E5:E7)</f>
        <v>1438</v>
      </c>
    </row>
    <row r="9" spans="1:6" ht="7.5" customHeight="1" thickTop="1">
      <c r="A9" s="937"/>
      <c r="B9" s="931"/>
      <c r="D9" s="937"/>
      <c r="E9" s="937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5"/>
  <sheetViews>
    <sheetView showGridLines="0" showZeros="0" zoomScale="115" zoomScaleNormal="115" workbookViewId="0">
      <selection activeCell="U13" sqref="U13"/>
    </sheetView>
  </sheetViews>
  <sheetFormatPr defaultRowHeight="12.75"/>
  <cols>
    <col min="1" max="1" width="49.6640625" style="1003" customWidth="1"/>
    <col min="2" max="2" width="11" style="1003" customWidth="1"/>
    <col min="3" max="3" width="1.6640625" style="1007" customWidth="1"/>
    <col min="4" max="4" width="11.5" style="1029" customWidth="1"/>
    <col min="5" max="5" width="1.6640625" style="1007" customWidth="1"/>
    <col min="6" max="6" width="10.6640625" style="1029" customWidth="1"/>
    <col min="7" max="7" width="1.6640625" style="1007" customWidth="1"/>
    <col min="8" max="8" width="12.6640625" style="1003" customWidth="1"/>
    <col min="9" max="9" width="2" style="1003" customWidth="1"/>
    <col min="10" max="10" width="12.5" style="1003" customWidth="1"/>
    <col min="11" max="11" width="3.1640625" style="1003" customWidth="1"/>
    <col min="12" max="12" width="3.6640625" style="1003" customWidth="1"/>
    <col min="13" max="13" width="12.5" style="1003" customWidth="1"/>
    <col min="14" max="14" width="1.5" style="1003" customWidth="1"/>
    <col min="15" max="15" width="12.5" style="1003" customWidth="1"/>
    <col min="16" max="16" width="1.5" style="1003" customWidth="1"/>
    <col min="17" max="17" width="12.5" style="1003" customWidth="1"/>
    <col min="18" max="18" width="1.6640625" style="1003" customWidth="1"/>
    <col min="19" max="19" width="12.5" style="1003" customWidth="1"/>
    <col min="20" max="20" width="1.83203125" style="1003" customWidth="1"/>
    <col min="21" max="21" width="12.5" style="1003" customWidth="1"/>
    <col min="22" max="16384" width="9.33203125" style="1003"/>
  </cols>
  <sheetData>
    <row r="3" spans="1:21" ht="18.75" customHeight="1">
      <c r="A3" s="1002"/>
      <c r="B3" s="1112" t="s">
        <v>583</v>
      </c>
      <c r="C3" s="1112"/>
      <c r="D3" s="1112"/>
      <c r="E3" s="1112"/>
      <c r="F3" s="1112"/>
      <c r="G3" s="1112"/>
      <c r="H3" s="1112"/>
      <c r="I3" s="1112"/>
      <c r="J3" s="1112"/>
      <c r="M3" s="1113" t="s">
        <v>442</v>
      </c>
      <c r="N3" s="1113"/>
      <c r="O3" s="1113"/>
      <c r="P3" s="1113"/>
      <c r="Q3" s="1113"/>
      <c r="R3" s="1113"/>
      <c r="S3" s="1113"/>
      <c r="T3" s="1113"/>
      <c r="U3" s="1113"/>
    </row>
    <row r="4" spans="1:21" ht="37.5" customHeight="1" thickBot="1">
      <c r="A4" s="1004" t="s">
        <v>80</v>
      </c>
      <c r="B4" s="1005" t="s">
        <v>569</v>
      </c>
      <c r="C4" s="1006"/>
      <c r="D4" s="1005" t="s">
        <v>584</v>
      </c>
      <c r="F4" s="1005" t="s">
        <v>585</v>
      </c>
      <c r="G4" s="1006"/>
      <c r="H4" s="1005" t="s">
        <v>586</v>
      </c>
      <c r="J4" s="1005" t="s">
        <v>587</v>
      </c>
      <c r="M4" s="1008" t="s">
        <v>569</v>
      </c>
      <c r="N4" s="1009"/>
      <c r="O4" s="1008" t="s">
        <v>584</v>
      </c>
      <c r="P4" s="1010"/>
      <c r="Q4" s="1008" t="s">
        <v>585</v>
      </c>
      <c r="R4" s="1009"/>
      <c r="S4" s="1008" t="s">
        <v>586</v>
      </c>
      <c r="T4" s="1011"/>
      <c r="U4" s="1008" t="s">
        <v>587</v>
      </c>
    </row>
    <row r="5" spans="1:21" s="1012" customFormat="1" ht="6" customHeight="1" thickTop="1">
      <c r="C5" s="1006"/>
      <c r="D5" s="1006"/>
      <c r="E5" s="1006"/>
      <c r="F5" s="1006"/>
      <c r="G5" s="1006"/>
      <c r="M5" s="1013"/>
      <c r="N5" s="1013"/>
      <c r="O5" s="1013"/>
      <c r="P5" s="1013"/>
      <c r="Q5" s="1013"/>
      <c r="R5" s="1013"/>
      <c r="S5" s="1013"/>
      <c r="T5" s="1013"/>
      <c r="U5" s="1013"/>
    </row>
    <row r="6" spans="1:21" ht="17.25" customHeight="1">
      <c r="A6" s="1003" t="s">
        <v>591</v>
      </c>
      <c r="B6" s="965">
        <v>1484</v>
      </c>
      <c r="C6" s="1006"/>
      <c r="D6" s="1014">
        <v>1164</v>
      </c>
      <c r="E6" s="1006"/>
      <c r="F6" s="1014">
        <v>-421</v>
      </c>
      <c r="G6" s="1006"/>
      <c r="H6" s="1015">
        <v>-5008</v>
      </c>
      <c r="J6" s="1016">
        <f>+H6+F6+D6+B6</f>
        <v>-2781</v>
      </c>
      <c r="M6" s="1017">
        <f>+'[22]Conto economico'!$E$11</f>
        <v>1599</v>
      </c>
      <c r="N6" s="1011"/>
      <c r="O6" s="1017">
        <f>+'[22]Conto economico'!$F$11</f>
        <v>1154</v>
      </c>
      <c r="P6" s="1011"/>
      <c r="Q6" s="1018">
        <f>+'[22]Conto economico'!$G$11</f>
        <v>-259</v>
      </c>
      <c r="R6" s="1011"/>
      <c r="S6" s="1018">
        <f>+'[22]Conto economico'!$H$11</f>
        <v>-6090</v>
      </c>
      <c r="T6" s="1011"/>
      <c r="U6" s="1019">
        <f t="shared" ref="U6:U11" si="0">+S6+Q6+O6+M6</f>
        <v>-3596</v>
      </c>
    </row>
    <row r="7" spans="1:21" ht="24" customHeight="1">
      <c r="A7" s="1003" t="s">
        <v>592</v>
      </c>
      <c r="B7" s="965">
        <v>1298</v>
      </c>
      <c r="C7" s="1020"/>
      <c r="D7" s="1014">
        <v>1471</v>
      </c>
      <c r="E7" s="1020"/>
      <c r="F7" s="1014">
        <v>701</v>
      </c>
      <c r="G7" s="1020"/>
      <c r="H7" s="1015">
        <v>-3614</v>
      </c>
      <c r="J7" s="1016">
        <f t="shared" ref="J7:J10" si="1">+H7+F7+D7+B7</f>
        <v>-144</v>
      </c>
      <c r="M7" s="1017">
        <f>+'[22]UO reported'!$E$5</f>
        <v>1413</v>
      </c>
      <c r="N7" s="1011"/>
      <c r="O7" s="1017">
        <f>+'[22]UO reported'!$F$5</f>
        <v>1461</v>
      </c>
      <c r="P7" s="1011"/>
      <c r="Q7" s="1011">
        <f>+'[22]UO reported'!$G$5</f>
        <v>863</v>
      </c>
      <c r="R7" s="1011"/>
      <c r="S7" s="1018">
        <f>+'[22]UO reported'!$H$5</f>
        <v>-4696</v>
      </c>
      <c r="T7" s="1011"/>
      <c r="U7" s="1019">
        <f t="shared" si="0"/>
        <v>-959</v>
      </c>
    </row>
    <row r="8" spans="1:21" s="1022" customFormat="1" ht="26.25" customHeight="1">
      <c r="A8" s="1021" t="s">
        <v>593</v>
      </c>
      <c r="B8" s="965">
        <v>1378</v>
      </c>
      <c r="C8" s="1020"/>
      <c r="D8" s="1014">
        <v>1436</v>
      </c>
      <c r="E8" s="1020"/>
      <c r="F8" s="1014">
        <v>432</v>
      </c>
      <c r="G8" s="1020"/>
      <c r="H8" s="1015">
        <f>+J8-F8-D8-B8</f>
        <v>858</v>
      </c>
      <c r="I8" s="1003"/>
      <c r="J8" s="1016">
        <v>4104</v>
      </c>
      <c r="M8" s="1017">
        <f>+[22]Standalone!$E$6</f>
        <v>1503</v>
      </c>
      <c r="N8" s="1011"/>
      <c r="O8" s="1017">
        <f>+[22]Standalone!$F$6</f>
        <v>1488</v>
      </c>
      <c r="P8" s="1011"/>
      <c r="Q8" s="1011">
        <f>+[22]Standalone!$G$6</f>
        <v>594</v>
      </c>
      <c r="R8" s="1011"/>
      <c r="S8" s="1018">
        <f>+[22]Standalone!$H$6</f>
        <v>593</v>
      </c>
      <c r="T8" s="1011"/>
      <c r="U8" s="1019">
        <f t="shared" si="0"/>
        <v>4178</v>
      </c>
    </row>
    <row r="9" spans="1:21" s="1022" customFormat="1" ht="21.75" customHeight="1">
      <c r="A9" s="1003" t="s">
        <v>594</v>
      </c>
      <c r="B9" s="965">
        <v>955</v>
      </c>
      <c r="C9" s="1020"/>
      <c r="D9" s="1014">
        <v>1533</v>
      </c>
      <c r="E9" s="1020"/>
      <c r="F9" s="1014">
        <v>757</v>
      </c>
      <c r="G9" s="1020"/>
      <c r="H9" s="1015">
        <v>863</v>
      </c>
      <c r="I9" s="1003"/>
      <c r="J9" s="1016">
        <f t="shared" si="1"/>
        <v>4108</v>
      </c>
      <c r="M9" s="1017">
        <f>+'[22]UO adjusted'!$E$5</f>
        <v>1080</v>
      </c>
      <c r="N9" s="1011"/>
      <c r="O9" s="1017">
        <f>+'[22]UO adjusted'!$F$5</f>
        <v>1585</v>
      </c>
      <c r="P9" s="1011"/>
      <c r="Q9" s="1011">
        <f>+'[22]UO adjusted'!$G$5</f>
        <v>919</v>
      </c>
      <c r="R9" s="1011"/>
      <c r="S9" s="1018">
        <f>+'[22]UO adjusted'!$H$5</f>
        <v>598</v>
      </c>
      <c r="T9" s="1011"/>
      <c r="U9" s="1019">
        <f t="shared" si="0"/>
        <v>4182</v>
      </c>
    </row>
    <row r="10" spans="1:21" s="1022" customFormat="1" ht="27.75" customHeight="1">
      <c r="A10" s="1021" t="s">
        <v>595</v>
      </c>
      <c r="B10" s="965">
        <v>489</v>
      </c>
      <c r="C10" s="1020"/>
      <c r="D10" s="1014">
        <v>34</v>
      </c>
      <c r="E10" s="1020"/>
      <c r="F10" s="1014">
        <v>-1425</v>
      </c>
      <c r="G10" s="1020"/>
      <c r="H10" s="1015">
        <v>-6778</v>
      </c>
      <c r="I10" s="1003"/>
      <c r="J10" s="1016">
        <f t="shared" si="1"/>
        <v>-7680</v>
      </c>
      <c r="M10" s="1017">
        <f>+'[22]Conto economico'!$E$21</f>
        <v>617</v>
      </c>
      <c r="N10" s="1011"/>
      <c r="O10" s="1017">
        <f>+'[22]Conto economico'!$F$21</f>
        <v>50</v>
      </c>
      <c r="P10" s="1023"/>
      <c r="Q10" s="1018">
        <f>+'[22]Conto economico'!$G$21</f>
        <v>-1263</v>
      </c>
      <c r="R10" s="1011"/>
      <c r="S10" s="1018">
        <f>+'[22]Conto economico'!$H$21</f>
        <v>-7373</v>
      </c>
      <c r="T10" s="1023"/>
      <c r="U10" s="1019">
        <f t="shared" si="0"/>
        <v>-7969</v>
      </c>
    </row>
    <row r="11" spans="1:21" s="1022" customFormat="1" ht="31.5" customHeight="1">
      <c r="A11" s="1021" t="s">
        <v>596</v>
      </c>
      <c r="B11" s="965">
        <v>575</v>
      </c>
      <c r="C11" s="1020"/>
      <c r="D11" s="1014">
        <v>390</v>
      </c>
      <c r="E11" s="1020"/>
      <c r="F11" s="1014">
        <v>-429</v>
      </c>
      <c r="G11" s="1020"/>
      <c r="H11" s="1015">
        <f>+J11-F11-D11-B11</f>
        <v>-202</v>
      </c>
      <c r="I11" s="1003"/>
      <c r="J11" s="1016">
        <v>334</v>
      </c>
      <c r="M11" s="1017">
        <f>+[22]Standalone!$E$15</f>
        <v>701</v>
      </c>
      <c r="N11" s="1011"/>
      <c r="O11" s="1017">
        <f>+[22]Standalone!$F$15</f>
        <v>447</v>
      </c>
      <c r="P11" s="1023"/>
      <c r="Q11" s="1018">
        <f>+[22]Standalone!$G$15</f>
        <v>-267</v>
      </c>
      <c r="R11" s="1011"/>
      <c r="S11" s="1018">
        <f>+[22]Standalone!$H$15</f>
        <v>-308</v>
      </c>
      <c r="T11" s="1023"/>
      <c r="U11" s="1019">
        <f t="shared" si="0"/>
        <v>573</v>
      </c>
    </row>
    <row r="12" spans="1:21" s="1022" customFormat="1" ht="23.25" customHeight="1">
      <c r="A12" s="1003" t="s">
        <v>588</v>
      </c>
      <c r="B12" s="1024"/>
      <c r="C12" s="1025"/>
      <c r="D12" s="1026"/>
      <c r="E12" s="1025"/>
      <c r="F12" s="1027"/>
      <c r="G12" s="1028"/>
      <c r="H12" s="1027"/>
      <c r="I12" s="1024"/>
      <c r="J12" s="1016">
        <v>134792</v>
      </c>
      <c r="M12" s="1023"/>
      <c r="N12" s="1023"/>
      <c r="O12" s="1023"/>
      <c r="P12" s="1023"/>
      <c r="Q12" s="1023"/>
      <c r="R12" s="1023"/>
      <c r="S12" s="1023"/>
      <c r="T12" s="1023"/>
      <c r="U12" s="1019">
        <v>138810</v>
      </c>
    </row>
    <row r="13" spans="1:21" s="1022" customFormat="1" ht="22.5" customHeight="1">
      <c r="A13" s="1003" t="s">
        <v>589</v>
      </c>
      <c r="B13" s="1024"/>
      <c r="C13" s="1025"/>
      <c r="D13" s="1026"/>
      <c r="E13" s="1025"/>
      <c r="F13" s="1026"/>
      <c r="G13" s="1025"/>
      <c r="H13" s="1024"/>
      <c r="I13" s="1024"/>
      <c r="J13" s="1016">
        <v>51753</v>
      </c>
      <c r="M13" s="1023"/>
      <c r="N13" s="1023"/>
      <c r="O13" s="1023"/>
      <c r="P13" s="1023"/>
      <c r="Q13" s="1023"/>
      <c r="R13" s="1023"/>
      <c r="S13" s="1023"/>
      <c r="T13" s="1023"/>
      <c r="U13" s="1019">
        <v>55199</v>
      </c>
    </row>
    <row r="14" spans="1:21" s="1022" customFormat="1" ht="27.75" customHeight="1">
      <c r="A14" s="1021" t="s">
        <v>590</v>
      </c>
      <c r="B14" s="965">
        <v>2287</v>
      </c>
      <c r="C14" s="1020"/>
      <c r="D14" s="1014">
        <v>3511</v>
      </c>
      <c r="E14" s="1020"/>
      <c r="F14" s="1014">
        <v>1371</v>
      </c>
      <c r="G14" s="1020"/>
      <c r="H14" s="1015">
        <f>+J14-F14-D14-B14</f>
        <v>4012</v>
      </c>
      <c r="I14" s="1003"/>
      <c r="J14" s="1016">
        <v>11181</v>
      </c>
      <c r="M14" s="1017">
        <f>+[22]RF!E$12</f>
        <v>2222</v>
      </c>
      <c r="N14" s="1011"/>
      <c r="O14" s="1017">
        <f>+[22]RF!$F$12</f>
        <v>3440</v>
      </c>
      <c r="P14" s="1011"/>
      <c r="Q14" s="1011">
        <f>+[22]RF!$G$12</f>
        <v>1305</v>
      </c>
      <c r="R14" s="1011"/>
      <c r="S14" s="1018">
        <f>+[22]RF!$H$12</f>
        <v>3960</v>
      </c>
      <c r="T14" s="1011"/>
      <c r="U14" s="1019">
        <f>+S14+Q14+O14+M14</f>
        <v>10927</v>
      </c>
    </row>
    <row r="15" spans="1:21" s="1022" customFormat="1" ht="27.75" customHeight="1">
      <c r="A15" s="1021" t="s">
        <v>240</v>
      </c>
      <c r="B15" s="965">
        <v>656</v>
      </c>
      <c r="C15" s="1020"/>
      <c r="D15" s="1014">
        <v>-1804</v>
      </c>
      <c r="E15" s="1020"/>
      <c r="F15" s="1014">
        <v>-34</v>
      </c>
      <c r="G15" s="1020"/>
      <c r="H15" s="1015">
        <v>-232</v>
      </c>
      <c r="I15" s="1003"/>
      <c r="J15" s="1016">
        <f>+H15+F15+D15+B15</f>
        <v>-1414</v>
      </c>
      <c r="M15" s="1017">
        <f>+[22]RF!$E$26</f>
        <v>656</v>
      </c>
      <c r="N15" s="1011"/>
      <c r="O15" s="1018">
        <f>+[22]RF!$F$26</f>
        <v>-1804</v>
      </c>
      <c r="P15" s="1011"/>
      <c r="Q15" s="1018">
        <f>+[22]RF!$G$26</f>
        <v>-34</v>
      </c>
      <c r="R15" s="1011"/>
      <c r="S15" s="1018">
        <f>+[22]RF!$H$26</f>
        <v>-232</v>
      </c>
      <c r="T15" s="1011"/>
      <c r="U15" s="1019">
        <f>+S15+Q15+O15+M15</f>
        <v>-1414</v>
      </c>
    </row>
  </sheetData>
  <mergeCells count="2">
    <mergeCell ref="B3:J3"/>
    <mergeCell ref="M3:U3"/>
  </mergeCells>
  <pageMargins left="0.39370078740157483" right="0.39370078740157483" top="0.39370078740157483" bottom="0.39370078740157483" header="0.51181102362204722" footer="0.51181102362204722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E3824"/>
  <sheetViews>
    <sheetView showGridLines="0" showZeros="0" zoomScaleNormal="100" workbookViewId="0">
      <selection activeCell="L19" sqref="L19"/>
    </sheetView>
  </sheetViews>
  <sheetFormatPr defaultRowHeight="12.75"/>
  <cols>
    <col min="1" max="1" width="13.6640625" style="15" customWidth="1"/>
    <col min="2" max="2" width="63.1640625" style="290" customWidth="1"/>
    <col min="3" max="4" width="13.6640625" style="15" customWidth="1"/>
    <col min="5" max="5" width="13.6640625" style="299" customWidth="1"/>
    <col min="6" max="16384" width="9.33203125" style="15"/>
  </cols>
  <sheetData>
    <row r="1" spans="1:5" s="32" customFormat="1" ht="4.5" customHeight="1">
      <c r="B1" s="290"/>
      <c r="C1" s="31"/>
      <c r="D1" s="31"/>
      <c r="E1" s="787"/>
    </row>
    <row r="2" spans="1:5" s="267" customFormat="1" ht="18.75" customHeight="1">
      <c r="A2" s="273" t="s">
        <v>457</v>
      </c>
      <c r="B2" s="786"/>
      <c r="C2" s="1061" t="s">
        <v>566</v>
      </c>
      <c r="D2" s="1061"/>
      <c r="E2" s="273"/>
    </row>
    <row r="3" spans="1:5" s="267" customFormat="1" ht="18.75" customHeight="1">
      <c r="A3" s="632">
        <v>2015</v>
      </c>
      <c r="B3" s="268"/>
      <c r="C3" s="528">
        <v>2015</v>
      </c>
      <c r="D3" s="528">
        <v>2016</v>
      </c>
      <c r="E3" s="528" t="s">
        <v>69</v>
      </c>
    </row>
    <row r="4" spans="1:5" s="267" customFormat="1" ht="4.5" customHeight="1" thickBot="1">
      <c r="A4" s="270"/>
      <c r="C4" s="270"/>
      <c r="D4" s="270"/>
      <c r="E4" s="270"/>
    </row>
    <row r="5" spans="1:5" ht="18" customHeight="1" thickTop="1">
      <c r="A5" s="15">
        <f>+'[21]Indicatori di mercato'!A5</f>
        <v>43.69</v>
      </c>
      <c r="B5" s="293" t="s">
        <v>0</v>
      </c>
      <c r="C5" s="35">
        <f>+'[21]Indicatori di mercato'!C5</f>
        <v>53.97</v>
      </c>
      <c r="D5" s="35">
        <f>+'[21]Indicatori di mercato'!D5</f>
        <v>33.89</v>
      </c>
      <c r="E5" s="216">
        <f>+(D5-C5)/C5*100</f>
        <v>-37.205855104687785</v>
      </c>
    </row>
    <row r="6" spans="1:5" ht="18" customHeight="1">
      <c r="A6" s="15">
        <f>+'[21]Indicatori di mercato'!A6</f>
        <v>1.095</v>
      </c>
      <c r="B6" s="293" t="s">
        <v>1</v>
      </c>
      <c r="C6" s="775">
        <f>+'[21]Indicatori di mercato'!C6</f>
        <v>1.1259999999999999</v>
      </c>
      <c r="D6" s="910">
        <f>+'[21]Indicatori di mercato'!D6</f>
        <v>1.1020000000000001</v>
      </c>
      <c r="E6" s="149">
        <f t="shared" ref="E6:E9" si="0">+(D6-C6)/C6*100</f>
        <v>-2.1314387211367496</v>
      </c>
    </row>
    <row r="7" spans="1:5" ht="18" customHeight="1">
      <c r="A7" s="774">
        <f>+'[21]Indicatori di mercato'!A7</f>
        <v>39.9</v>
      </c>
      <c r="B7" s="293" t="s">
        <v>275</v>
      </c>
      <c r="C7" s="35">
        <f>+'[21]Indicatori di mercato'!C7</f>
        <v>47.93</v>
      </c>
      <c r="D7" s="774">
        <f>+'[21]Indicatori di mercato'!D7</f>
        <v>30.75</v>
      </c>
      <c r="E7" s="149">
        <f t="shared" si="0"/>
        <v>-35.843939077821823</v>
      </c>
    </row>
    <row r="8" spans="1:5" ht="18" customHeight="1">
      <c r="A8" s="15">
        <f>+'[21]Indicatori di mercato'!A8</f>
        <v>6.56</v>
      </c>
      <c r="B8" s="293" t="s">
        <v>445</v>
      </c>
      <c r="C8" s="35">
        <f>+'[21]Indicatori di mercato'!C8</f>
        <v>7.57</v>
      </c>
      <c r="D8" s="15">
        <f>+'[21]Indicatori di mercato'!D8</f>
        <v>4.18</v>
      </c>
      <c r="E8" s="149">
        <f t="shared" si="0"/>
        <v>-44.782034346103046</v>
      </c>
    </row>
    <row r="9" spans="1:5" ht="18" customHeight="1">
      <c r="A9" s="15">
        <f>+'[21]Indicatori di mercato'!A9</f>
        <v>5.56</v>
      </c>
      <c r="B9" s="293" t="s">
        <v>2</v>
      </c>
      <c r="C9" s="35">
        <f>+'[21]Indicatori di mercato'!C9</f>
        <v>7.25</v>
      </c>
      <c r="D9" s="15">
        <f>+'[21]Indicatori di mercato'!D9</f>
        <v>4.3499999999999996</v>
      </c>
      <c r="E9" s="149">
        <f t="shared" si="0"/>
        <v>-40</v>
      </c>
    </row>
    <row r="10" spans="1:5" ht="18" customHeight="1">
      <c r="A10" s="800">
        <f>+'[21]Indicatori di mercato'!A10</f>
        <v>-0.09</v>
      </c>
      <c r="B10" s="293" t="s">
        <v>53</v>
      </c>
      <c r="C10" s="35">
        <f>+'[21]Indicatori di mercato'!C10</f>
        <v>0.05</v>
      </c>
      <c r="D10" s="800">
        <f>+'[21]Indicatori di mercato'!D10</f>
        <v>-0.19</v>
      </c>
      <c r="E10" s="760" t="s">
        <v>377</v>
      </c>
    </row>
    <row r="11" spans="1:5" ht="18" customHeight="1" thickBot="1">
      <c r="A11" s="652">
        <f>+'[21]Indicatori di mercato'!A11</f>
        <v>0.41</v>
      </c>
      <c r="B11" s="293" t="s">
        <v>54</v>
      </c>
      <c r="C11" s="778">
        <f>+'[21]Indicatori di mercato'!C11</f>
        <v>0.26</v>
      </c>
      <c r="D11" s="652">
        <f>+'[21]Indicatori di mercato'!D11</f>
        <v>0.63</v>
      </c>
      <c r="E11" s="1001" t="s">
        <v>377</v>
      </c>
    </row>
    <row r="12" spans="1:5" ht="5.25" customHeight="1" thickTop="1">
      <c r="B12" s="286"/>
      <c r="C12" s="1"/>
      <c r="D12" s="1"/>
      <c r="E12" s="1"/>
    </row>
    <row r="13" spans="1:5" s="32" customFormat="1" ht="16.5" customHeight="1">
      <c r="A13" s="1067" t="s">
        <v>113</v>
      </c>
      <c r="B13" s="1067"/>
      <c r="C13" s="1067"/>
      <c r="D13" s="1067"/>
      <c r="E13" s="1067"/>
    </row>
    <row r="14" spans="1:5" s="32" customFormat="1" ht="16.5" customHeight="1">
      <c r="A14" s="1068" t="s">
        <v>114</v>
      </c>
      <c r="B14" s="1068"/>
      <c r="C14" s="1068"/>
      <c r="D14" s="1068"/>
      <c r="E14" s="1068"/>
    </row>
    <row r="15" spans="1:5" s="32" customFormat="1" ht="24" customHeight="1">
      <c r="A15" s="1060" t="s">
        <v>449</v>
      </c>
      <c r="B15" s="1060"/>
      <c r="C15" s="1060"/>
      <c r="D15" s="1060"/>
      <c r="E15" s="1060"/>
    </row>
    <row r="16" spans="1:5" ht="14.25" customHeight="1">
      <c r="A16" s="1066" t="s">
        <v>351</v>
      </c>
      <c r="B16" s="1066"/>
      <c r="C16" s="1066"/>
      <c r="D16" s="1066"/>
      <c r="E16" s="1066"/>
    </row>
    <row r="17" spans="3:4">
      <c r="C17" s="17"/>
      <c r="D17" s="17"/>
    </row>
    <row r="18" spans="3:4">
      <c r="C18" s="17"/>
      <c r="D18" s="17"/>
    </row>
    <row r="19" spans="3:4">
      <c r="C19" s="17"/>
      <c r="D19" s="17"/>
    </row>
    <row r="20" spans="3:4">
      <c r="C20" s="17"/>
      <c r="D20" s="17"/>
    </row>
    <row r="21" spans="3:4">
      <c r="C21" s="17"/>
      <c r="D21" s="17"/>
    </row>
    <row r="22" spans="3:4">
      <c r="C22" s="17"/>
      <c r="D22" s="17"/>
    </row>
    <row r="23" spans="3:4">
      <c r="C23" s="17"/>
      <c r="D23" s="17"/>
    </row>
    <row r="24" spans="3:4">
      <c r="C24" s="17"/>
      <c r="D24" s="17"/>
    </row>
    <row r="25" spans="3:4">
      <c r="C25" s="17"/>
      <c r="D25" s="17"/>
    </row>
    <row r="26" spans="3:4">
      <c r="C26" s="17"/>
      <c r="D26" s="17"/>
    </row>
    <row r="27" spans="3:4">
      <c r="C27" s="17"/>
      <c r="D27" s="17"/>
    </row>
    <row r="28" spans="3:4">
      <c r="C28" s="17"/>
      <c r="D28" s="17"/>
    </row>
    <row r="29" spans="3:4">
      <c r="C29" s="17"/>
      <c r="D29" s="17"/>
    </row>
    <row r="30" spans="3:4">
      <c r="C30" s="17"/>
      <c r="D30" s="17"/>
    </row>
    <row r="31" spans="3:4">
      <c r="C31" s="17"/>
      <c r="D31" s="17"/>
    </row>
    <row r="32" spans="3:4">
      <c r="C32" s="17"/>
      <c r="D32" s="17"/>
    </row>
    <row r="33" spans="3:4">
      <c r="C33" s="17"/>
      <c r="D33" s="17"/>
    </row>
    <row r="34" spans="3:4">
      <c r="C34" s="17"/>
      <c r="D34" s="17"/>
    </row>
    <row r="35" spans="3:4">
      <c r="C35" s="17"/>
      <c r="D35" s="17"/>
    </row>
    <row r="36" spans="3:4">
      <c r="C36" s="17"/>
      <c r="D36" s="17"/>
    </row>
    <row r="37" spans="3:4">
      <c r="C37" s="17"/>
      <c r="D37" s="17"/>
    </row>
    <row r="38" spans="3:4">
      <c r="C38" s="17"/>
      <c r="D38" s="17"/>
    </row>
    <row r="39" spans="3:4">
      <c r="C39" s="17"/>
      <c r="D39" s="17"/>
    </row>
    <row r="40" spans="3:4">
      <c r="C40" s="17"/>
      <c r="D40" s="17"/>
    </row>
    <row r="41" spans="3:4">
      <c r="C41" s="17"/>
      <c r="D41" s="17"/>
    </row>
    <row r="42" spans="3:4">
      <c r="C42" s="17"/>
      <c r="D42" s="17"/>
    </row>
    <row r="43" spans="3:4">
      <c r="C43" s="17"/>
      <c r="D43" s="17"/>
    </row>
    <row r="44" spans="3:4">
      <c r="C44" s="17"/>
      <c r="D44" s="17"/>
    </row>
    <row r="45" spans="3:4">
      <c r="C45" s="17"/>
      <c r="D45" s="17"/>
    </row>
    <row r="46" spans="3:4">
      <c r="C46" s="17"/>
      <c r="D46" s="17"/>
    </row>
    <row r="47" spans="3:4">
      <c r="C47" s="17"/>
      <c r="D47" s="17"/>
    </row>
    <row r="48" spans="3:4">
      <c r="C48" s="17"/>
      <c r="D48" s="17"/>
    </row>
    <row r="49" spans="3:4">
      <c r="C49" s="17"/>
      <c r="D49" s="17"/>
    </row>
    <row r="50" spans="3:4">
      <c r="C50" s="17"/>
      <c r="D50" s="17"/>
    </row>
    <row r="51" spans="3:4">
      <c r="C51" s="17"/>
      <c r="D51" s="17"/>
    </row>
    <row r="52" spans="3:4">
      <c r="C52" s="17"/>
      <c r="D52" s="17"/>
    </row>
    <row r="53" spans="3:4">
      <c r="C53" s="17"/>
      <c r="D53" s="17"/>
    </row>
    <row r="54" spans="3:4">
      <c r="C54" s="17"/>
      <c r="D54" s="17"/>
    </row>
    <row r="55" spans="3:4">
      <c r="C55" s="17"/>
      <c r="D55" s="17"/>
    </row>
    <row r="56" spans="3:4">
      <c r="C56" s="17"/>
      <c r="D56" s="17"/>
    </row>
    <row r="57" spans="3:4">
      <c r="C57" s="17"/>
      <c r="D57" s="17"/>
    </row>
    <row r="58" spans="3:4">
      <c r="C58" s="17"/>
      <c r="D58" s="17"/>
    </row>
    <row r="59" spans="3:4">
      <c r="C59" s="17"/>
      <c r="D59" s="17"/>
    </row>
    <row r="60" spans="3:4">
      <c r="C60" s="17"/>
      <c r="D60" s="17"/>
    </row>
    <row r="61" spans="3:4">
      <c r="C61" s="17"/>
      <c r="D61" s="17"/>
    </row>
    <row r="62" spans="3:4">
      <c r="C62" s="17"/>
      <c r="D62" s="17"/>
    </row>
    <row r="63" spans="3:4">
      <c r="C63" s="17"/>
      <c r="D63" s="17"/>
    </row>
    <row r="64" spans="3:4">
      <c r="C64" s="17"/>
      <c r="D64" s="17"/>
    </row>
    <row r="65" spans="3:4">
      <c r="C65" s="17"/>
      <c r="D65" s="17"/>
    </row>
    <row r="66" spans="3:4">
      <c r="C66" s="17"/>
      <c r="D66" s="17"/>
    </row>
    <row r="67" spans="3:4">
      <c r="C67" s="17"/>
      <c r="D67" s="17"/>
    </row>
    <row r="68" spans="3:4">
      <c r="C68" s="17"/>
      <c r="D68" s="17"/>
    </row>
    <row r="69" spans="3:4">
      <c r="C69" s="17"/>
      <c r="D69" s="17"/>
    </row>
    <row r="70" spans="3:4">
      <c r="C70" s="17"/>
      <c r="D70" s="17"/>
    </row>
    <row r="71" spans="3:4">
      <c r="C71" s="17"/>
      <c r="D71" s="17"/>
    </row>
    <row r="72" spans="3:4">
      <c r="C72" s="17"/>
      <c r="D72" s="17"/>
    </row>
    <row r="73" spans="3:4">
      <c r="C73" s="17"/>
      <c r="D73" s="17"/>
    </row>
    <row r="74" spans="3:4">
      <c r="C74" s="17"/>
      <c r="D74" s="17"/>
    </row>
    <row r="75" spans="3:4">
      <c r="C75" s="17"/>
      <c r="D75" s="17"/>
    </row>
    <row r="76" spans="3:4">
      <c r="C76" s="17"/>
      <c r="D76" s="17"/>
    </row>
    <row r="77" spans="3:4">
      <c r="C77" s="17"/>
      <c r="D77" s="17"/>
    </row>
    <row r="78" spans="3:4">
      <c r="C78" s="17"/>
      <c r="D78" s="17"/>
    </row>
    <row r="79" spans="3:4">
      <c r="C79" s="17"/>
      <c r="D79" s="17"/>
    </row>
    <row r="80" spans="3:4">
      <c r="C80" s="17"/>
      <c r="D80" s="17"/>
    </row>
    <row r="81" spans="3:4">
      <c r="C81" s="17"/>
      <c r="D81" s="17"/>
    </row>
    <row r="82" spans="3:4">
      <c r="C82" s="17"/>
      <c r="D82" s="17"/>
    </row>
    <row r="83" spans="3:4">
      <c r="C83" s="17"/>
      <c r="D83" s="17"/>
    </row>
    <row r="84" spans="3:4">
      <c r="C84" s="17"/>
      <c r="D84" s="17"/>
    </row>
    <row r="85" spans="3:4">
      <c r="C85" s="17"/>
      <c r="D85" s="17"/>
    </row>
    <row r="86" spans="3:4">
      <c r="C86" s="17"/>
      <c r="D86" s="17"/>
    </row>
    <row r="87" spans="3:4">
      <c r="C87" s="17"/>
      <c r="D87" s="17"/>
    </row>
    <row r="88" spans="3:4">
      <c r="C88" s="17"/>
      <c r="D88" s="17"/>
    </row>
    <row r="89" spans="3:4">
      <c r="C89" s="17"/>
      <c r="D89" s="17"/>
    </row>
    <row r="90" spans="3:4">
      <c r="C90" s="17"/>
      <c r="D90" s="17"/>
    </row>
    <row r="91" spans="3:4">
      <c r="C91" s="17"/>
      <c r="D91" s="17"/>
    </row>
    <row r="92" spans="3:4">
      <c r="C92" s="17"/>
      <c r="D92" s="17"/>
    </row>
    <row r="93" spans="3:4">
      <c r="C93" s="17"/>
      <c r="D93" s="17"/>
    </row>
    <row r="94" spans="3:4">
      <c r="C94" s="17"/>
      <c r="D94" s="17"/>
    </row>
    <row r="95" spans="3:4">
      <c r="C95" s="17"/>
      <c r="D95" s="17"/>
    </row>
    <row r="96" spans="3:4">
      <c r="C96" s="17"/>
      <c r="D96" s="17"/>
    </row>
    <row r="97" spans="3:4">
      <c r="C97" s="17"/>
      <c r="D97" s="17"/>
    </row>
    <row r="98" spans="3:4">
      <c r="C98" s="17"/>
      <c r="D98" s="17"/>
    </row>
    <row r="99" spans="3:4">
      <c r="C99" s="17"/>
      <c r="D99" s="17"/>
    </row>
    <row r="100" spans="3:4">
      <c r="C100" s="17"/>
      <c r="D100" s="17"/>
    </row>
    <row r="101" spans="3:4">
      <c r="C101" s="17"/>
      <c r="D101" s="17"/>
    </row>
    <row r="102" spans="3:4">
      <c r="C102" s="17"/>
      <c r="D102" s="17"/>
    </row>
    <row r="103" spans="3:4">
      <c r="C103" s="17"/>
      <c r="D103" s="17"/>
    </row>
    <row r="104" spans="3:4">
      <c r="C104" s="17"/>
      <c r="D104" s="17"/>
    </row>
    <row r="105" spans="3:4">
      <c r="C105" s="17"/>
      <c r="D105" s="17"/>
    </row>
    <row r="106" spans="3:4">
      <c r="C106" s="17"/>
      <c r="D106" s="17"/>
    </row>
    <row r="107" spans="3:4">
      <c r="C107" s="17"/>
      <c r="D107" s="17"/>
    </row>
    <row r="108" spans="3:4">
      <c r="C108" s="17"/>
      <c r="D108" s="17"/>
    </row>
    <row r="109" spans="3:4">
      <c r="C109" s="17"/>
      <c r="D109" s="17"/>
    </row>
    <row r="110" spans="3:4">
      <c r="C110" s="17"/>
      <c r="D110" s="17"/>
    </row>
    <row r="111" spans="3:4">
      <c r="C111" s="17"/>
      <c r="D111" s="17"/>
    </row>
    <row r="112" spans="3:4">
      <c r="C112" s="17"/>
      <c r="D112" s="17"/>
    </row>
    <row r="113" spans="3:4">
      <c r="C113" s="17"/>
      <c r="D113" s="17"/>
    </row>
    <row r="114" spans="3:4">
      <c r="C114" s="17"/>
      <c r="D114" s="17"/>
    </row>
    <row r="115" spans="3:4">
      <c r="C115" s="17"/>
      <c r="D115" s="17"/>
    </row>
    <row r="116" spans="3:4">
      <c r="C116" s="17"/>
      <c r="D116" s="17"/>
    </row>
    <row r="117" spans="3:4">
      <c r="C117" s="17"/>
      <c r="D117" s="17"/>
    </row>
    <row r="118" spans="3:4">
      <c r="C118" s="17"/>
      <c r="D118" s="17"/>
    </row>
    <row r="119" spans="3:4">
      <c r="C119" s="17"/>
      <c r="D119" s="17"/>
    </row>
    <row r="120" spans="3:4">
      <c r="C120" s="17"/>
      <c r="D120" s="17"/>
    </row>
    <row r="121" spans="3:4">
      <c r="C121" s="17"/>
      <c r="D121" s="17"/>
    </row>
    <row r="122" spans="3:4">
      <c r="C122" s="17"/>
      <c r="D122" s="17"/>
    </row>
    <row r="123" spans="3:4">
      <c r="C123" s="17"/>
      <c r="D123" s="17"/>
    </row>
    <row r="124" spans="3:4">
      <c r="C124" s="17"/>
      <c r="D124" s="17"/>
    </row>
    <row r="125" spans="3:4">
      <c r="C125" s="17"/>
      <c r="D125" s="17"/>
    </row>
    <row r="126" spans="3:4">
      <c r="C126" s="17"/>
      <c r="D126" s="17"/>
    </row>
    <row r="127" spans="3:4">
      <c r="C127" s="17"/>
      <c r="D127" s="17"/>
    </row>
    <row r="128" spans="3:4">
      <c r="C128" s="17"/>
      <c r="D128" s="17"/>
    </row>
    <row r="129" spans="3:4">
      <c r="C129" s="17"/>
      <c r="D129" s="17"/>
    </row>
    <row r="130" spans="3:4">
      <c r="C130" s="17"/>
      <c r="D130" s="17"/>
    </row>
    <row r="131" spans="3:4">
      <c r="C131" s="17"/>
      <c r="D131" s="17"/>
    </row>
    <row r="132" spans="3:4">
      <c r="C132" s="17"/>
      <c r="D132" s="17"/>
    </row>
    <row r="133" spans="3:4">
      <c r="C133" s="17"/>
      <c r="D133" s="17"/>
    </row>
    <row r="134" spans="3:4">
      <c r="C134" s="17"/>
      <c r="D134" s="17"/>
    </row>
    <row r="135" spans="3:4">
      <c r="C135" s="17"/>
      <c r="D135" s="17"/>
    </row>
    <row r="136" spans="3:4">
      <c r="C136" s="17"/>
      <c r="D136" s="17"/>
    </row>
    <row r="137" spans="3:4">
      <c r="C137" s="17"/>
      <c r="D137" s="17"/>
    </row>
    <row r="138" spans="3:4">
      <c r="C138" s="17"/>
      <c r="D138" s="17"/>
    </row>
    <row r="139" spans="3:4">
      <c r="C139" s="17"/>
      <c r="D139" s="17"/>
    </row>
    <row r="140" spans="3:4">
      <c r="C140" s="17"/>
      <c r="D140" s="17"/>
    </row>
    <row r="141" spans="3:4">
      <c r="C141" s="17"/>
      <c r="D141" s="17"/>
    </row>
    <row r="142" spans="3:4">
      <c r="C142" s="17"/>
      <c r="D142" s="17"/>
    </row>
    <row r="143" spans="3:4">
      <c r="C143" s="17"/>
      <c r="D143" s="17"/>
    </row>
    <row r="144" spans="3:4">
      <c r="C144" s="17"/>
      <c r="D144" s="17"/>
    </row>
    <row r="145" spans="3:4">
      <c r="C145" s="17"/>
      <c r="D145" s="17"/>
    </row>
    <row r="146" spans="3:4">
      <c r="C146" s="17"/>
      <c r="D146" s="17"/>
    </row>
    <row r="147" spans="3:4">
      <c r="C147" s="17"/>
      <c r="D147" s="17"/>
    </row>
    <row r="148" spans="3:4">
      <c r="C148" s="17"/>
      <c r="D148" s="17"/>
    </row>
    <row r="149" spans="3:4">
      <c r="C149" s="17"/>
      <c r="D149" s="17"/>
    </row>
    <row r="150" spans="3:4">
      <c r="C150" s="17"/>
      <c r="D150" s="17"/>
    </row>
    <row r="151" spans="3:4">
      <c r="C151" s="17"/>
      <c r="D151" s="17"/>
    </row>
    <row r="152" spans="3:4">
      <c r="C152" s="17"/>
      <c r="D152" s="17"/>
    </row>
    <row r="153" spans="3:4">
      <c r="C153" s="17"/>
      <c r="D153" s="17"/>
    </row>
    <row r="154" spans="3:4">
      <c r="C154" s="17"/>
      <c r="D154" s="17"/>
    </row>
    <row r="155" spans="3:4">
      <c r="C155" s="17"/>
      <c r="D155" s="17"/>
    </row>
    <row r="156" spans="3:4">
      <c r="C156" s="17"/>
      <c r="D156" s="17"/>
    </row>
    <row r="157" spans="3:4">
      <c r="C157" s="17"/>
      <c r="D157" s="17"/>
    </row>
    <row r="158" spans="3:4">
      <c r="C158" s="17"/>
      <c r="D158" s="17"/>
    </row>
    <row r="159" spans="3:4">
      <c r="C159" s="17"/>
      <c r="D159" s="17"/>
    </row>
    <row r="160" spans="3:4">
      <c r="C160" s="17"/>
      <c r="D160" s="17"/>
    </row>
    <row r="161" spans="3:4">
      <c r="C161" s="17"/>
      <c r="D161" s="17"/>
    </row>
    <row r="162" spans="3:4">
      <c r="C162" s="17"/>
      <c r="D162" s="17"/>
    </row>
    <row r="163" spans="3:4">
      <c r="C163" s="17"/>
      <c r="D163" s="17"/>
    </row>
    <row r="164" spans="3:4">
      <c r="C164" s="17"/>
      <c r="D164" s="17"/>
    </row>
    <row r="165" spans="3:4">
      <c r="C165" s="17"/>
      <c r="D165" s="17"/>
    </row>
    <row r="166" spans="3:4">
      <c r="C166" s="17"/>
      <c r="D166" s="17"/>
    </row>
    <row r="167" spans="3:4">
      <c r="C167" s="17"/>
      <c r="D167" s="17"/>
    </row>
    <row r="168" spans="3:4">
      <c r="C168" s="17"/>
      <c r="D168" s="17"/>
    </row>
    <row r="169" spans="3:4">
      <c r="C169" s="17"/>
      <c r="D169" s="17"/>
    </row>
    <row r="170" spans="3:4">
      <c r="C170" s="17"/>
      <c r="D170" s="17"/>
    </row>
    <row r="171" spans="3:4">
      <c r="C171" s="17"/>
      <c r="D171" s="17"/>
    </row>
    <row r="172" spans="3:4">
      <c r="C172" s="17"/>
      <c r="D172" s="17"/>
    </row>
    <row r="173" spans="3:4">
      <c r="C173" s="17"/>
      <c r="D173" s="17"/>
    </row>
    <row r="174" spans="3:4">
      <c r="C174" s="17"/>
      <c r="D174" s="17"/>
    </row>
    <row r="175" spans="3:4">
      <c r="C175" s="17"/>
      <c r="D175" s="17"/>
    </row>
    <row r="176" spans="3:4">
      <c r="C176" s="17"/>
      <c r="D176" s="17"/>
    </row>
    <row r="177" spans="3:4">
      <c r="C177" s="17"/>
      <c r="D177" s="17"/>
    </row>
    <row r="178" spans="3:4">
      <c r="C178" s="17"/>
      <c r="D178" s="17"/>
    </row>
    <row r="179" spans="3:4">
      <c r="C179" s="17"/>
      <c r="D179" s="17"/>
    </row>
    <row r="180" spans="3:4">
      <c r="C180" s="17"/>
      <c r="D180" s="17"/>
    </row>
    <row r="181" spans="3:4">
      <c r="C181" s="17"/>
      <c r="D181" s="17"/>
    </row>
    <row r="182" spans="3:4">
      <c r="C182" s="17"/>
      <c r="D182" s="17"/>
    </row>
    <row r="183" spans="3:4">
      <c r="C183" s="17"/>
      <c r="D183" s="17"/>
    </row>
    <row r="184" spans="3:4">
      <c r="C184" s="17"/>
      <c r="D184" s="17"/>
    </row>
    <row r="185" spans="3:4">
      <c r="C185" s="17"/>
      <c r="D185" s="17"/>
    </row>
    <row r="186" spans="3:4">
      <c r="C186" s="17"/>
      <c r="D186" s="17"/>
    </row>
    <row r="187" spans="3:4">
      <c r="C187" s="17"/>
      <c r="D187" s="17"/>
    </row>
    <row r="188" spans="3:4">
      <c r="C188" s="17"/>
      <c r="D188" s="17"/>
    </row>
    <row r="189" spans="3:4">
      <c r="C189" s="17"/>
      <c r="D189" s="17"/>
    </row>
    <row r="190" spans="3:4">
      <c r="C190" s="17"/>
      <c r="D190" s="17"/>
    </row>
    <row r="191" spans="3:4">
      <c r="C191" s="17"/>
      <c r="D191" s="17"/>
    </row>
    <row r="192" spans="3:4">
      <c r="C192" s="17"/>
      <c r="D192" s="17"/>
    </row>
    <row r="193" spans="3:4">
      <c r="C193" s="17"/>
      <c r="D193" s="17"/>
    </row>
    <row r="194" spans="3:4">
      <c r="C194" s="17"/>
      <c r="D194" s="17"/>
    </row>
    <row r="195" spans="3:4">
      <c r="C195" s="17"/>
      <c r="D195" s="17"/>
    </row>
    <row r="196" spans="3:4">
      <c r="C196" s="17"/>
      <c r="D196" s="17"/>
    </row>
    <row r="197" spans="3:4">
      <c r="C197" s="17"/>
      <c r="D197" s="17"/>
    </row>
    <row r="198" spans="3:4">
      <c r="C198" s="17"/>
      <c r="D198" s="17"/>
    </row>
    <row r="199" spans="3:4">
      <c r="C199" s="17"/>
      <c r="D199" s="17"/>
    </row>
    <row r="200" spans="3:4">
      <c r="C200" s="17"/>
      <c r="D200" s="17"/>
    </row>
    <row r="201" spans="3:4">
      <c r="C201" s="17"/>
      <c r="D201" s="17"/>
    </row>
    <row r="202" spans="3:4">
      <c r="C202" s="17"/>
      <c r="D202" s="17"/>
    </row>
    <row r="203" spans="3:4">
      <c r="C203" s="17"/>
      <c r="D203" s="17"/>
    </row>
    <row r="204" spans="3:4">
      <c r="C204" s="17"/>
      <c r="D204" s="17"/>
    </row>
    <row r="205" spans="3:4">
      <c r="C205" s="17"/>
      <c r="D205" s="17"/>
    </row>
    <row r="206" spans="3:4">
      <c r="C206" s="17"/>
      <c r="D206" s="17"/>
    </row>
    <row r="207" spans="3:4">
      <c r="C207" s="17"/>
      <c r="D207" s="17"/>
    </row>
    <row r="208" spans="3:4">
      <c r="C208" s="17"/>
      <c r="D208" s="17"/>
    </row>
    <row r="209" spans="3:4">
      <c r="C209" s="17"/>
      <c r="D209" s="17"/>
    </row>
    <row r="210" spans="3:4">
      <c r="C210" s="17"/>
      <c r="D210" s="17"/>
    </row>
    <row r="211" spans="3:4">
      <c r="C211" s="17"/>
      <c r="D211" s="17"/>
    </row>
    <row r="212" spans="3:4">
      <c r="C212" s="17"/>
      <c r="D212" s="17"/>
    </row>
    <row r="213" spans="3:4">
      <c r="C213" s="17"/>
      <c r="D213" s="17"/>
    </row>
    <row r="214" spans="3:4">
      <c r="C214" s="17"/>
      <c r="D214" s="17"/>
    </row>
    <row r="215" spans="3:4">
      <c r="C215" s="17"/>
      <c r="D215" s="17"/>
    </row>
    <row r="216" spans="3:4">
      <c r="C216" s="17"/>
      <c r="D216" s="17"/>
    </row>
    <row r="217" spans="3:4">
      <c r="C217" s="17"/>
      <c r="D217" s="17"/>
    </row>
    <row r="218" spans="3:4">
      <c r="C218" s="17"/>
      <c r="D218" s="17"/>
    </row>
    <row r="219" spans="3:4">
      <c r="C219" s="17"/>
      <c r="D219" s="17"/>
    </row>
    <row r="220" spans="3:4">
      <c r="C220" s="17"/>
      <c r="D220" s="17"/>
    </row>
    <row r="221" spans="3:4">
      <c r="C221" s="17"/>
      <c r="D221" s="17"/>
    </row>
    <row r="222" spans="3:4">
      <c r="C222" s="17"/>
      <c r="D222" s="17"/>
    </row>
    <row r="223" spans="3:4">
      <c r="C223" s="17"/>
      <c r="D223" s="17"/>
    </row>
    <row r="224" spans="3:4">
      <c r="C224" s="17"/>
      <c r="D224" s="17"/>
    </row>
    <row r="225" spans="3:4">
      <c r="C225" s="17"/>
      <c r="D225" s="17"/>
    </row>
    <row r="226" spans="3:4">
      <c r="C226" s="17"/>
      <c r="D226" s="17"/>
    </row>
    <row r="227" spans="3:4">
      <c r="C227" s="17"/>
      <c r="D227" s="17"/>
    </row>
    <row r="228" spans="3:4">
      <c r="C228" s="17"/>
      <c r="D228" s="17"/>
    </row>
    <row r="229" spans="3:4">
      <c r="C229" s="17"/>
      <c r="D229" s="17"/>
    </row>
    <row r="230" spans="3:4">
      <c r="C230" s="17"/>
      <c r="D230" s="17"/>
    </row>
    <row r="231" spans="3:4">
      <c r="C231" s="17"/>
      <c r="D231" s="17"/>
    </row>
    <row r="232" spans="3:4">
      <c r="C232" s="17"/>
      <c r="D232" s="17"/>
    </row>
    <row r="233" spans="3:4">
      <c r="C233" s="17"/>
      <c r="D233" s="17"/>
    </row>
    <row r="234" spans="3:4">
      <c r="C234" s="17"/>
      <c r="D234" s="17"/>
    </row>
    <row r="235" spans="3:4">
      <c r="C235" s="17"/>
      <c r="D235" s="17"/>
    </row>
    <row r="236" spans="3:4">
      <c r="C236" s="17"/>
      <c r="D236" s="17"/>
    </row>
    <row r="237" spans="3:4">
      <c r="C237" s="17"/>
      <c r="D237" s="17"/>
    </row>
    <row r="238" spans="3:4">
      <c r="C238" s="17"/>
      <c r="D238" s="17"/>
    </row>
    <row r="239" spans="3:4">
      <c r="C239" s="17"/>
      <c r="D239" s="17"/>
    </row>
    <row r="240" spans="3:4">
      <c r="C240" s="17"/>
      <c r="D240" s="17"/>
    </row>
    <row r="241" spans="3:4">
      <c r="C241" s="17"/>
      <c r="D241" s="17"/>
    </row>
    <row r="242" spans="3:4">
      <c r="C242" s="17"/>
      <c r="D242" s="17"/>
    </row>
    <row r="243" spans="3:4">
      <c r="C243" s="17"/>
      <c r="D243" s="17"/>
    </row>
    <row r="244" spans="3:4">
      <c r="C244" s="17"/>
      <c r="D244" s="17"/>
    </row>
    <row r="245" spans="3:4">
      <c r="C245" s="17"/>
      <c r="D245" s="17"/>
    </row>
    <row r="246" spans="3:4">
      <c r="C246" s="17"/>
      <c r="D246" s="17"/>
    </row>
    <row r="247" spans="3:4">
      <c r="C247" s="17"/>
      <c r="D247" s="17"/>
    </row>
    <row r="248" spans="3:4">
      <c r="C248" s="17"/>
      <c r="D248" s="17"/>
    </row>
    <row r="249" spans="3:4">
      <c r="C249" s="17"/>
      <c r="D249" s="17"/>
    </row>
    <row r="250" spans="3:4">
      <c r="C250" s="17"/>
      <c r="D250" s="17"/>
    </row>
    <row r="251" spans="3:4">
      <c r="C251" s="17"/>
      <c r="D251" s="17"/>
    </row>
    <row r="252" spans="3:4">
      <c r="C252" s="17"/>
      <c r="D252" s="17"/>
    </row>
    <row r="253" spans="3:4">
      <c r="C253" s="17"/>
      <c r="D253" s="17"/>
    </row>
    <row r="254" spans="3:4">
      <c r="C254" s="17"/>
      <c r="D254" s="17"/>
    </row>
    <row r="255" spans="3:4">
      <c r="C255" s="17"/>
      <c r="D255" s="17"/>
    </row>
    <row r="256" spans="3:4">
      <c r="C256" s="17"/>
      <c r="D256" s="17"/>
    </row>
    <row r="257" spans="3:4">
      <c r="C257" s="17"/>
      <c r="D257" s="17"/>
    </row>
    <row r="258" spans="3:4">
      <c r="C258" s="17"/>
      <c r="D258" s="17"/>
    </row>
    <row r="259" spans="3:4">
      <c r="C259" s="17"/>
      <c r="D259" s="17"/>
    </row>
    <row r="260" spans="3:4">
      <c r="C260" s="17"/>
      <c r="D260" s="17"/>
    </row>
    <row r="261" spans="3:4">
      <c r="C261" s="17"/>
      <c r="D261" s="17"/>
    </row>
    <row r="262" spans="3:4">
      <c r="C262" s="17"/>
      <c r="D262" s="17"/>
    </row>
    <row r="263" spans="3:4">
      <c r="C263" s="17"/>
      <c r="D263" s="17"/>
    </row>
    <row r="264" spans="3:4">
      <c r="C264" s="17"/>
      <c r="D264" s="17"/>
    </row>
    <row r="265" spans="3:4">
      <c r="C265" s="17"/>
      <c r="D265" s="17"/>
    </row>
    <row r="266" spans="3:4">
      <c r="C266" s="17"/>
      <c r="D266" s="17"/>
    </row>
    <row r="267" spans="3:4">
      <c r="C267" s="17"/>
      <c r="D267" s="17"/>
    </row>
    <row r="268" spans="3:4">
      <c r="C268" s="17"/>
      <c r="D268" s="17"/>
    </row>
    <row r="269" spans="3:4">
      <c r="C269" s="17"/>
      <c r="D269" s="17"/>
    </row>
    <row r="270" spans="3:4">
      <c r="C270" s="17"/>
      <c r="D270" s="17"/>
    </row>
    <row r="271" spans="3:4">
      <c r="C271" s="17"/>
      <c r="D271" s="17"/>
    </row>
    <row r="272" spans="3:4">
      <c r="C272" s="17"/>
      <c r="D272" s="17"/>
    </row>
    <row r="273" spans="3:4">
      <c r="C273" s="17"/>
      <c r="D273" s="17"/>
    </row>
    <row r="274" spans="3:4">
      <c r="C274" s="17"/>
      <c r="D274" s="17"/>
    </row>
    <row r="275" spans="3:4">
      <c r="C275" s="17"/>
      <c r="D275" s="17"/>
    </row>
    <row r="276" spans="3:4">
      <c r="C276" s="17"/>
      <c r="D276" s="17"/>
    </row>
    <row r="277" spans="3:4">
      <c r="C277" s="17"/>
      <c r="D277" s="17"/>
    </row>
    <row r="278" spans="3:4">
      <c r="C278" s="17"/>
      <c r="D278" s="17"/>
    </row>
    <row r="279" spans="3:4">
      <c r="C279" s="17"/>
      <c r="D279" s="17"/>
    </row>
    <row r="280" spans="3:4">
      <c r="C280" s="17"/>
      <c r="D280" s="17"/>
    </row>
    <row r="281" spans="3:4">
      <c r="C281" s="17"/>
      <c r="D281" s="17"/>
    </row>
    <row r="282" spans="3:4">
      <c r="C282" s="17"/>
      <c r="D282" s="17"/>
    </row>
    <row r="283" spans="3:4">
      <c r="C283" s="17"/>
      <c r="D283" s="17"/>
    </row>
    <row r="284" spans="3:4">
      <c r="C284" s="17"/>
      <c r="D284" s="17"/>
    </row>
    <row r="285" spans="3:4">
      <c r="C285" s="17"/>
      <c r="D285" s="17"/>
    </row>
    <row r="286" spans="3:4">
      <c r="C286" s="17"/>
      <c r="D286" s="17"/>
    </row>
    <row r="287" spans="3:4">
      <c r="C287" s="17"/>
      <c r="D287" s="17"/>
    </row>
    <row r="288" spans="3:4">
      <c r="C288" s="17"/>
      <c r="D288" s="17"/>
    </row>
    <row r="289" spans="3:4">
      <c r="C289" s="17"/>
      <c r="D289" s="17"/>
    </row>
    <row r="290" spans="3:4">
      <c r="C290" s="17"/>
      <c r="D290" s="17"/>
    </row>
    <row r="291" spans="3:4">
      <c r="C291" s="17"/>
      <c r="D291" s="17"/>
    </row>
    <row r="292" spans="3:4">
      <c r="C292" s="17"/>
      <c r="D292" s="17"/>
    </row>
    <row r="293" spans="3:4">
      <c r="C293" s="17"/>
      <c r="D293" s="17"/>
    </row>
    <row r="294" spans="3:4">
      <c r="C294" s="17"/>
      <c r="D294" s="17"/>
    </row>
    <row r="295" spans="3:4">
      <c r="C295" s="17"/>
      <c r="D295" s="17"/>
    </row>
    <row r="296" spans="3:4">
      <c r="C296" s="17"/>
      <c r="D296" s="17"/>
    </row>
    <row r="297" spans="3:4">
      <c r="C297" s="17"/>
      <c r="D297" s="17"/>
    </row>
    <row r="298" spans="3:4">
      <c r="C298" s="17"/>
      <c r="D298" s="17"/>
    </row>
    <row r="299" spans="3:4">
      <c r="C299" s="17"/>
      <c r="D299" s="17"/>
    </row>
    <row r="300" spans="3:4">
      <c r="C300" s="17"/>
      <c r="D300" s="17"/>
    </row>
    <row r="301" spans="3:4">
      <c r="C301" s="17"/>
      <c r="D301" s="17"/>
    </row>
    <row r="302" spans="3:4">
      <c r="C302" s="17"/>
      <c r="D302" s="17"/>
    </row>
    <row r="303" spans="3:4">
      <c r="C303" s="17"/>
      <c r="D303" s="17"/>
    </row>
    <row r="304" spans="3:4">
      <c r="C304" s="17"/>
      <c r="D304" s="17"/>
    </row>
    <row r="305" spans="3:4">
      <c r="C305" s="17"/>
      <c r="D305" s="17"/>
    </row>
    <row r="306" spans="3:4">
      <c r="C306" s="17"/>
      <c r="D306" s="17"/>
    </row>
    <row r="307" spans="3:4">
      <c r="C307" s="17"/>
      <c r="D307" s="17"/>
    </row>
    <row r="308" spans="3:4">
      <c r="C308" s="17"/>
      <c r="D308" s="17"/>
    </row>
    <row r="309" spans="3:4">
      <c r="C309" s="17"/>
      <c r="D309" s="17"/>
    </row>
    <row r="310" spans="3:4">
      <c r="C310" s="17"/>
      <c r="D310" s="17"/>
    </row>
    <row r="311" spans="3:4">
      <c r="C311" s="17"/>
      <c r="D311" s="17"/>
    </row>
    <row r="312" spans="3:4">
      <c r="C312" s="17"/>
      <c r="D312" s="17"/>
    </row>
    <row r="313" spans="3:4">
      <c r="C313" s="17"/>
      <c r="D313" s="17"/>
    </row>
    <row r="314" spans="3:4">
      <c r="C314" s="17"/>
      <c r="D314" s="17"/>
    </row>
    <row r="315" spans="3:4">
      <c r="C315" s="17"/>
      <c r="D315" s="17"/>
    </row>
    <row r="316" spans="3:4">
      <c r="C316" s="17"/>
      <c r="D316" s="17"/>
    </row>
    <row r="317" spans="3:4">
      <c r="C317" s="17"/>
      <c r="D317" s="17"/>
    </row>
    <row r="318" spans="3:4">
      <c r="C318" s="17"/>
      <c r="D318" s="17"/>
    </row>
    <row r="319" spans="3:4">
      <c r="C319" s="17"/>
      <c r="D319" s="17"/>
    </row>
    <row r="320" spans="3:4">
      <c r="C320" s="17"/>
      <c r="D320" s="17"/>
    </row>
    <row r="321" spans="3:4">
      <c r="C321" s="17"/>
      <c r="D321" s="17"/>
    </row>
    <row r="322" spans="3:4">
      <c r="C322" s="17"/>
      <c r="D322" s="17"/>
    </row>
    <row r="323" spans="3:4">
      <c r="C323" s="17"/>
      <c r="D323" s="17"/>
    </row>
    <row r="324" spans="3:4">
      <c r="C324" s="17"/>
      <c r="D324" s="17"/>
    </row>
    <row r="325" spans="3:4">
      <c r="C325" s="17"/>
      <c r="D325" s="17"/>
    </row>
    <row r="326" spans="3:4">
      <c r="C326" s="17"/>
      <c r="D326" s="17"/>
    </row>
    <row r="327" spans="3:4">
      <c r="C327" s="17"/>
      <c r="D327" s="17"/>
    </row>
    <row r="328" spans="3:4">
      <c r="C328" s="17"/>
      <c r="D328" s="17"/>
    </row>
    <row r="329" spans="3:4">
      <c r="C329" s="17"/>
      <c r="D329" s="17"/>
    </row>
    <row r="330" spans="3:4">
      <c r="C330" s="17"/>
      <c r="D330" s="17"/>
    </row>
    <row r="331" spans="3:4">
      <c r="C331" s="17"/>
      <c r="D331" s="17"/>
    </row>
    <row r="332" spans="3:4">
      <c r="C332" s="17"/>
      <c r="D332" s="17"/>
    </row>
    <row r="333" spans="3:4">
      <c r="C333" s="17"/>
      <c r="D333" s="17"/>
    </row>
    <row r="334" spans="3:4">
      <c r="C334" s="17"/>
      <c r="D334" s="17"/>
    </row>
    <row r="335" spans="3:4">
      <c r="C335" s="17"/>
      <c r="D335" s="17"/>
    </row>
    <row r="336" spans="3:4">
      <c r="C336" s="17"/>
      <c r="D336" s="17"/>
    </row>
    <row r="337" spans="3:4">
      <c r="C337" s="17"/>
      <c r="D337" s="17"/>
    </row>
    <row r="338" spans="3:4">
      <c r="C338" s="17"/>
      <c r="D338" s="17"/>
    </row>
    <row r="339" spans="3:4">
      <c r="C339" s="17"/>
      <c r="D339" s="17"/>
    </row>
    <row r="340" spans="3:4">
      <c r="C340" s="17"/>
      <c r="D340" s="17"/>
    </row>
    <row r="341" spans="3:4">
      <c r="C341" s="17"/>
      <c r="D341" s="17"/>
    </row>
    <row r="342" spans="3:4">
      <c r="C342" s="17"/>
      <c r="D342" s="17"/>
    </row>
    <row r="343" spans="3:4">
      <c r="C343" s="17"/>
      <c r="D343" s="17"/>
    </row>
    <row r="344" spans="3:4">
      <c r="C344" s="17"/>
      <c r="D344" s="17"/>
    </row>
    <row r="345" spans="3:4">
      <c r="C345" s="17"/>
      <c r="D345" s="17"/>
    </row>
    <row r="346" spans="3:4">
      <c r="C346" s="17"/>
      <c r="D346" s="17"/>
    </row>
    <row r="347" spans="3:4">
      <c r="C347" s="17"/>
      <c r="D347" s="17"/>
    </row>
    <row r="348" spans="3:4">
      <c r="C348" s="17"/>
      <c r="D348" s="17"/>
    </row>
    <row r="349" spans="3:4">
      <c r="C349" s="17"/>
      <c r="D349" s="17"/>
    </row>
    <row r="350" spans="3:4">
      <c r="C350" s="17"/>
      <c r="D350" s="17"/>
    </row>
    <row r="351" spans="3:4">
      <c r="C351" s="17"/>
      <c r="D351" s="17"/>
    </row>
    <row r="352" spans="3:4">
      <c r="C352" s="17"/>
      <c r="D352" s="17"/>
    </row>
    <row r="353" spans="3:4">
      <c r="C353" s="17"/>
      <c r="D353" s="17"/>
    </row>
    <row r="354" spans="3:4">
      <c r="C354" s="17"/>
      <c r="D354" s="17"/>
    </row>
    <row r="355" spans="3:4">
      <c r="C355" s="17"/>
      <c r="D355" s="17"/>
    </row>
    <row r="356" spans="3:4">
      <c r="C356" s="17"/>
      <c r="D356" s="17"/>
    </row>
    <row r="357" spans="3:4">
      <c r="C357" s="17"/>
      <c r="D357" s="17"/>
    </row>
    <row r="358" spans="3:4">
      <c r="C358" s="17"/>
      <c r="D358" s="17"/>
    </row>
    <row r="359" spans="3:4">
      <c r="C359" s="17"/>
      <c r="D359" s="17"/>
    </row>
    <row r="360" spans="3:4">
      <c r="C360" s="17"/>
      <c r="D360" s="17"/>
    </row>
    <row r="361" spans="3:4">
      <c r="C361" s="17"/>
      <c r="D361" s="17"/>
    </row>
    <row r="362" spans="3:4">
      <c r="C362" s="17"/>
      <c r="D362" s="17"/>
    </row>
    <row r="363" spans="3:4">
      <c r="C363" s="17"/>
      <c r="D363" s="17"/>
    </row>
    <row r="364" spans="3:4">
      <c r="C364" s="17"/>
      <c r="D364" s="17"/>
    </row>
    <row r="365" spans="3:4">
      <c r="C365" s="17"/>
      <c r="D365" s="17"/>
    </row>
    <row r="366" spans="3:4">
      <c r="C366" s="17"/>
      <c r="D366" s="17"/>
    </row>
    <row r="367" spans="3:4">
      <c r="C367" s="17"/>
      <c r="D367" s="17"/>
    </row>
    <row r="368" spans="3:4">
      <c r="C368" s="17"/>
      <c r="D368" s="17"/>
    </row>
    <row r="369" spans="3:4">
      <c r="C369" s="17"/>
      <c r="D369" s="17"/>
    </row>
    <row r="370" spans="3:4">
      <c r="C370" s="17"/>
      <c r="D370" s="17"/>
    </row>
    <row r="371" spans="3:4">
      <c r="C371" s="17"/>
      <c r="D371" s="17"/>
    </row>
    <row r="372" spans="3:4">
      <c r="C372" s="17"/>
      <c r="D372" s="17"/>
    </row>
    <row r="373" spans="3:4">
      <c r="C373" s="17"/>
      <c r="D373" s="17"/>
    </row>
    <row r="374" spans="3:4">
      <c r="C374" s="17"/>
      <c r="D374" s="17"/>
    </row>
    <row r="375" spans="3:4">
      <c r="C375" s="17"/>
      <c r="D375" s="17"/>
    </row>
    <row r="376" spans="3:4">
      <c r="C376" s="17"/>
      <c r="D376" s="17"/>
    </row>
    <row r="377" spans="3:4">
      <c r="C377" s="17"/>
      <c r="D377" s="17"/>
    </row>
    <row r="378" spans="3:4">
      <c r="C378" s="17"/>
      <c r="D378" s="17"/>
    </row>
    <row r="379" spans="3:4">
      <c r="C379" s="17"/>
      <c r="D379" s="17"/>
    </row>
    <row r="380" spans="3:4">
      <c r="C380" s="17"/>
      <c r="D380" s="17"/>
    </row>
    <row r="381" spans="3:4">
      <c r="C381" s="17"/>
      <c r="D381" s="17"/>
    </row>
    <row r="382" spans="3:4">
      <c r="C382" s="17"/>
      <c r="D382" s="17"/>
    </row>
    <row r="383" spans="3:4">
      <c r="C383" s="17"/>
      <c r="D383" s="17"/>
    </row>
    <row r="384" spans="3:4">
      <c r="C384" s="17"/>
      <c r="D384" s="17"/>
    </row>
    <row r="385" spans="3:4">
      <c r="C385" s="17"/>
      <c r="D385" s="17"/>
    </row>
    <row r="386" spans="3:4">
      <c r="C386" s="17"/>
      <c r="D386" s="17"/>
    </row>
    <row r="387" spans="3:4">
      <c r="C387" s="17"/>
      <c r="D387" s="17"/>
    </row>
    <row r="388" spans="3:4">
      <c r="C388" s="17"/>
      <c r="D388" s="17"/>
    </row>
    <row r="389" spans="3:4">
      <c r="C389" s="17"/>
      <c r="D389" s="17"/>
    </row>
    <row r="390" spans="3:4">
      <c r="C390" s="17"/>
      <c r="D390" s="17"/>
    </row>
    <row r="391" spans="3:4">
      <c r="C391" s="17"/>
      <c r="D391" s="17"/>
    </row>
    <row r="392" spans="3:4">
      <c r="C392" s="17"/>
      <c r="D392" s="17"/>
    </row>
    <row r="393" spans="3:4">
      <c r="C393" s="17"/>
      <c r="D393" s="17"/>
    </row>
    <row r="394" spans="3:4">
      <c r="C394" s="17"/>
      <c r="D394" s="17"/>
    </row>
    <row r="395" spans="3:4">
      <c r="C395" s="17"/>
      <c r="D395" s="17"/>
    </row>
    <row r="396" spans="3:4">
      <c r="C396" s="17"/>
      <c r="D396" s="17"/>
    </row>
    <row r="397" spans="3:4">
      <c r="C397" s="17"/>
      <c r="D397" s="17"/>
    </row>
    <row r="398" spans="3:4">
      <c r="C398" s="17"/>
      <c r="D398" s="17"/>
    </row>
    <row r="399" spans="3:4">
      <c r="C399" s="17"/>
      <c r="D399" s="17"/>
    </row>
    <row r="400" spans="3:4">
      <c r="C400" s="17"/>
      <c r="D400" s="17"/>
    </row>
    <row r="401" spans="3:4">
      <c r="C401" s="17"/>
      <c r="D401" s="17"/>
    </row>
    <row r="402" spans="3:4">
      <c r="C402" s="17"/>
      <c r="D402" s="17"/>
    </row>
    <row r="403" spans="3:4">
      <c r="C403" s="17"/>
      <c r="D403" s="17"/>
    </row>
    <row r="404" spans="3:4">
      <c r="C404" s="17"/>
      <c r="D404" s="17"/>
    </row>
    <row r="405" spans="3:4">
      <c r="C405" s="17"/>
      <c r="D405" s="17"/>
    </row>
    <row r="406" spans="3:4">
      <c r="C406" s="17"/>
      <c r="D406" s="17"/>
    </row>
    <row r="407" spans="3:4">
      <c r="C407" s="17"/>
      <c r="D407" s="17"/>
    </row>
    <row r="408" spans="3:4">
      <c r="C408" s="17"/>
      <c r="D408" s="17"/>
    </row>
    <row r="409" spans="3:4">
      <c r="C409" s="17"/>
      <c r="D409" s="17"/>
    </row>
    <row r="410" spans="3:4">
      <c r="C410" s="17"/>
      <c r="D410" s="17"/>
    </row>
    <row r="411" spans="3:4">
      <c r="C411" s="17"/>
      <c r="D411" s="17"/>
    </row>
    <row r="412" spans="3:4">
      <c r="C412" s="17"/>
      <c r="D412" s="17"/>
    </row>
    <row r="413" spans="3:4">
      <c r="C413" s="17"/>
      <c r="D413" s="17"/>
    </row>
    <row r="414" spans="3:4">
      <c r="C414" s="17"/>
      <c r="D414" s="17"/>
    </row>
    <row r="415" spans="3:4">
      <c r="C415" s="17"/>
      <c r="D415" s="17"/>
    </row>
    <row r="416" spans="3:4">
      <c r="C416" s="17"/>
      <c r="D416" s="17"/>
    </row>
    <row r="417" spans="3:4">
      <c r="C417" s="17"/>
      <c r="D417" s="17"/>
    </row>
    <row r="418" spans="3:4">
      <c r="C418" s="17"/>
      <c r="D418" s="17"/>
    </row>
    <row r="419" spans="3:4">
      <c r="C419" s="17"/>
      <c r="D419" s="17"/>
    </row>
    <row r="420" spans="3:4">
      <c r="C420" s="17"/>
      <c r="D420" s="17"/>
    </row>
    <row r="421" spans="3:4">
      <c r="C421" s="17"/>
      <c r="D421" s="17"/>
    </row>
    <row r="422" spans="3:4">
      <c r="C422" s="17"/>
      <c r="D422" s="17"/>
    </row>
    <row r="423" spans="3:4">
      <c r="C423" s="17"/>
      <c r="D423" s="17"/>
    </row>
    <row r="424" spans="3:4">
      <c r="C424" s="17"/>
      <c r="D424" s="17"/>
    </row>
    <row r="425" spans="3:4">
      <c r="C425" s="17"/>
      <c r="D425" s="17"/>
    </row>
    <row r="426" spans="3:4">
      <c r="C426" s="17"/>
      <c r="D426" s="17"/>
    </row>
    <row r="427" spans="3:4">
      <c r="C427" s="17"/>
      <c r="D427" s="17"/>
    </row>
    <row r="428" spans="3:4">
      <c r="C428" s="17"/>
      <c r="D428" s="17"/>
    </row>
    <row r="429" spans="3:4">
      <c r="C429" s="17"/>
      <c r="D429" s="17"/>
    </row>
    <row r="430" spans="3:4">
      <c r="C430" s="17"/>
      <c r="D430" s="17"/>
    </row>
    <row r="431" spans="3:4">
      <c r="C431" s="17"/>
      <c r="D431" s="17"/>
    </row>
    <row r="432" spans="3:4">
      <c r="C432" s="17"/>
      <c r="D432" s="17"/>
    </row>
    <row r="433" spans="3:4">
      <c r="C433" s="17"/>
      <c r="D433" s="17"/>
    </row>
    <row r="434" spans="3:4">
      <c r="C434" s="17"/>
      <c r="D434" s="17"/>
    </row>
    <row r="435" spans="3:4">
      <c r="C435" s="17"/>
      <c r="D435" s="17"/>
    </row>
    <row r="436" spans="3:4">
      <c r="C436" s="17"/>
      <c r="D436" s="17"/>
    </row>
    <row r="437" spans="3:4">
      <c r="C437" s="17"/>
      <c r="D437" s="17"/>
    </row>
    <row r="438" spans="3:4">
      <c r="C438" s="17"/>
      <c r="D438" s="17"/>
    </row>
    <row r="439" spans="3:4">
      <c r="C439" s="17"/>
      <c r="D439" s="17"/>
    </row>
    <row r="440" spans="3:4">
      <c r="C440" s="17"/>
      <c r="D440" s="17"/>
    </row>
    <row r="441" spans="3:4">
      <c r="C441" s="17"/>
      <c r="D441" s="17"/>
    </row>
    <row r="442" spans="3:4">
      <c r="C442" s="17"/>
      <c r="D442" s="17"/>
    </row>
    <row r="443" spans="3:4">
      <c r="C443" s="17"/>
      <c r="D443" s="17"/>
    </row>
    <row r="444" spans="3:4">
      <c r="C444" s="17"/>
      <c r="D444" s="17"/>
    </row>
    <row r="445" spans="3:4">
      <c r="C445" s="17"/>
      <c r="D445" s="17"/>
    </row>
    <row r="446" spans="3:4">
      <c r="C446" s="17"/>
      <c r="D446" s="17"/>
    </row>
    <row r="447" spans="3:4">
      <c r="C447" s="17"/>
      <c r="D447" s="17"/>
    </row>
    <row r="448" spans="3:4">
      <c r="C448" s="17"/>
      <c r="D448" s="17"/>
    </row>
    <row r="449" spans="3:4">
      <c r="C449" s="17"/>
      <c r="D449" s="17"/>
    </row>
    <row r="450" spans="3:4">
      <c r="C450" s="17"/>
      <c r="D450" s="17"/>
    </row>
    <row r="451" spans="3:4">
      <c r="C451" s="17"/>
      <c r="D451" s="17"/>
    </row>
    <row r="452" spans="3:4">
      <c r="C452" s="17"/>
      <c r="D452" s="17"/>
    </row>
    <row r="453" spans="3:4">
      <c r="C453" s="17"/>
      <c r="D453" s="17"/>
    </row>
    <row r="454" spans="3:4">
      <c r="C454" s="17"/>
      <c r="D454" s="17"/>
    </row>
    <row r="455" spans="3:4">
      <c r="C455" s="17"/>
      <c r="D455" s="17"/>
    </row>
    <row r="456" spans="3:4">
      <c r="C456" s="17"/>
      <c r="D456" s="17"/>
    </row>
    <row r="457" spans="3:4">
      <c r="C457" s="17"/>
      <c r="D457" s="17"/>
    </row>
    <row r="458" spans="3:4">
      <c r="C458" s="17"/>
      <c r="D458" s="17"/>
    </row>
    <row r="459" spans="3:4">
      <c r="C459" s="17"/>
      <c r="D459" s="17"/>
    </row>
    <row r="460" spans="3:4">
      <c r="C460" s="17"/>
      <c r="D460" s="17"/>
    </row>
    <row r="461" spans="3:4">
      <c r="C461" s="17"/>
      <c r="D461" s="17"/>
    </row>
    <row r="462" spans="3:4">
      <c r="C462" s="17"/>
      <c r="D462" s="17"/>
    </row>
    <row r="463" spans="3:4">
      <c r="C463" s="17"/>
      <c r="D463" s="17"/>
    </row>
    <row r="464" spans="3:4">
      <c r="C464" s="17"/>
      <c r="D464" s="17"/>
    </row>
    <row r="465" spans="3:4">
      <c r="C465" s="17"/>
      <c r="D465" s="17"/>
    </row>
    <row r="466" spans="3:4">
      <c r="C466" s="17"/>
      <c r="D466" s="17"/>
    </row>
    <row r="467" spans="3:4">
      <c r="C467" s="17"/>
      <c r="D467" s="17"/>
    </row>
    <row r="468" spans="3:4">
      <c r="C468" s="17"/>
      <c r="D468" s="17"/>
    </row>
    <row r="469" spans="3:4">
      <c r="C469" s="17"/>
      <c r="D469" s="17"/>
    </row>
    <row r="470" spans="3:4">
      <c r="C470" s="17"/>
      <c r="D470" s="17"/>
    </row>
    <row r="471" spans="3:4">
      <c r="C471" s="17"/>
      <c r="D471" s="17"/>
    </row>
    <row r="472" spans="3:4">
      <c r="C472" s="17"/>
      <c r="D472" s="17"/>
    </row>
    <row r="473" spans="3:4">
      <c r="C473" s="17"/>
      <c r="D473" s="17"/>
    </row>
    <row r="474" spans="3:4">
      <c r="C474" s="17"/>
      <c r="D474" s="17"/>
    </row>
    <row r="475" spans="3:4">
      <c r="C475" s="17"/>
      <c r="D475" s="17"/>
    </row>
    <row r="476" spans="3:4">
      <c r="C476" s="17"/>
      <c r="D476" s="17"/>
    </row>
    <row r="477" spans="3:4">
      <c r="C477" s="17"/>
      <c r="D477" s="17"/>
    </row>
    <row r="478" spans="3:4">
      <c r="C478" s="17"/>
      <c r="D478" s="17"/>
    </row>
    <row r="479" spans="3:4">
      <c r="C479" s="17"/>
      <c r="D479" s="17"/>
    </row>
    <row r="480" spans="3:4">
      <c r="C480" s="17"/>
      <c r="D480" s="17"/>
    </row>
    <row r="481" spans="3:4">
      <c r="C481" s="17"/>
      <c r="D481" s="17"/>
    </row>
    <row r="482" spans="3:4">
      <c r="C482" s="17"/>
      <c r="D482" s="17"/>
    </row>
    <row r="483" spans="3:4">
      <c r="C483" s="17"/>
      <c r="D483" s="17"/>
    </row>
    <row r="484" spans="3:4">
      <c r="C484" s="17"/>
      <c r="D484" s="17"/>
    </row>
    <row r="485" spans="3:4">
      <c r="C485" s="17"/>
      <c r="D485" s="17"/>
    </row>
    <row r="486" spans="3:4">
      <c r="C486" s="17"/>
      <c r="D486" s="17"/>
    </row>
    <row r="487" spans="3:4">
      <c r="C487" s="17"/>
      <c r="D487" s="17"/>
    </row>
    <row r="488" spans="3:4">
      <c r="C488" s="17"/>
      <c r="D488" s="17"/>
    </row>
    <row r="489" spans="3:4">
      <c r="C489" s="17"/>
      <c r="D489" s="17"/>
    </row>
    <row r="490" spans="3:4">
      <c r="C490" s="17"/>
      <c r="D490" s="17"/>
    </row>
    <row r="491" spans="3:4">
      <c r="C491" s="17"/>
      <c r="D491" s="17"/>
    </row>
    <row r="492" spans="3:4">
      <c r="C492" s="17"/>
      <c r="D492" s="17"/>
    </row>
    <row r="493" spans="3:4">
      <c r="C493" s="17"/>
      <c r="D493" s="17"/>
    </row>
    <row r="494" spans="3:4">
      <c r="C494" s="17"/>
      <c r="D494" s="17"/>
    </row>
    <row r="495" spans="3:4">
      <c r="C495" s="17"/>
      <c r="D495" s="17"/>
    </row>
    <row r="496" spans="3:4">
      <c r="C496" s="17"/>
      <c r="D496" s="17"/>
    </row>
    <row r="497" spans="3:4">
      <c r="C497" s="17"/>
      <c r="D497" s="17"/>
    </row>
    <row r="498" spans="3:4">
      <c r="C498" s="17"/>
      <c r="D498" s="17"/>
    </row>
    <row r="499" spans="3:4">
      <c r="C499" s="17"/>
      <c r="D499" s="17"/>
    </row>
    <row r="500" spans="3:4">
      <c r="C500" s="17"/>
      <c r="D500" s="17"/>
    </row>
    <row r="501" spans="3:4">
      <c r="C501" s="17"/>
      <c r="D501" s="17"/>
    </row>
    <row r="502" spans="3:4">
      <c r="C502" s="17"/>
      <c r="D502" s="17"/>
    </row>
    <row r="503" spans="3:4">
      <c r="C503" s="17"/>
      <c r="D503" s="17"/>
    </row>
    <row r="504" spans="3:4">
      <c r="C504" s="17"/>
      <c r="D504" s="17"/>
    </row>
    <row r="505" spans="3:4">
      <c r="C505" s="17"/>
      <c r="D505" s="17"/>
    </row>
    <row r="506" spans="3:4">
      <c r="C506" s="17"/>
      <c r="D506" s="17"/>
    </row>
    <row r="507" spans="3:4">
      <c r="C507" s="17"/>
      <c r="D507" s="17"/>
    </row>
    <row r="508" spans="3:4">
      <c r="C508" s="17"/>
      <c r="D508" s="17"/>
    </row>
    <row r="509" spans="3:4">
      <c r="C509" s="17"/>
      <c r="D509" s="17"/>
    </row>
    <row r="510" spans="3:4">
      <c r="C510" s="17"/>
      <c r="D510" s="17"/>
    </row>
    <row r="511" spans="3:4">
      <c r="C511" s="17"/>
      <c r="D511" s="17"/>
    </row>
    <row r="512" spans="3:4">
      <c r="C512" s="17"/>
      <c r="D512" s="17"/>
    </row>
    <row r="513" spans="3:4">
      <c r="C513" s="17"/>
      <c r="D513" s="17"/>
    </row>
    <row r="514" spans="3:4">
      <c r="C514" s="17"/>
      <c r="D514" s="17"/>
    </row>
    <row r="515" spans="3:4">
      <c r="C515" s="17"/>
      <c r="D515" s="17"/>
    </row>
    <row r="516" spans="3:4">
      <c r="C516" s="17"/>
      <c r="D516" s="17"/>
    </row>
    <row r="517" spans="3:4">
      <c r="C517" s="17"/>
      <c r="D517" s="17"/>
    </row>
    <row r="518" spans="3:4">
      <c r="C518" s="17"/>
      <c r="D518" s="17"/>
    </row>
    <row r="519" spans="3:4">
      <c r="C519" s="17"/>
      <c r="D519" s="17"/>
    </row>
    <row r="520" spans="3:4">
      <c r="C520" s="17"/>
      <c r="D520" s="17"/>
    </row>
    <row r="521" spans="3:4">
      <c r="C521" s="17"/>
      <c r="D521" s="17"/>
    </row>
    <row r="522" spans="3:4">
      <c r="C522" s="17"/>
      <c r="D522" s="17"/>
    </row>
    <row r="523" spans="3:4">
      <c r="C523" s="17"/>
      <c r="D523" s="17"/>
    </row>
    <row r="524" spans="3:4">
      <c r="C524" s="17"/>
      <c r="D524" s="17"/>
    </row>
    <row r="525" spans="3:4">
      <c r="C525" s="17"/>
      <c r="D525" s="17"/>
    </row>
    <row r="526" spans="3:4">
      <c r="C526" s="17"/>
      <c r="D526" s="17"/>
    </row>
    <row r="527" spans="3:4">
      <c r="C527" s="17"/>
      <c r="D527" s="17"/>
    </row>
    <row r="528" spans="3:4">
      <c r="C528" s="17"/>
      <c r="D528" s="17"/>
    </row>
    <row r="529" spans="3:4">
      <c r="C529" s="17"/>
      <c r="D529" s="17"/>
    </row>
    <row r="530" spans="3:4">
      <c r="C530" s="17"/>
      <c r="D530" s="17"/>
    </row>
    <row r="531" spans="3:4">
      <c r="C531" s="17"/>
      <c r="D531" s="17"/>
    </row>
    <row r="532" spans="3:4">
      <c r="C532" s="17"/>
      <c r="D532" s="17"/>
    </row>
    <row r="533" spans="3:4">
      <c r="C533" s="17"/>
      <c r="D533" s="17"/>
    </row>
    <row r="534" spans="3:4">
      <c r="C534" s="17"/>
      <c r="D534" s="17"/>
    </row>
    <row r="535" spans="3:4">
      <c r="C535" s="17"/>
      <c r="D535" s="17"/>
    </row>
    <row r="536" spans="3:4">
      <c r="C536" s="17"/>
      <c r="D536" s="17"/>
    </row>
    <row r="537" spans="3:4">
      <c r="C537" s="17"/>
      <c r="D537" s="17"/>
    </row>
    <row r="538" spans="3:4">
      <c r="C538" s="17"/>
      <c r="D538" s="17"/>
    </row>
    <row r="539" spans="3:4">
      <c r="C539" s="17"/>
      <c r="D539" s="17"/>
    </row>
    <row r="540" spans="3:4">
      <c r="C540" s="17"/>
      <c r="D540" s="17"/>
    </row>
    <row r="541" spans="3:4">
      <c r="C541" s="17"/>
      <c r="D541" s="17"/>
    </row>
    <row r="542" spans="3:4">
      <c r="C542" s="17"/>
      <c r="D542" s="17"/>
    </row>
    <row r="543" spans="3:4">
      <c r="C543" s="17"/>
      <c r="D543" s="17"/>
    </row>
    <row r="544" spans="3:4">
      <c r="C544" s="17"/>
      <c r="D544" s="17"/>
    </row>
    <row r="545" spans="3:4">
      <c r="C545" s="17"/>
      <c r="D545" s="17"/>
    </row>
    <row r="546" spans="3:4">
      <c r="C546" s="17"/>
      <c r="D546" s="17"/>
    </row>
    <row r="547" spans="3:4">
      <c r="C547" s="17"/>
      <c r="D547" s="17"/>
    </row>
    <row r="548" spans="3:4">
      <c r="C548" s="17"/>
      <c r="D548" s="17"/>
    </row>
    <row r="549" spans="3:4">
      <c r="C549" s="17"/>
      <c r="D549" s="17"/>
    </row>
    <row r="550" spans="3:4">
      <c r="C550" s="17"/>
      <c r="D550" s="17"/>
    </row>
    <row r="551" spans="3:4">
      <c r="C551" s="17"/>
      <c r="D551" s="17"/>
    </row>
    <row r="552" spans="3:4">
      <c r="C552" s="17"/>
      <c r="D552" s="17"/>
    </row>
    <row r="553" spans="3:4">
      <c r="C553" s="17"/>
      <c r="D553" s="17"/>
    </row>
    <row r="554" spans="3:4">
      <c r="C554" s="17"/>
      <c r="D554" s="17"/>
    </row>
    <row r="555" spans="3:4">
      <c r="C555" s="17"/>
      <c r="D555" s="17"/>
    </row>
    <row r="556" spans="3:4">
      <c r="C556" s="17"/>
      <c r="D556" s="17"/>
    </row>
    <row r="557" spans="3:4">
      <c r="C557" s="17"/>
      <c r="D557" s="17"/>
    </row>
    <row r="558" spans="3:4">
      <c r="C558" s="17"/>
      <c r="D558" s="17"/>
    </row>
    <row r="559" spans="3:4">
      <c r="C559" s="17"/>
      <c r="D559" s="17"/>
    </row>
    <row r="560" spans="3:4">
      <c r="C560" s="17"/>
      <c r="D560" s="17"/>
    </row>
    <row r="561" spans="3:4">
      <c r="C561" s="17"/>
      <c r="D561" s="17"/>
    </row>
    <row r="562" spans="3:4">
      <c r="C562" s="17"/>
      <c r="D562" s="17"/>
    </row>
    <row r="563" spans="3:4">
      <c r="C563" s="17"/>
      <c r="D563" s="17"/>
    </row>
    <row r="564" spans="3:4">
      <c r="C564" s="17"/>
      <c r="D564" s="17"/>
    </row>
    <row r="565" spans="3:4">
      <c r="C565" s="17"/>
      <c r="D565" s="17"/>
    </row>
    <row r="566" spans="3:4">
      <c r="C566" s="17"/>
      <c r="D566" s="17"/>
    </row>
    <row r="567" spans="3:4">
      <c r="C567" s="17"/>
      <c r="D567" s="17"/>
    </row>
    <row r="568" spans="3:4">
      <c r="C568" s="17"/>
      <c r="D568" s="17"/>
    </row>
    <row r="569" spans="3:4">
      <c r="C569" s="17"/>
      <c r="D569" s="17"/>
    </row>
    <row r="570" spans="3:4">
      <c r="C570" s="17"/>
      <c r="D570" s="17"/>
    </row>
    <row r="571" spans="3:4">
      <c r="C571" s="17"/>
      <c r="D571" s="17"/>
    </row>
    <row r="572" spans="3:4">
      <c r="C572" s="17"/>
      <c r="D572" s="17"/>
    </row>
    <row r="573" spans="3:4">
      <c r="C573" s="17"/>
      <c r="D573" s="17"/>
    </row>
    <row r="574" spans="3:4">
      <c r="C574" s="17"/>
      <c r="D574" s="17"/>
    </row>
    <row r="575" spans="3:4">
      <c r="C575" s="17"/>
      <c r="D575" s="17"/>
    </row>
    <row r="576" spans="3:4">
      <c r="C576" s="17"/>
      <c r="D576" s="17"/>
    </row>
    <row r="577" spans="3:4">
      <c r="C577" s="17"/>
      <c r="D577" s="17"/>
    </row>
    <row r="578" spans="3:4">
      <c r="C578" s="17"/>
      <c r="D578" s="17"/>
    </row>
    <row r="579" spans="3:4">
      <c r="C579" s="17"/>
      <c r="D579" s="17"/>
    </row>
    <row r="580" spans="3:4">
      <c r="C580" s="17"/>
      <c r="D580" s="17"/>
    </row>
    <row r="581" spans="3:4">
      <c r="C581" s="17"/>
      <c r="D581" s="17"/>
    </row>
    <row r="582" spans="3:4">
      <c r="C582" s="17"/>
      <c r="D582" s="17"/>
    </row>
    <row r="583" spans="3:4">
      <c r="C583" s="17"/>
      <c r="D583" s="17"/>
    </row>
    <row r="584" spans="3:4">
      <c r="C584" s="17"/>
      <c r="D584" s="17"/>
    </row>
    <row r="585" spans="3:4">
      <c r="C585" s="17"/>
      <c r="D585" s="17"/>
    </row>
    <row r="586" spans="3:4">
      <c r="C586" s="17"/>
      <c r="D586" s="17"/>
    </row>
    <row r="587" spans="3:4">
      <c r="C587" s="17"/>
      <c r="D587" s="17"/>
    </row>
    <row r="588" spans="3:4">
      <c r="C588" s="17"/>
      <c r="D588" s="17"/>
    </row>
    <row r="589" spans="3:4">
      <c r="C589" s="17"/>
      <c r="D589" s="17"/>
    </row>
    <row r="590" spans="3:4">
      <c r="C590" s="17"/>
      <c r="D590" s="17"/>
    </row>
    <row r="591" spans="3:4">
      <c r="C591" s="17"/>
      <c r="D591" s="17"/>
    </row>
    <row r="592" spans="3:4">
      <c r="C592" s="17"/>
      <c r="D592" s="17"/>
    </row>
    <row r="593" spans="3:4">
      <c r="C593" s="17"/>
      <c r="D593" s="17"/>
    </row>
    <row r="594" spans="3:4">
      <c r="C594" s="17"/>
      <c r="D594" s="17"/>
    </row>
    <row r="595" spans="3:4">
      <c r="C595" s="17"/>
      <c r="D595" s="17"/>
    </row>
    <row r="596" spans="3:4">
      <c r="C596" s="17"/>
      <c r="D596" s="17"/>
    </row>
    <row r="597" spans="3:4">
      <c r="C597" s="17"/>
      <c r="D597" s="17"/>
    </row>
    <row r="598" spans="3:4">
      <c r="C598" s="17"/>
      <c r="D598" s="17"/>
    </row>
    <row r="599" spans="3:4">
      <c r="C599" s="17"/>
      <c r="D599" s="17"/>
    </row>
    <row r="600" spans="3:4">
      <c r="C600" s="17"/>
      <c r="D600" s="17"/>
    </row>
    <row r="601" spans="3:4">
      <c r="C601" s="17"/>
      <c r="D601" s="17"/>
    </row>
    <row r="602" spans="3:4">
      <c r="C602" s="17"/>
      <c r="D602" s="17"/>
    </row>
    <row r="603" spans="3:4">
      <c r="C603" s="17"/>
      <c r="D603" s="17"/>
    </row>
    <row r="604" spans="3:4">
      <c r="C604" s="17"/>
      <c r="D604" s="17"/>
    </row>
    <row r="605" spans="3:4">
      <c r="C605" s="17"/>
      <c r="D605" s="17"/>
    </row>
    <row r="606" spans="3:4">
      <c r="C606" s="17"/>
      <c r="D606" s="17"/>
    </row>
    <row r="607" spans="3:4">
      <c r="C607" s="17"/>
      <c r="D607" s="17"/>
    </row>
    <row r="608" spans="3:4">
      <c r="C608" s="17"/>
      <c r="D608" s="17"/>
    </row>
    <row r="609" spans="3:4">
      <c r="C609" s="17"/>
      <c r="D609" s="17"/>
    </row>
    <row r="610" spans="3:4">
      <c r="C610" s="17"/>
      <c r="D610" s="17"/>
    </row>
    <row r="611" spans="3:4">
      <c r="C611" s="17"/>
      <c r="D611" s="17"/>
    </row>
    <row r="612" spans="3:4">
      <c r="C612" s="17"/>
      <c r="D612" s="17"/>
    </row>
    <row r="613" spans="3:4">
      <c r="C613" s="17"/>
      <c r="D613" s="17"/>
    </row>
    <row r="614" spans="3:4">
      <c r="C614" s="17"/>
      <c r="D614" s="17"/>
    </row>
    <row r="615" spans="3:4">
      <c r="C615" s="17"/>
      <c r="D615" s="17"/>
    </row>
    <row r="616" spans="3:4">
      <c r="C616" s="17"/>
      <c r="D616" s="17"/>
    </row>
    <row r="617" spans="3:4">
      <c r="C617" s="17"/>
      <c r="D617" s="17"/>
    </row>
    <row r="618" spans="3:4">
      <c r="C618" s="17"/>
      <c r="D618" s="17"/>
    </row>
    <row r="619" spans="3:4">
      <c r="C619" s="17"/>
      <c r="D619" s="17"/>
    </row>
    <row r="620" spans="3:4">
      <c r="C620" s="17"/>
      <c r="D620" s="17"/>
    </row>
    <row r="621" spans="3:4">
      <c r="C621" s="17"/>
      <c r="D621" s="17"/>
    </row>
    <row r="622" spans="3:4">
      <c r="C622" s="17"/>
      <c r="D622" s="17"/>
    </row>
    <row r="623" spans="3:4">
      <c r="C623" s="17"/>
      <c r="D623" s="17"/>
    </row>
    <row r="624" spans="3:4">
      <c r="C624" s="17"/>
      <c r="D624" s="17"/>
    </row>
    <row r="625" spans="3:4">
      <c r="C625" s="17"/>
      <c r="D625" s="17"/>
    </row>
    <row r="626" spans="3:4">
      <c r="C626" s="17"/>
      <c r="D626" s="17"/>
    </row>
    <row r="627" spans="3:4">
      <c r="C627" s="17"/>
      <c r="D627" s="17"/>
    </row>
    <row r="628" spans="3:4">
      <c r="C628" s="17"/>
      <c r="D628" s="17"/>
    </row>
    <row r="629" spans="3:4">
      <c r="C629" s="17"/>
      <c r="D629" s="17"/>
    </row>
    <row r="630" spans="3:4">
      <c r="C630" s="17"/>
      <c r="D630" s="17"/>
    </row>
    <row r="631" spans="3:4">
      <c r="C631" s="17"/>
      <c r="D631" s="17"/>
    </row>
    <row r="632" spans="3:4">
      <c r="C632" s="17"/>
      <c r="D632" s="17"/>
    </row>
    <row r="633" spans="3:4">
      <c r="C633" s="17"/>
      <c r="D633" s="17"/>
    </row>
    <row r="634" spans="3:4">
      <c r="C634" s="17"/>
      <c r="D634" s="17"/>
    </row>
    <row r="635" spans="3:4">
      <c r="C635" s="17"/>
      <c r="D635" s="17"/>
    </row>
    <row r="636" spans="3:4">
      <c r="C636" s="17"/>
      <c r="D636" s="17"/>
    </row>
    <row r="637" spans="3:4">
      <c r="C637" s="17"/>
      <c r="D637" s="17"/>
    </row>
    <row r="638" spans="3:4">
      <c r="C638" s="17"/>
      <c r="D638" s="17"/>
    </row>
    <row r="639" spans="3:4">
      <c r="C639" s="17"/>
      <c r="D639" s="17"/>
    </row>
    <row r="640" spans="3:4">
      <c r="C640" s="17"/>
      <c r="D640" s="17"/>
    </row>
    <row r="641" spans="3:4">
      <c r="C641" s="17"/>
      <c r="D641" s="17"/>
    </row>
    <row r="642" spans="3:4">
      <c r="C642" s="17"/>
      <c r="D642" s="17"/>
    </row>
    <row r="643" spans="3:4">
      <c r="C643" s="17"/>
      <c r="D643" s="17"/>
    </row>
    <row r="644" spans="3:4">
      <c r="C644" s="17"/>
      <c r="D644" s="17"/>
    </row>
    <row r="645" spans="3:4">
      <c r="C645" s="17"/>
      <c r="D645" s="17"/>
    </row>
    <row r="646" spans="3:4">
      <c r="C646" s="17"/>
      <c r="D646" s="17"/>
    </row>
    <row r="647" spans="3:4">
      <c r="C647" s="17"/>
      <c r="D647" s="17"/>
    </row>
    <row r="648" spans="3:4">
      <c r="C648" s="17"/>
      <c r="D648" s="17"/>
    </row>
    <row r="649" spans="3:4">
      <c r="C649" s="17"/>
      <c r="D649" s="17"/>
    </row>
    <row r="650" spans="3:4">
      <c r="C650" s="17"/>
      <c r="D650" s="17"/>
    </row>
    <row r="651" spans="3:4">
      <c r="C651" s="17"/>
      <c r="D651" s="17"/>
    </row>
    <row r="652" spans="3:4">
      <c r="C652" s="17"/>
      <c r="D652" s="17"/>
    </row>
    <row r="653" spans="3:4">
      <c r="C653" s="17"/>
      <c r="D653" s="17"/>
    </row>
    <row r="654" spans="3:4">
      <c r="C654" s="17"/>
      <c r="D654" s="17"/>
    </row>
    <row r="655" spans="3:4">
      <c r="C655" s="17"/>
      <c r="D655" s="17"/>
    </row>
    <row r="656" spans="3:4">
      <c r="C656" s="17"/>
      <c r="D656" s="17"/>
    </row>
    <row r="657" spans="3:4">
      <c r="C657" s="17"/>
      <c r="D657" s="17"/>
    </row>
    <row r="658" spans="3:4">
      <c r="C658" s="17"/>
      <c r="D658" s="17"/>
    </row>
    <row r="659" spans="3:4">
      <c r="C659" s="17"/>
      <c r="D659" s="17"/>
    </row>
    <row r="660" spans="3:4">
      <c r="C660" s="17"/>
      <c r="D660" s="17"/>
    </row>
    <row r="661" spans="3:4">
      <c r="C661" s="17"/>
      <c r="D661" s="17"/>
    </row>
    <row r="662" spans="3:4">
      <c r="C662" s="17"/>
      <c r="D662" s="17"/>
    </row>
    <row r="663" spans="3:4">
      <c r="C663" s="17"/>
      <c r="D663" s="17"/>
    </row>
    <row r="664" spans="3:4">
      <c r="C664" s="17"/>
      <c r="D664" s="17"/>
    </row>
    <row r="665" spans="3:4">
      <c r="C665" s="17"/>
      <c r="D665" s="17"/>
    </row>
    <row r="666" spans="3:4">
      <c r="C666" s="17"/>
      <c r="D666" s="17"/>
    </row>
    <row r="667" spans="3:4">
      <c r="C667" s="17"/>
      <c r="D667" s="17"/>
    </row>
    <row r="668" spans="3:4">
      <c r="C668" s="17"/>
      <c r="D668" s="17"/>
    </row>
    <row r="669" spans="3:4">
      <c r="C669" s="17"/>
      <c r="D669" s="17"/>
    </row>
    <row r="670" spans="3:4">
      <c r="C670" s="17"/>
      <c r="D670" s="17"/>
    </row>
    <row r="671" spans="3:4">
      <c r="C671" s="17"/>
      <c r="D671" s="17"/>
    </row>
    <row r="672" spans="3:4">
      <c r="C672" s="17"/>
      <c r="D672" s="17"/>
    </row>
    <row r="673" spans="3:4">
      <c r="C673" s="17"/>
      <c r="D673" s="17"/>
    </row>
    <row r="674" spans="3:4">
      <c r="C674" s="17"/>
      <c r="D674" s="17"/>
    </row>
    <row r="675" spans="3:4">
      <c r="C675" s="17"/>
      <c r="D675" s="17"/>
    </row>
    <row r="676" spans="3:4">
      <c r="C676" s="17"/>
      <c r="D676" s="17"/>
    </row>
    <row r="677" spans="3:4">
      <c r="C677" s="17"/>
      <c r="D677" s="17"/>
    </row>
    <row r="678" spans="3:4">
      <c r="C678" s="17"/>
      <c r="D678" s="17"/>
    </row>
    <row r="679" spans="3:4">
      <c r="C679" s="17"/>
      <c r="D679" s="17"/>
    </row>
    <row r="680" spans="3:4">
      <c r="C680" s="17"/>
      <c r="D680" s="17"/>
    </row>
    <row r="681" spans="3:4">
      <c r="C681" s="17"/>
      <c r="D681" s="17"/>
    </row>
    <row r="682" spans="3:4">
      <c r="C682" s="17"/>
      <c r="D682" s="17"/>
    </row>
    <row r="683" spans="3:4">
      <c r="C683" s="17"/>
      <c r="D683" s="17"/>
    </row>
    <row r="684" spans="3:4">
      <c r="C684" s="17"/>
      <c r="D684" s="17"/>
    </row>
    <row r="685" spans="3:4">
      <c r="C685" s="17"/>
      <c r="D685" s="17"/>
    </row>
    <row r="686" spans="3:4">
      <c r="C686" s="17"/>
      <c r="D686" s="17"/>
    </row>
    <row r="687" spans="3:4">
      <c r="C687" s="17"/>
      <c r="D687" s="17"/>
    </row>
    <row r="688" spans="3:4">
      <c r="C688" s="17"/>
      <c r="D688" s="17"/>
    </row>
    <row r="689" spans="3:4">
      <c r="C689" s="17"/>
      <c r="D689" s="17"/>
    </row>
    <row r="690" spans="3:4">
      <c r="C690" s="17"/>
      <c r="D690" s="17"/>
    </row>
    <row r="691" spans="3:4">
      <c r="C691" s="17"/>
      <c r="D691" s="17"/>
    </row>
    <row r="692" spans="3:4">
      <c r="C692" s="17"/>
      <c r="D692" s="17"/>
    </row>
    <row r="693" spans="3:4">
      <c r="C693" s="17"/>
      <c r="D693" s="17"/>
    </row>
    <row r="694" spans="3:4">
      <c r="C694" s="17"/>
      <c r="D694" s="17"/>
    </row>
    <row r="695" spans="3:4">
      <c r="C695" s="17"/>
      <c r="D695" s="17"/>
    </row>
    <row r="696" spans="3:4">
      <c r="C696" s="17"/>
      <c r="D696" s="17"/>
    </row>
    <row r="697" spans="3:4">
      <c r="C697" s="17"/>
      <c r="D697" s="17"/>
    </row>
    <row r="698" spans="3:4">
      <c r="C698" s="17"/>
      <c r="D698" s="17"/>
    </row>
    <row r="699" spans="3:4">
      <c r="C699" s="17"/>
      <c r="D699" s="17"/>
    </row>
    <row r="700" spans="3:4">
      <c r="C700" s="17"/>
      <c r="D700" s="17"/>
    </row>
    <row r="701" spans="3:4">
      <c r="C701" s="17"/>
      <c r="D701" s="17"/>
    </row>
    <row r="702" spans="3:4">
      <c r="C702" s="17"/>
      <c r="D702" s="17"/>
    </row>
    <row r="703" spans="3:4">
      <c r="C703" s="17"/>
      <c r="D703" s="17"/>
    </row>
    <row r="704" spans="3:4">
      <c r="C704" s="17"/>
      <c r="D704" s="17"/>
    </row>
    <row r="705" spans="3:4">
      <c r="C705" s="17"/>
      <c r="D705" s="17"/>
    </row>
    <row r="706" spans="3:4">
      <c r="C706" s="17"/>
      <c r="D706" s="17"/>
    </row>
    <row r="707" spans="3:4">
      <c r="C707" s="17"/>
      <c r="D707" s="17"/>
    </row>
    <row r="708" spans="3:4">
      <c r="C708" s="17"/>
      <c r="D708" s="17"/>
    </row>
    <row r="709" spans="3:4">
      <c r="C709" s="17"/>
      <c r="D709" s="17"/>
    </row>
    <row r="710" spans="3:4">
      <c r="C710" s="17"/>
      <c r="D710" s="17"/>
    </row>
    <row r="711" spans="3:4">
      <c r="C711" s="17"/>
      <c r="D711" s="17"/>
    </row>
    <row r="712" spans="3:4">
      <c r="C712" s="17"/>
      <c r="D712" s="17"/>
    </row>
    <row r="713" spans="3:4">
      <c r="C713" s="17"/>
      <c r="D713" s="17"/>
    </row>
    <row r="714" spans="3:4">
      <c r="C714" s="17"/>
      <c r="D714" s="17"/>
    </row>
    <row r="715" spans="3:4">
      <c r="C715" s="17"/>
      <c r="D715" s="17"/>
    </row>
    <row r="716" spans="3:4">
      <c r="C716" s="17"/>
      <c r="D716" s="17"/>
    </row>
    <row r="717" spans="3:4">
      <c r="C717" s="17"/>
      <c r="D717" s="17"/>
    </row>
    <row r="718" spans="3:4">
      <c r="C718" s="17"/>
      <c r="D718" s="17"/>
    </row>
    <row r="719" spans="3:4">
      <c r="C719" s="17"/>
      <c r="D719" s="17"/>
    </row>
    <row r="720" spans="3:4">
      <c r="C720" s="17"/>
      <c r="D720" s="17"/>
    </row>
    <row r="721" spans="3:4">
      <c r="C721" s="17"/>
      <c r="D721" s="17"/>
    </row>
    <row r="722" spans="3:4">
      <c r="C722" s="17"/>
      <c r="D722" s="17"/>
    </row>
    <row r="723" spans="3:4">
      <c r="C723" s="17"/>
      <c r="D723" s="17"/>
    </row>
    <row r="724" spans="3:4">
      <c r="C724" s="17"/>
      <c r="D724" s="17"/>
    </row>
    <row r="725" spans="3:4">
      <c r="C725" s="17"/>
      <c r="D725" s="17"/>
    </row>
    <row r="726" spans="3:4">
      <c r="C726" s="17"/>
      <c r="D726" s="17"/>
    </row>
    <row r="727" spans="3:4">
      <c r="C727" s="17"/>
      <c r="D727" s="17"/>
    </row>
    <row r="728" spans="3:4">
      <c r="C728" s="17"/>
      <c r="D728" s="17"/>
    </row>
    <row r="729" spans="3:4">
      <c r="C729" s="17"/>
      <c r="D729" s="17"/>
    </row>
    <row r="730" spans="3:4">
      <c r="C730" s="17"/>
      <c r="D730" s="17"/>
    </row>
    <row r="731" spans="3:4">
      <c r="C731" s="17"/>
      <c r="D731" s="17"/>
    </row>
    <row r="732" spans="3:4">
      <c r="C732" s="17"/>
      <c r="D732" s="17"/>
    </row>
    <row r="733" spans="3:4">
      <c r="C733" s="17"/>
      <c r="D733" s="17"/>
    </row>
    <row r="734" spans="3:4">
      <c r="C734" s="17"/>
      <c r="D734" s="17"/>
    </row>
    <row r="735" spans="3:4">
      <c r="C735" s="17"/>
      <c r="D735" s="17"/>
    </row>
    <row r="736" spans="3:4">
      <c r="C736" s="17"/>
      <c r="D736" s="17"/>
    </row>
    <row r="737" spans="3:4">
      <c r="C737" s="17"/>
      <c r="D737" s="17"/>
    </row>
    <row r="738" spans="3:4">
      <c r="C738" s="17"/>
      <c r="D738" s="17"/>
    </row>
    <row r="739" spans="3:4">
      <c r="C739" s="17"/>
      <c r="D739" s="17"/>
    </row>
    <row r="740" spans="3:4">
      <c r="C740" s="17"/>
      <c r="D740" s="17"/>
    </row>
    <row r="741" spans="3:4">
      <c r="C741" s="17"/>
      <c r="D741" s="17"/>
    </row>
    <row r="742" spans="3:4">
      <c r="C742" s="17"/>
      <c r="D742" s="17"/>
    </row>
    <row r="743" spans="3:4">
      <c r="C743" s="17"/>
      <c r="D743" s="17"/>
    </row>
    <row r="744" spans="3:4">
      <c r="C744" s="17"/>
      <c r="D744" s="17"/>
    </row>
    <row r="745" spans="3:4">
      <c r="C745" s="17"/>
      <c r="D745" s="17"/>
    </row>
    <row r="746" spans="3:4">
      <c r="C746" s="17"/>
      <c r="D746" s="17"/>
    </row>
    <row r="747" spans="3:4">
      <c r="C747" s="17"/>
      <c r="D747" s="17"/>
    </row>
    <row r="748" spans="3:4">
      <c r="C748" s="17"/>
      <c r="D748" s="17"/>
    </row>
    <row r="749" spans="3:4">
      <c r="C749" s="17"/>
      <c r="D749" s="17"/>
    </row>
    <row r="750" spans="3:4">
      <c r="C750" s="17"/>
      <c r="D750" s="17"/>
    </row>
    <row r="751" spans="3:4">
      <c r="C751" s="17"/>
      <c r="D751" s="17"/>
    </row>
    <row r="752" spans="3:4">
      <c r="C752" s="17"/>
      <c r="D752" s="17"/>
    </row>
    <row r="753" spans="3:4">
      <c r="C753" s="17"/>
      <c r="D753" s="17"/>
    </row>
    <row r="754" spans="3:4">
      <c r="C754" s="17"/>
      <c r="D754" s="17"/>
    </row>
    <row r="755" spans="3:4">
      <c r="C755" s="17"/>
      <c r="D755" s="17"/>
    </row>
    <row r="756" spans="3:4">
      <c r="C756" s="17"/>
      <c r="D756" s="17"/>
    </row>
    <row r="757" spans="3:4">
      <c r="C757" s="17"/>
      <c r="D757" s="17"/>
    </row>
    <row r="758" spans="3:4">
      <c r="C758" s="17"/>
      <c r="D758" s="17"/>
    </row>
    <row r="759" spans="3:4">
      <c r="C759" s="17"/>
      <c r="D759" s="17"/>
    </row>
    <row r="760" spans="3:4">
      <c r="C760" s="17"/>
      <c r="D760" s="17"/>
    </row>
    <row r="761" spans="3:4">
      <c r="C761" s="17"/>
      <c r="D761" s="17"/>
    </row>
    <row r="762" spans="3:4">
      <c r="C762" s="17"/>
      <c r="D762" s="17"/>
    </row>
    <row r="763" spans="3:4">
      <c r="C763" s="17"/>
      <c r="D763" s="17"/>
    </row>
    <row r="764" spans="3:4">
      <c r="C764" s="17"/>
      <c r="D764" s="17"/>
    </row>
    <row r="765" spans="3:4">
      <c r="C765" s="17"/>
      <c r="D765" s="17"/>
    </row>
    <row r="766" spans="3:4">
      <c r="C766" s="17"/>
      <c r="D766" s="17"/>
    </row>
    <row r="767" spans="3:4">
      <c r="C767" s="17"/>
      <c r="D767" s="17"/>
    </row>
    <row r="768" spans="3:4">
      <c r="C768" s="17"/>
      <c r="D768" s="17"/>
    </row>
    <row r="769" spans="3:4">
      <c r="C769" s="17"/>
      <c r="D769" s="17"/>
    </row>
    <row r="770" spans="3:4">
      <c r="C770" s="17"/>
      <c r="D770" s="17"/>
    </row>
    <row r="771" spans="3:4">
      <c r="C771" s="17"/>
      <c r="D771" s="17"/>
    </row>
    <row r="772" spans="3:4">
      <c r="C772" s="17"/>
      <c r="D772" s="17"/>
    </row>
    <row r="773" spans="3:4">
      <c r="C773" s="17"/>
      <c r="D773" s="17"/>
    </row>
    <row r="774" spans="3:4">
      <c r="C774" s="17"/>
      <c r="D774" s="17"/>
    </row>
    <row r="775" spans="3:4">
      <c r="C775" s="17"/>
      <c r="D775" s="17"/>
    </row>
    <row r="776" spans="3:4">
      <c r="C776" s="17"/>
      <c r="D776" s="17"/>
    </row>
    <row r="777" spans="3:4">
      <c r="C777" s="17"/>
      <c r="D777" s="17"/>
    </row>
    <row r="778" spans="3:4">
      <c r="C778" s="17"/>
      <c r="D778" s="17"/>
    </row>
    <row r="779" spans="3:4">
      <c r="C779" s="17"/>
      <c r="D779" s="17"/>
    </row>
    <row r="780" spans="3:4">
      <c r="C780" s="17"/>
      <c r="D780" s="17"/>
    </row>
    <row r="781" spans="3:4">
      <c r="C781" s="17"/>
      <c r="D781" s="17"/>
    </row>
    <row r="782" spans="3:4">
      <c r="C782" s="17"/>
      <c r="D782" s="17"/>
    </row>
    <row r="783" spans="3:4">
      <c r="C783" s="17"/>
      <c r="D783" s="17"/>
    </row>
    <row r="784" spans="3:4">
      <c r="C784" s="17"/>
      <c r="D784" s="17"/>
    </row>
    <row r="785" spans="3:4">
      <c r="C785" s="17"/>
      <c r="D785" s="17"/>
    </row>
    <row r="786" spans="3:4">
      <c r="C786" s="17"/>
      <c r="D786" s="17"/>
    </row>
    <row r="787" spans="3:4">
      <c r="C787" s="17"/>
      <c r="D787" s="17"/>
    </row>
    <row r="788" spans="3:4">
      <c r="C788" s="17"/>
      <c r="D788" s="17"/>
    </row>
    <row r="789" spans="3:4">
      <c r="C789" s="17"/>
      <c r="D789" s="17"/>
    </row>
    <row r="790" spans="3:4">
      <c r="C790" s="17"/>
      <c r="D790" s="17"/>
    </row>
    <row r="791" spans="3:4">
      <c r="C791" s="17"/>
      <c r="D791" s="17"/>
    </row>
    <row r="792" spans="3:4">
      <c r="C792" s="17"/>
      <c r="D792" s="17"/>
    </row>
    <row r="793" spans="3:4">
      <c r="C793" s="17"/>
      <c r="D793" s="17"/>
    </row>
    <row r="794" spans="3:4">
      <c r="C794" s="17"/>
      <c r="D794" s="17"/>
    </row>
    <row r="795" spans="3:4">
      <c r="C795" s="17"/>
      <c r="D795" s="17"/>
    </row>
    <row r="796" spans="3:4">
      <c r="C796" s="17"/>
      <c r="D796" s="17"/>
    </row>
    <row r="797" spans="3:4">
      <c r="C797" s="17"/>
      <c r="D797" s="17"/>
    </row>
    <row r="798" spans="3:4">
      <c r="C798" s="17"/>
      <c r="D798" s="17"/>
    </row>
    <row r="799" spans="3:4">
      <c r="C799" s="17"/>
      <c r="D799" s="17"/>
    </row>
    <row r="800" spans="3:4">
      <c r="C800" s="17"/>
      <c r="D800" s="17"/>
    </row>
    <row r="801" spans="3:4">
      <c r="C801" s="17"/>
      <c r="D801" s="17"/>
    </row>
    <row r="802" spans="3:4">
      <c r="C802" s="17"/>
      <c r="D802" s="17"/>
    </row>
    <row r="803" spans="3:4">
      <c r="C803" s="17"/>
      <c r="D803" s="17"/>
    </row>
    <row r="804" spans="3:4">
      <c r="C804" s="17"/>
      <c r="D804" s="17"/>
    </row>
    <row r="805" spans="3:4">
      <c r="C805" s="17"/>
      <c r="D805" s="17"/>
    </row>
    <row r="806" spans="3:4">
      <c r="C806" s="17"/>
      <c r="D806" s="17"/>
    </row>
    <row r="807" spans="3:4">
      <c r="C807" s="17"/>
      <c r="D807" s="17"/>
    </row>
    <row r="808" spans="3:4">
      <c r="C808" s="17"/>
      <c r="D808" s="17"/>
    </row>
    <row r="809" spans="3:4">
      <c r="C809" s="17"/>
      <c r="D809" s="17"/>
    </row>
    <row r="810" spans="3:4">
      <c r="C810" s="17"/>
      <c r="D810" s="17"/>
    </row>
    <row r="811" spans="3:4">
      <c r="C811" s="17"/>
      <c r="D811" s="17"/>
    </row>
    <row r="812" spans="3:4">
      <c r="C812" s="17"/>
      <c r="D812" s="17"/>
    </row>
    <row r="813" spans="3:4">
      <c r="C813" s="17"/>
      <c r="D813" s="17"/>
    </row>
    <row r="814" spans="3:4">
      <c r="C814" s="17"/>
      <c r="D814" s="17"/>
    </row>
    <row r="815" spans="3:4">
      <c r="C815" s="17"/>
      <c r="D815" s="17"/>
    </row>
    <row r="816" spans="3:4">
      <c r="C816" s="17"/>
      <c r="D816" s="17"/>
    </row>
    <row r="817" spans="3:4">
      <c r="C817" s="17"/>
      <c r="D817" s="17"/>
    </row>
    <row r="818" spans="3:4">
      <c r="C818" s="17"/>
      <c r="D818" s="17"/>
    </row>
    <row r="819" spans="3:4">
      <c r="C819" s="17"/>
      <c r="D819" s="17"/>
    </row>
    <row r="820" spans="3:4">
      <c r="C820" s="17"/>
      <c r="D820" s="17"/>
    </row>
    <row r="821" spans="3:4">
      <c r="C821" s="17"/>
      <c r="D821" s="17"/>
    </row>
    <row r="822" spans="3:4">
      <c r="C822" s="17"/>
      <c r="D822" s="17"/>
    </row>
    <row r="823" spans="3:4">
      <c r="C823" s="17"/>
      <c r="D823" s="17"/>
    </row>
    <row r="824" spans="3:4">
      <c r="C824" s="17"/>
      <c r="D824" s="17"/>
    </row>
    <row r="825" spans="3:4">
      <c r="C825" s="17"/>
      <c r="D825" s="17"/>
    </row>
    <row r="826" spans="3:4">
      <c r="C826" s="17"/>
      <c r="D826" s="17"/>
    </row>
    <row r="827" spans="3:4">
      <c r="C827" s="17"/>
      <c r="D827" s="17"/>
    </row>
    <row r="828" spans="3:4">
      <c r="C828" s="17"/>
      <c r="D828" s="17"/>
    </row>
    <row r="829" spans="3:4">
      <c r="C829" s="17"/>
      <c r="D829" s="17"/>
    </row>
    <row r="830" spans="3:4">
      <c r="C830" s="17"/>
      <c r="D830" s="17"/>
    </row>
    <row r="831" spans="3:4">
      <c r="C831" s="17"/>
      <c r="D831" s="17"/>
    </row>
    <row r="832" spans="3:4">
      <c r="C832" s="17"/>
      <c r="D832" s="17"/>
    </row>
    <row r="833" spans="3:4">
      <c r="C833" s="17"/>
      <c r="D833" s="17"/>
    </row>
    <row r="834" spans="3:4">
      <c r="C834" s="17"/>
      <c r="D834" s="17"/>
    </row>
    <row r="835" spans="3:4">
      <c r="C835" s="17"/>
      <c r="D835" s="17"/>
    </row>
    <row r="836" spans="3:4">
      <c r="C836" s="17"/>
      <c r="D836" s="17"/>
    </row>
    <row r="837" spans="3:4">
      <c r="C837" s="17"/>
      <c r="D837" s="17"/>
    </row>
    <row r="838" spans="3:4">
      <c r="C838" s="17"/>
      <c r="D838" s="17"/>
    </row>
    <row r="839" spans="3:4">
      <c r="C839" s="17"/>
      <c r="D839" s="17"/>
    </row>
    <row r="840" spans="3:4">
      <c r="C840" s="17"/>
      <c r="D840" s="17"/>
    </row>
    <row r="841" spans="3:4">
      <c r="C841" s="17"/>
      <c r="D841" s="17"/>
    </row>
    <row r="842" spans="3:4">
      <c r="C842" s="17"/>
      <c r="D842" s="17"/>
    </row>
    <row r="843" spans="3:4">
      <c r="C843" s="17"/>
      <c r="D843" s="17"/>
    </row>
    <row r="844" spans="3:4">
      <c r="C844" s="17"/>
      <c r="D844" s="17"/>
    </row>
    <row r="845" spans="3:4">
      <c r="C845" s="17"/>
      <c r="D845" s="17"/>
    </row>
    <row r="846" spans="3:4">
      <c r="C846" s="17"/>
      <c r="D846" s="17"/>
    </row>
    <row r="847" spans="3:4">
      <c r="C847" s="17"/>
      <c r="D847" s="17"/>
    </row>
    <row r="848" spans="3:4">
      <c r="C848" s="17"/>
      <c r="D848" s="17"/>
    </row>
    <row r="849" spans="3:4">
      <c r="C849" s="17"/>
      <c r="D849" s="17"/>
    </row>
    <row r="850" spans="3:4">
      <c r="C850" s="17"/>
      <c r="D850" s="17"/>
    </row>
    <row r="851" spans="3:4">
      <c r="C851" s="17"/>
      <c r="D851" s="17"/>
    </row>
    <row r="852" spans="3:4">
      <c r="C852" s="17"/>
      <c r="D852" s="17"/>
    </row>
    <row r="853" spans="3:4">
      <c r="C853" s="17"/>
      <c r="D853" s="17"/>
    </row>
    <row r="854" spans="3:4">
      <c r="C854" s="17"/>
      <c r="D854" s="17"/>
    </row>
    <row r="855" spans="3:4">
      <c r="C855" s="17"/>
      <c r="D855" s="17"/>
    </row>
    <row r="856" spans="3:4">
      <c r="C856" s="17"/>
      <c r="D856" s="17"/>
    </row>
    <row r="857" spans="3:4">
      <c r="C857" s="17"/>
      <c r="D857" s="17"/>
    </row>
    <row r="858" spans="3:4">
      <c r="C858" s="17"/>
      <c r="D858" s="17"/>
    </row>
    <row r="859" spans="3:4">
      <c r="C859" s="17"/>
      <c r="D859" s="17"/>
    </row>
    <row r="860" spans="3:4">
      <c r="C860" s="17"/>
      <c r="D860" s="17"/>
    </row>
    <row r="861" spans="3:4">
      <c r="C861" s="17"/>
      <c r="D861" s="17"/>
    </row>
    <row r="862" spans="3:4">
      <c r="C862" s="17"/>
      <c r="D862" s="17"/>
    </row>
    <row r="863" spans="3:4">
      <c r="C863" s="17"/>
      <c r="D863" s="17"/>
    </row>
    <row r="864" spans="3:4">
      <c r="C864" s="17"/>
      <c r="D864" s="17"/>
    </row>
    <row r="865" spans="3:4">
      <c r="C865" s="17"/>
      <c r="D865" s="17"/>
    </row>
    <row r="866" spans="3:4">
      <c r="C866" s="17"/>
      <c r="D866" s="17"/>
    </row>
    <row r="867" spans="3:4">
      <c r="C867" s="17"/>
      <c r="D867" s="17"/>
    </row>
    <row r="868" spans="3:4">
      <c r="C868" s="17"/>
      <c r="D868" s="17"/>
    </row>
    <row r="869" spans="3:4">
      <c r="C869" s="17"/>
      <c r="D869" s="17"/>
    </row>
    <row r="870" spans="3:4">
      <c r="C870" s="17"/>
      <c r="D870" s="17"/>
    </row>
    <row r="871" spans="3:4">
      <c r="C871" s="17"/>
      <c r="D871" s="17"/>
    </row>
    <row r="872" spans="3:4">
      <c r="C872" s="17"/>
      <c r="D872" s="17"/>
    </row>
    <row r="873" spans="3:4">
      <c r="C873" s="17"/>
      <c r="D873" s="17"/>
    </row>
    <row r="874" spans="3:4">
      <c r="C874" s="17"/>
      <c r="D874" s="17"/>
    </row>
    <row r="875" spans="3:4">
      <c r="C875" s="17"/>
      <c r="D875" s="17"/>
    </row>
    <row r="876" spans="3:4">
      <c r="C876" s="17"/>
      <c r="D876" s="17"/>
    </row>
    <row r="877" spans="3:4">
      <c r="C877" s="17"/>
      <c r="D877" s="17"/>
    </row>
    <row r="878" spans="3:4">
      <c r="C878" s="17"/>
      <c r="D878" s="17"/>
    </row>
    <row r="879" spans="3:4">
      <c r="C879" s="17"/>
      <c r="D879" s="17"/>
    </row>
    <row r="880" spans="3:4">
      <c r="C880" s="17"/>
      <c r="D880" s="17"/>
    </row>
    <row r="881" spans="3:4">
      <c r="C881" s="17"/>
      <c r="D881" s="17"/>
    </row>
    <row r="882" spans="3:4">
      <c r="C882" s="17"/>
      <c r="D882" s="17"/>
    </row>
    <row r="883" spans="3:4">
      <c r="C883" s="17"/>
      <c r="D883" s="17"/>
    </row>
    <row r="884" spans="3:4">
      <c r="C884" s="17"/>
      <c r="D884" s="17"/>
    </row>
    <row r="885" spans="3:4">
      <c r="C885" s="17"/>
      <c r="D885" s="17"/>
    </row>
    <row r="886" spans="3:4">
      <c r="C886" s="17"/>
      <c r="D886" s="17"/>
    </row>
    <row r="887" spans="3:4">
      <c r="C887" s="17"/>
      <c r="D887" s="17"/>
    </row>
    <row r="888" spans="3:4">
      <c r="C888" s="17"/>
      <c r="D888" s="17"/>
    </row>
    <row r="889" spans="3:4">
      <c r="C889" s="17"/>
      <c r="D889" s="17"/>
    </row>
    <row r="890" spans="3:4">
      <c r="C890" s="17"/>
      <c r="D890" s="17"/>
    </row>
    <row r="891" spans="3:4">
      <c r="C891" s="17"/>
      <c r="D891" s="17"/>
    </row>
    <row r="892" spans="3:4">
      <c r="C892" s="17"/>
      <c r="D892" s="17"/>
    </row>
    <row r="893" spans="3:4">
      <c r="C893" s="17"/>
      <c r="D893" s="17"/>
    </row>
    <row r="894" spans="3:4">
      <c r="C894" s="17"/>
      <c r="D894" s="17"/>
    </row>
    <row r="895" spans="3:4">
      <c r="C895" s="17"/>
      <c r="D895" s="17"/>
    </row>
    <row r="896" spans="3:4">
      <c r="C896" s="17"/>
      <c r="D896" s="17"/>
    </row>
    <row r="897" spans="3:4">
      <c r="C897" s="17"/>
      <c r="D897" s="17"/>
    </row>
    <row r="898" spans="3:4">
      <c r="C898" s="17"/>
      <c r="D898" s="17"/>
    </row>
    <row r="899" spans="3:4">
      <c r="C899" s="17"/>
      <c r="D899" s="17"/>
    </row>
    <row r="900" spans="3:4">
      <c r="C900" s="17"/>
      <c r="D900" s="17"/>
    </row>
    <row r="901" spans="3:4">
      <c r="C901" s="17"/>
      <c r="D901" s="17"/>
    </row>
    <row r="902" spans="3:4">
      <c r="C902" s="17"/>
      <c r="D902" s="17"/>
    </row>
    <row r="903" spans="3:4">
      <c r="C903" s="17"/>
      <c r="D903" s="17"/>
    </row>
    <row r="904" spans="3:4">
      <c r="C904" s="17"/>
      <c r="D904" s="17"/>
    </row>
    <row r="905" spans="3:4">
      <c r="C905" s="17"/>
      <c r="D905" s="17"/>
    </row>
    <row r="906" spans="3:4">
      <c r="C906" s="17"/>
      <c r="D906" s="17"/>
    </row>
    <row r="907" spans="3:4">
      <c r="C907" s="17"/>
      <c r="D907" s="17"/>
    </row>
    <row r="908" spans="3:4">
      <c r="C908" s="17"/>
      <c r="D908" s="17"/>
    </row>
    <row r="909" spans="3:4">
      <c r="C909" s="17"/>
      <c r="D909" s="17"/>
    </row>
    <row r="910" spans="3:4">
      <c r="C910" s="17"/>
      <c r="D910" s="17"/>
    </row>
    <row r="911" spans="3:4">
      <c r="C911" s="17"/>
      <c r="D911" s="17"/>
    </row>
    <row r="912" spans="3:4">
      <c r="C912" s="17"/>
      <c r="D912" s="17"/>
    </row>
    <row r="913" spans="3:4">
      <c r="C913" s="17"/>
      <c r="D913" s="17"/>
    </row>
    <row r="914" spans="3:4">
      <c r="C914" s="17"/>
      <c r="D914" s="17"/>
    </row>
    <row r="915" spans="3:4">
      <c r="C915" s="17"/>
      <c r="D915" s="17"/>
    </row>
    <row r="916" spans="3:4">
      <c r="C916" s="17"/>
      <c r="D916" s="17"/>
    </row>
    <row r="917" spans="3:4">
      <c r="C917" s="17"/>
      <c r="D917" s="17"/>
    </row>
    <row r="918" spans="3:4">
      <c r="C918" s="17"/>
      <c r="D918" s="17"/>
    </row>
    <row r="919" spans="3:4">
      <c r="C919" s="17"/>
      <c r="D919" s="17"/>
    </row>
    <row r="920" spans="3:4">
      <c r="C920" s="17"/>
      <c r="D920" s="17"/>
    </row>
    <row r="921" spans="3:4">
      <c r="C921" s="17"/>
      <c r="D921" s="17"/>
    </row>
    <row r="922" spans="3:4">
      <c r="C922" s="17"/>
      <c r="D922" s="17"/>
    </row>
    <row r="923" spans="3:4">
      <c r="C923" s="17"/>
      <c r="D923" s="17"/>
    </row>
    <row r="924" spans="3:4">
      <c r="C924" s="17"/>
      <c r="D924" s="17"/>
    </row>
    <row r="925" spans="3:4">
      <c r="C925" s="17"/>
      <c r="D925" s="17"/>
    </row>
    <row r="926" spans="3:4">
      <c r="C926" s="17"/>
      <c r="D926" s="17"/>
    </row>
    <row r="927" spans="3:4">
      <c r="C927" s="17"/>
      <c r="D927" s="17"/>
    </row>
    <row r="928" spans="3:4">
      <c r="C928" s="17"/>
      <c r="D928" s="17"/>
    </row>
    <row r="929" spans="3:4">
      <c r="C929" s="17"/>
      <c r="D929" s="17"/>
    </row>
    <row r="930" spans="3:4">
      <c r="C930" s="17"/>
      <c r="D930" s="17"/>
    </row>
    <row r="931" spans="3:4">
      <c r="C931" s="17"/>
      <c r="D931" s="17"/>
    </row>
    <row r="932" spans="3:4">
      <c r="C932" s="17"/>
      <c r="D932" s="17"/>
    </row>
    <row r="933" spans="3:4">
      <c r="C933" s="17"/>
      <c r="D933" s="17"/>
    </row>
    <row r="934" spans="3:4">
      <c r="C934" s="17"/>
      <c r="D934" s="17"/>
    </row>
    <row r="935" spans="3:4">
      <c r="C935" s="17"/>
      <c r="D935" s="17"/>
    </row>
    <row r="936" spans="3:4">
      <c r="C936" s="17"/>
      <c r="D936" s="17"/>
    </row>
    <row r="937" spans="3:4">
      <c r="C937" s="17"/>
      <c r="D937" s="17"/>
    </row>
    <row r="938" spans="3:4">
      <c r="C938" s="17"/>
      <c r="D938" s="17"/>
    </row>
    <row r="939" spans="3:4">
      <c r="C939" s="17"/>
      <c r="D939" s="17"/>
    </row>
    <row r="940" spans="3:4">
      <c r="C940" s="17"/>
      <c r="D940" s="17"/>
    </row>
    <row r="941" spans="3:4">
      <c r="C941" s="17"/>
      <c r="D941" s="17"/>
    </row>
    <row r="942" spans="3:4">
      <c r="C942" s="17"/>
      <c r="D942" s="17"/>
    </row>
    <row r="943" spans="3:4">
      <c r="C943" s="17"/>
      <c r="D943" s="17"/>
    </row>
    <row r="944" spans="3:4">
      <c r="C944" s="17"/>
      <c r="D944" s="17"/>
    </row>
    <row r="945" spans="3:4">
      <c r="C945" s="17"/>
      <c r="D945" s="17"/>
    </row>
    <row r="946" spans="3:4">
      <c r="C946" s="17"/>
      <c r="D946" s="17"/>
    </row>
    <row r="947" spans="3:4">
      <c r="C947" s="17"/>
      <c r="D947" s="17"/>
    </row>
    <row r="948" spans="3:4">
      <c r="C948" s="17"/>
      <c r="D948" s="17"/>
    </row>
    <row r="949" spans="3:4">
      <c r="C949" s="17"/>
      <c r="D949" s="17"/>
    </row>
    <row r="950" spans="3:4">
      <c r="C950" s="17"/>
      <c r="D950" s="17"/>
    </row>
    <row r="951" spans="3:4">
      <c r="C951" s="17"/>
      <c r="D951" s="17"/>
    </row>
    <row r="952" spans="3:4">
      <c r="C952" s="17"/>
      <c r="D952" s="17"/>
    </row>
    <row r="953" spans="3:4">
      <c r="C953" s="17"/>
      <c r="D953" s="17"/>
    </row>
    <row r="954" spans="3:4">
      <c r="C954" s="17"/>
      <c r="D954" s="17"/>
    </row>
    <row r="955" spans="3:4">
      <c r="C955" s="17"/>
      <c r="D955" s="17"/>
    </row>
    <row r="956" spans="3:4">
      <c r="C956" s="17"/>
      <c r="D956" s="17"/>
    </row>
    <row r="957" spans="3:4">
      <c r="C957" s="17"/>
      <c r="D957" s="17"/>
    </row>
    <row r="958" spans="3:4">
      <c r="C958" s="17"/>
      <c r="D958" s="17"/>
    </row>
    <row r="959" spans="3:4">
      <c r="C959" s="17"/>
      <c r="D959" s="17"/>
    </row>
    <row r="960" spans="3:4">
      <c r="C960" s="17"/>
      <c r="D960" s="17"/>
    </row>
    <row r="961" spans="3:4">
      <c r="C961" s="17"/>
      <c r="D961" s="17"/>
    </row>
    <row r="962" spans="3:4">
      <c r="C962" s="17"/>
      <c r="D962" s="17"/>
    </row>
    <row r="963" spans="3:4">
      <c r="C963" s="17"/>
      <c r="D963" s="17"/>
    </row>
    <row r="964" spans="3:4">
      <c r="C964" s="17"/>
      <c r="D964" s="17"/>
    </row>
    <row r="965" spans="3:4">
      <c r="C965" s="17"/>
      <c r="D965" s="17"/>
    </row>
    <row r="966" spans="3:4">
      <c r="C966" s="17"/>
      <c r="D966" s="17"/>
    </row>
    <row r="967" spans="3:4">
      <c r="C967" s="17"/>
      <c r="D967" s="17"/>
    </row>
    <row r="968" spans="3:4">
      <c r="C968" s="17"/>
      <c r="D968" s="17"/>
    </row>
    <row r="969" spans="3:4">
      <c r="C969" s="17"/>
      <c r="D969" s="17"/>
    </row>
    <row r="970" spans="3:4">
      <c r="C970" s="17"/>
      <c r="D970" s="17"/>
    </row>
    <row r="971" spans="3:4">
      <c r="C971" s="17"/>
      <c r="D971" s="17"/>
    </row>
    <row r="972" spans="3:4">
      <c r="C972" s="17"/>
      <c r="D972" s="17"/>
    </row>
    <row r="973" spans="3:4">
      <c r="C973" s="17"/>
      <c r="D973" s="17"/>
    </row>
    <row r="974" spans="3:4">
      <c r="C974" s="17"/>
      <c r="D974" s="17"/>
    </row>
    <row r="975" spans="3:4">
      <c r="C975" s="17"/>
      <c r="D975" s="17"/>
    </row>
    <row r="976" spans="3:4">
      <c r="C976" s="17"/>
      <c r="D976" s="17"/>
    </row>
    <row r="977" spans="3:4">
      <c r="C977" s="17"/>
      <c r="D977" s="17"/>
    </row>
    <row r="978" spans="3:4">
      <c r="C978" s="17"/>
      <c r="D978" s="17"/>
    </row>
    <row r="979" spans="3:4">
      <c r="C979" s="17"/>
      <c r="D979" s="17"/>
    </row>
    <row r="980" spans="3:4">
      <c r="C980" s="17"/>
      <c r="D980" s="17"/>
    </row>
    <row r="981" spans="3:4">
      <c r="C981" s="17"/>
      <c r="D981" s="17"/>
    </row>
    <row r="982" spans="3:4">
      <c r="C982" s="17"/>
      <c r="D982" s="17"/>
    </row>
    <row r="983" spans="3:4">
      <c r="C983" s="17"/>
      <c r="D983" s="17"/>
    </row>
    <row r="984" spans="3:4">
      <c r="C984" s="17"/>
      <c r="D984" s="17"/>
    </row>
    <row r="985" spans="3:4">
      <c r="C985" s="17"/>
      <c r="D985" s="17"/>
    </row>
    <row r="986" spans="3:4">
      <c r="C986" s="17"/>
      <c r="D986" s="17"/>
    </row>
    <row r="987" spans="3:4">
      <c r="C987" s="17"/>
      <c r="D987" s="17"/>
    </row>
    <row r="988" spans="3:4">
      <c r="C988" s="17"/>
      <c r="D988" s="17"/>
    </row>
    <row r="989" spans="3:4">
      <c r="C989" s="17"/>
      <c r="D989" s="17"/>
    </row>
    <row r="990" spans="3:4">
      <c r="C990" s="17"/>
      <c r="D990" s="17"/>
    </row>
    <row r="991" spans="3:4">
      <c r="C991" s="17"/>
      <c r="D991" s="17"/>
    </row>
    <row r="992" spans="3:4">
      <c r="C992" s="17"/>
      <c r="D992" s="17"/>
    </row>
    <row r="993" spans="3:4">
      <c r="C993" s="17"/>
      <c r="D993" s="17"/>
    </row>
    <row r="994" spans="3:4">
      <c r="C994" s="17"/>
      <c r="D994" s="17"/>
    </row>
    <row r="995" spans="3:4">
      <c r="C995" s="17"/>
      <c r="D995" s="17"/>
    </row>
    <row r="996" spans="3:4">
      <c r="C996" s="17"/>
      <c r="D996" s="17"/>
    </row>
    <row r="997" spans="3:4">
      <c r="C997" s="17"/>
      <c r="D997" s="17"/>
    </row>
    <row r="998" spans="3:4">
      <c r="C998" s="17"/>
      <c r="D998" s="17"/>
    </row>
    <row r="999" spans="3:4">
      <c r="C999" s="17"/>
      <c r="D999" s="17"/>
    </row>
    <row r="1000" spans="3:4">
      <c r="C1000" s="17"/>
      <c r="D1000" s="17"/>
    </row>
    <row r="1001" spans="3:4">
      <c r="C1001" s="17"/>
      <c r="D1001" s="17"/>
    </row>
    <row r="1002" spans="3:4">
      <c r="C1002" s="17"/>
      <c r="D1002" s="17"/>
    </row>
    <row r="1003" spans="3:4">
      <c r="C1003" s="17"/>
      <c r="D1003" s="17"/>
    </row>
    <row r="1004" spans="3:4">
      <c r="C1004" s="17"/>
      <c r="D1004" s="17"/>
    </row>
    <row r="1005" spans="3:4">
      <c r="C1005" s="17"/>
      <c r="D1005" s="17"/>
    </row>
    <row r="1006" spans="3:4">
      <c r="C1006" s="17"/>
      <c r="D1006" s="17"/>
    </row>
    <row r="1007" spans="3:4">
      <c r="C1007" s="17"/>
      <c r="D1007" s="17"/>
    </row>
    <row r="1008" spans="3:4">
      <c r="C1008" s="17"/>
      <c r="D1008" s="17"/>
    </row>
    <row r="1009" spans="3:4">
      <c r="C1009" s="17"/>
      <c r="D1009" s="17"/>
    </row>
    <row r="1010" spans="3:4">
      <c r="C1010" s="17"/>
      <c r="D1010" s="17"/>
    </row>
    <row r="1011" spans="3:4">
      <c r="C1011" s="17"/>
      <c r="D1011" s="17"/>
    </row>
    <row r="1012" spans="3:4">
      <c r="C1012" s="17"/>
      <c r="D1012" s="17"/>
    </row>
    <row r="1013" spans="3:4">
      <c r="C1013" s="17"/>
      <c r="D1013" s="17"/>
    </row>
    <row r="1014" spans="3:4">
      <c r="C1014" s="17"/>
      <c r="D1014" s="17"/>
    </row>
    <row r="1015" spans="3:4">
      <c r="C1015" s="17"/>
      <c r="D1015" s="17"/>
    </row>
    <row r="1016" spans="3:4">
      <c r="C1016" s="17"/>
      <c r="D1016" s="17"/>
    </row>
    <row r="1017" spans="3:4">
      <c r="C1017" s="17"/>
      <c r="D1017" s="17"/>
    </row>
    <row r="1018" spans="3:4">
      <c r="C1018" s="17"/>
      <c r="D1018" s="17"/>
    </row>
    <row r="1019" spans="3:4">
      <c r="C1019" s="17"/>
      <c r="D1019" s="17"/>
    </row>
    <row r="1020" spans="3:4">
      <c r="C1020" s="17"/>
      <c r="D1020" s="17"/>
    </row>
    <row r="1021" spans="3:4">
      <c r="C1021" s="17"/>
      <c r="D1021" s="17"/>
    </row>
    <row r="1022" spans="3:4">
      <c r="C1022" s="17"/>
      <c r="D1022" s="17"/>
    </row>
    <row r="1023" spans="3:4">
      <c r="C1023" s="17"/>
      <c r="D1023" s="17"/>
    </row>
    <row r="1024" spans="3:4">
      <c r="C1024" s="17"/>
      <c r="D1024" s="17"/>
    </row>
    <row r="1025" spans="3:4">
      <c r="C1025" s="17"/>
      <c r="D1025" s="17"/>
    </row>
    <row r="1026" spans="3:4">
      <c r="C1026" s="17"/>
      <c r="D1026" s="17"/>
    </row>
    <row r="1027" spans="3:4">
      <c r="C1027" s="17"/>
      <c r="D1027" s="17"/>
    </row>
    <row r="1028" spans="3:4">
      <c r="C1028" s="17"/>
      <c r="D1028" s="17"/>
    </row>
    <row r="1029" spans="3:4">
      <c r="C1029" s="17"/>
      <c r="D1029" s="17"/>
    </row>
    <row r="1030" spans="3:4">
      <c r="C1030" s="17"/>
      <c r="D1030" s="17"/>
    </row>
    <row r="1031" spans="3:4">
      <c r="C1031" s="17"/>
      <c r="D1031" s="17"/>
    </row>
    <row r="1032" spans="3:4">
      <c r="C1032" s="17"/>
      <c r="D1032" s="17"/>
    </row>
    <row r="1033" spans="3:4">
      <c r="C1033" s="17"/>
      <c r="D1033" s="17"/>
    </row>
    <row r="1034" spans="3:4">
      <c r="C1034" s="17"/>
      <c r="D1034" s="17"/>
    </row>
    <row r="1035" spans="3:4">
      <c r="C1035" s="17"/>
      <c r="D1035" s="17"/>
    </row>
    <row r="1036" spans="3:4">
      <c r="C1036" s="17"/>
      <c r="D1036" s="17"/>
    </row>
    <row r="1037" spans="3:4">
      <c r="C1037" s="17"/>
      <c r="D1037" s="17"/>
    </row>
    <row r="1038" spans="3:4">
      <c r="C1038" s="17"/>
      <c r="D1038" s="17"/>
    </row>
    <row r="1039" spans="3:4">
      <c r="C1039" s="17"/>
      <c r="D1039" s="17"/>
    </row>
    <row r="1040" spans="3:4">
      <c r="C1040" s="17"/>
      <c r="D1040" s="17"/>
    </row>
    <row r="1041" spans="3:4">
      <c r="C1041" s="17"/>
      <c r="D1041" s="17"/>
    </row>
    <row r="1042" spans="3:4">
      <c r="C1042" s="17"/>
      <c r="D1042" s="17"/>
    </row>
    <row r="1043" spans="3:4">
      <c r="C1043" s="17"/>
      <c r="D1043" s="17"/>
    </row>
    <row r="1044" spans="3:4">
      <c r="C1044" s="17"/>
      <c r="D1044" s="17"/>
    </row>
    <row r="1045" spans="3:4">
      <c r="C1045" s="17"/>
      <c r="D1045" s="17"/>
    </row>
    <row r="1046" spans="3:4">
      <c r="C1046" s="17"/>
      <c r="D1046" s="17"/>
    </row>
    <row r="1047" spans="3:4">
      <c r="C1047" s="17"/>
      <c r="D1047" s="17"/>
    </row>
    <row r="1048" spans="3:4">
      <c r="C1048" s="17"/>
      <c r="D1048" s="17"/>
    </row>
    <row r="1049" spans="3:4">
      <c r="C1049" s="17"/>
      <c r="D1049" s="17"/>
    </row>
    <row r="1050" spans="3:4">
      <c r="C1050" s="17"/>
      <c r="D1050" s="17"/>
    </row>
    <row r="1051" spans="3:4">
      <c r="C1051" s="17"/>
      <c r="D1051" s="17"/>
    </row>
    <row r="1052" spans="3:4">
      <c r="C1052" s="17"/>
      <c r="D1052" s="17"/>
    </row>
    <row r="1053" spans="3:4">
      <c r="C1053" s="17"/>
      <c r="D1053" s="17"/>
    </row>
    <row r="1054" spans="3:4">
      <c r="C1054" s="17"/>
      <c r="D1054" s="17"/>
    </row>
    <row r="1055" spans="3:4">
      <c r="C1055" s="17"/>
      <c r="D1055" s="17"/>
    </row>
    <row r="1056" spans="3:4">
      <c r="C1056" s="17"/>
      <c r="D1056" s="17"/>
    </row>
    <row r="1057" spans="3:4">
      <c r="C1057" s="17"/>
      <c r="D1057" s="17"/>
    </row>
    <row r="1058" spans="3:4">
      <c r="C1058" s="17"/>
      <c r="D1058" s="17"/>
    </row>
    <row r="1059" spans="3:4">
      <c r="C1059" s="17"/>
      <c r="D1059" s="17"/>
    </row>
    <row r="1060" spans="3:4">
      <c r="C1060" s="17"/>
      <c r="D1060" s="17"/>
    </row>
    <row r="1061" spans="3:4">
      <c r="C1061" s="17"/>
      <c r="D1061" s="17"/>
    </row>
    <row r="1062" spans="3:4">
      <c r="C1062" s="17"/>
      <c r="D1062" s="17"/>
    </row>
    <row r="1063" spans="3:4">
      <c r="C1063" s="17"/>
      <c r="D1063" s="17"/>
    </row>
    <row r="1064" spans="3:4">
      <c r="C1064" s="17"/>
      <c r="D1064" s="17"/>
    </row>
    <row r="1065" spans="3:4">
      <c r="C1065" s="17"/>
      <c r="D1065" s="17"/>
    </row>
    <row r="1066" spans="3:4">
      <c r="C1066" s="17"/>
      <c r="D1066" s="17"/>
    </row>
    <row r="1067" spans="3:4">
      <c r="C1067" s="17"/>
      <c r="D1067" s="17"/>
    </row>
    <row r="1068" spans="3:4">
      <c r="C1068" s="17"/>
      <c r="D1068" s="17"/>
    </row>
    <row r="1069" spans="3:4">
      <c r="C1069" s="17"/>
      <c r="D1069" s="17"/>
    </row>
    <row r="1070" spans="3:4">
      <c r="C1070" s="17"/>
      <c r="D1070" s="17"/>
    </row>
    <row r="1071" spans="3:4">
      <c r="C1071" s="17"/>
      <c r="D1071" s="17"/>
    </row>
    <row r="1072" spans="3:4">
      <c r="C1072" s="17"/>
      <c r="D1072" s="17"/>
    </row>
    <row r="1073" spans="3:4">
      <c r="C1073" s="17"/>
      <c r="D1073" s="17"/>
    </row>
    <row r="1074" spans="3:4">
      <c r="C1074" s="17"/>
      <c r="D1074" s="17"/>
    </row>
    <row r="1075" spans="3:4">
      <c r="C1075" s="17"/>
      <c r="D1075" s="17"/>
    </row>
    <row r="1076" spans="3:4">
      <c r="C1076" s="17"/>
      <c r="D1076" s="17"/>
    </row>
    <row r="1077" spans="3:4">
      <c r="C1077" s="17"/>
      <c r="D1077" s="17"/>
    </row>
    <row r="1078" spans="3:4">
      <c r="C1078" s="17"/>
      <c r="D1078" s="17"/>
    </row>
    <row r="1079" spans="3:4">
      <c r="C1079" s="17"/>
      <c r="D1079" s="17"/>
    </row>
    <row r="1080" spans="3:4">
      <c r="C1080" s="17"/>
      <c r="D1080" s="17"/>
    </row>
    <row r="1081" spans="3:4">
      <c r="C1081" s="17"/>
      <c r="D1081" s="17"/>
    </row>
    <row r="1082" spans="3:4">
      <c r="C1082" s="17"/>
      <c r="D1082" s="17"/>
    </row>
    <row r="1083" spans="3:4">
      <c r="C1083" s="17"/>
      <c r="D1083" s="17"/>
    </row>
    <row r="1084" spans="3:4">
      <c r="C1084" s="17"/>
      <c r="D1084" s="17"/>
    </row>
    <row r="1085" spans="3:4">
      <c r="C1085" s="17"/>
      <c r="D1085" s="17"/>
    </row>
    <row r="1086" spans="3:4">
      <c r="C1086" s="17"/>
      <c r="D1086" s="17"/>
    </row>
    <row r="1087" spans="3:4">
      <c r="C1087" s="17"/>
      <c r="D1087" s="17"/>
    </row>
    <row r="1088" spans="3:4">
      <c r="C1088" s="17"/>
      <c r="D1088" s="17"/>
    </row>
    <row r="1089" spans="3:4">
      <c r="C1089" s="17"/>
      <c r="D1089" s="17"/>
    </row>
    <row r="1090" spans="3:4">
      <c r="C1090" s="17"/>
      <c r="D1090" s="17"/>
    </row>
    <row r="1091" spans="3:4">
      <c r="C1091" s="17"/>
      <c r="D1091" s="17"/>
    </row>
    <row r="1092" spans="3:4">
      <c r="C1092" s="17"/>
      <c r="D1092" s="17"/>
    </row>
    <row r="1093" spans="3:4">
      <c r="C1093" s="17"/>
      <c r="D1093" s="17"/>
    </row>
    <row r="1094" spans="3:4">
      <c r="C1094" s="17"/>
      <c r="D1094" s="17"/>
    </row>
    <row r="1095" spans="3:4">
      <c r="C1095" s="17"/>
      <c r="D1095" s="17"/>
    </row>
    <row r="1096" spans="3:4">
      <c r="C1096" s="17"/>
      <c r="D1096" s="17"/>
    </row>
    <row r="1097" spans="3:4">
      <c r="C1097" s="17"/>
      <c r="D1097" s="17"/>
    </row>
    <row r="1098" spans="3:4">
      <c r="C1098" s="17"/>
      <c r="D1098" s="17"/>
    </row>
    <row r="1099" spans="3:4">
      <c r="C1099" s="17"/>
      <c r="D1099" s="17"/>
    </row>
    <row r="1100" spans="3:4">
      <c r="C1100" s="17"/>
      <c r="D1100" s="17"/>
    </row>
    <row r="1101" spans="3:4">
      <c r="C1101" s="17"/>
      <c r="D1101" s="17"/>
    </row>
    <row r="1102" spans="3:4">
      <c r="C1102" s="17"/>
      <c r="D1102" s="17"/>
    </row>
    <row r="1103" spans="3:4">
      <c r="C1103" s="17"/>
      <c r="D1103" s="17"/>
    </row>
    <row r="1104" spans="3:4">
      <c r="C1104" s="17"/>
      <c r="D1104" s="17"/>
    </row>
    <row r="1105" spans="3:4">
      <c r="C1105" s="17"/>
      <c r="D1105" s="17"/>
    </row>
    <row r="1106" spans="3:4">
      <c r="C1106" s="17"/>
      <c r="D1106" s="17"/>
    </row>
    <row r="1107" spans="3:4">
      <c r="C1107" s="17"/>
      <c r="D1107" s="17"/>
    </row>
    <row r="1108" spans="3:4">
      <c r="C1108" s="17"/>
      <c r="D1108" s="17"/>
    </row>
    <row r="1109" spans="3:4">
      <c r="C1109" s="17"/>
      <c r="D1109" s="17"/>
    </row>
    <row r="1110" spans="3:4">
      <c r="C1110" s="17"/>
      <c r="D1110" s="17"/>
    </row>
    <row r="1111" spans="3:4">
      <c r="C1111" s="17"/>
      <c r="D1111" s="17"/>
    </row>
    <row r="1112" spans="3:4">
      <c r="C1112" s="17"/>
      <c r="D1112" s="17"/>
    </row>
    <row r="1113" spans="3:4">
      <c r="C1113" s="17"/>
      <c r="D1113" s="17"/>
    </row>
    <row r="1114" spans="3:4">
      <c r="C1114" s="17"/>
      <c r="D1114" s="17"/>
    </row>
    <row r="1115" spans="3:4">
      <c r="C1115" s="17"/>
      <c r="D1115" s="17"/>
    </row>
    <row r="1116" spans="3:4">
      <c r="C1116" s="17"/>
      <c r="D1116" s="17"/>
    </row>
    <row r="1117" spans="3:4">
      <c r="C1117" s="17"/>
      <c r="D1117" s="17"/>
    </row>
    <row r="1118" spans="3:4">
      <c r="C1118" s="17"/>
      <c r="D1118" s="17"/>
    </row>
    <row r="1119" spans="3:4">
      <c r="C1119" s="17"/>
      <c r="D1119" s="17"/>
    </row>
    <row r="1120" spans="3:4">
      <c r="C1120" s="17"/>
      <c r="D1120" s="17"/>
    </row>
    <row r="1121" spans="3:4">
      <c r="C1121" s="17"/>
      <c r="D1121" s="17"/>
    </row>
    <row r="1122" spans="3:4">
      <c r="C1122" s="17"/>
      <c r="D1122" s="17"/>
    </row>
    <row r="1123" spans="3:4">
      <c r="C1123" s="17"/>
      <c r="D1123" s="17"/>
    </row>
    <row r="1124" spans="3:4">
      <c r="C1124" s="17"/>
      <c r="D1124" s="17"/>
    </row>
    <row r="1125" spans="3:4">
      <c r="C1125" s="17"/>
      <c r="D1125" s="17"/>
    </row>
    <row r="1126" spans="3:4">
      <c r="C1126" s="17"/>
      <c r="D1126" s="17"/>
    </row>
    <row r="1127" spans="3:4">
      <c r="C1127" s="17"/>
      <c r="D1127" s="17"/>
    </row>
    <row r="1128" spans="3:4">
      <c r="C1128" s="17"/>
      <c r="D1128" s="17"/>
    </row>
    <row r="1129" spans="3:4">
      <c r="C1129" s="17"/>
      <c r="D1129" s="17"/>
    </row>
    <row r="1130" spans="3:4">
      <c r="C1130" s="17"/>
      <c r="D1130" s="17"/>
    </row>
    <row r="1131" spans="3:4">
      <c r="C1131" s="17"/>
      <c r="D1131" s="17"/>
    </row>
    <row r="1132" spans="3:4">
      <c r="C1132" s="17"/>
      <c r="D1132" s="17"/>
    </row>
    <row r="1133" spans="3:4">
      <c r="C1133" s="17"/>
      <c r="D1133" s="17"/>
    </row>
    <row r="1134" spans="3:4">
      <c r="C1134" s="17"/>
      <c r="D1134" s="17"/>
    </row>
    <row r="1135" spans="3:4">
      <c r="C1135" s="17"/>
      <c r="D1135" s="17"/>
    </row>
    <row r="1136" spans="3:4">
      <c r="C1136" s="17"/>
      <c r="D1136" s="17"/>
    </row>
    <row r="1137" spans="3:4">
      <c r="C1137" s="17"/>
      <c r="D1137" s="17"/>
    </row>
    <row r="1138" spans="3:4">
      <c r="C1138" s="17"/>
      <c r="D1138" s="17"/>
    </row>
    <row r="1139" spans="3:4">
      <c r="C1139" s="17"/>
      <c r="D1139" s="17"/>
    </row>
    <row r="1140" spans="3:4">
      <c r="C1140" s="17"/>
      <c r="D1140" s="17"/>
    </row>
    <row r="1141" spans="3:4">
      <c r="C1141" s="17"/>
      <c r="D1141" s="17"/>
    </row>
    <row r="1142" spans="3:4">
      <c r="C1142" s="17"/>
      <c r="D1142" s="17"/>
    </row>
    <row r="1143" spans="3:4">
      <c r="C1143" s="17"/>
      <c r="D1143" s="17"/>
    </row>
    <row r="1144" spans="3:4">
      <c r="C1144" s="17"/>
      <c r="D1144" s="17"/>
    </row>
    <row r="1145" spans="3:4">
      <c r="C1145" s="17"/>
      <c r="D1145" s="17"/>
    </row>
    <row r="1146" spans="3:4">
      <c r="C1146" s="17"/>
      <c r="D1146" s="17"/>
    </row>
    <row r="1147" spans="3:4">
      <c r="C1147" s="17"/>
      <c r="D1147" s="17"/>
    </row>
    <row r="1148" spans="3:4">
      <c r="C1148" s="17"/>
      <c r="D1148" s="17"/>
    </row>
    <row r="1149" spans="3:4">
      <c r="C1149" s="17"/>
      <c r="D1149" s="17"/>
    </row>
    <row r="1150" spans="3:4">
      <c r="C1150" s="17"/>
      <c r="D1150" s="17"/>
    </row>
    <row r="1151" spans="3:4">
      <c r="C1151" s="17"/>
      <c r="D1151" s="17"/>
    </row>
    <row r="1152" spans="3:4">
      <c r="C1152" s="17"/>
      <c r="D1152" s="17"/>
    </row>
    <row r="1153" spans="3:4">
      <c r="C1153" s="17"/>
      <c r="D1153" s="17"/>
    </row>
    <row r="1154" spans="3:4">
      <c r="C1154" s="17"/>
      <c r="D1154" s="17"/>
    </row>
    <row r="1155" spans="3:4">
      <c r="C1155" s="17"/>
      <c r="D1155" s="17"/>
    </row>
    <row r="1156" spans="3:4">
      <c r="C1156" s="17"/>
      <c r="D1156" s="17"/>
    </row>
    <row r="1157" spans="3:4">
      <c r="C1157" s="17"/>
      <c r="D1157" s="17"/>
    </row>
    <row r="1158" spans="3:4">
      <c r="C1158" s="17"/>
      <c r="D1158" s="17"/>
    </row>
    <row r="1159" spans="3:4">
      <c r="C1159" s="17"/>
      <c r="D1159" s="17"/>
    </row>
    <row r="1160" spans="3:4">
      <c r="C1160" s="17"/>
      <c r="D1160" s="17"/>
    </row>
    <row r="1161" spans="3:4">
      <c r="C1161" s="17"/>
      <c r="D1161" s="17"/>
    </row>
    <row r="1162" spans="3:4">
      <c r="C1162" s="17"/>
      <c r="D1162" s="17"/>
    </row>
    <row r="1163" spans="3:4">
      <c r="C1163" s="17"/>
      <c r="D1163" s="17"/>
    </row>
    <row r="1164" spans="3:4">
      <c r="C1164" s="17"/>
      <c r="D1164" s="17"/>
    </row>
    <row r="1165" spans="3:4">
      <c r="C1165" s="17"/>
      <c r="D1165" s="17"/>
    </row>
    <row r="1166" spans="3:4">
      <c r="C1166" s="17"/>
      <c r="D1166" s="17"/>
    </row>
    <row r="1167" spans="3:4">
      <c r="C1167" s="17"/>
      <c r="D1167" s="17"/>
    </row>
    <row r="1168" spans="3:4">
      <c r="C1168" s="17"/>
      <c r="D1168" s="17"/>
    </row>
    <row r="1169" spans="3:4">
      <c r="C1169" s="17"/>
      <c r="D1169" s="17"/>
    </row>
    <row r="1170" spans="3:4">
      <c r="C1170" s="17"/>
      <c r="D1170" s="17"/>
    </row>
    <row r="1171" spans="3:4">
      <c r="C1171" s="17"/>
      <c r="D1171" s="17"/>
    </row>
    <row r="1172" spans="3:4">
      <c r="C1172" s="17"/>
      <c r="D1172" s="17"/>
    </row>
    <row r="1173" spans="3:4">
      <c r="C1173" s="17"/>
      <c r="D1173" s="17"/>
    </row>
    <row r="1174" spans="3:4">
      <c r="C1174" s="17"/>
      <c r="D1174" s="17"/>
    </row>
    <row r="1175" spans="3:4">
      <c r="C1175" s="17"/>
      <c r="D1175" s="17"/>
    </row>
    <row r="1176" spans="3:4">
      <c r="C1176" s="17"/>
      <c r="D1176" s="17"/>
    </row>
    <row r="1177" spans="3:4">
      <c r="C1177" s="17"/>
      <c r="D1177" s="17"/>
    </row>
    <row r="1178" spans="3:4">
      <c r="C1178" s="17"/>
      <c r="D1178" s="17"/>
    </row>
    <row r="1179" spans="3:4">
      <c r="C1179" s="17"/>
      <c r="D1179" s="17"/>
    </row>
    <row r="1180" spans="3:4">
      <c r="C1180" s="17"/>
      <c r="D1180" s="17"/>
    </row>
    <row r="1181" spans="3:4">
      <c r="C1181" s="17"/>
      <c r="D1181" s="17"/>
    </row>
    <row r="1182" spans="3:4">
      <c r="C1182" s="17"/>
      <c r="D1182" s="17"/>
    </row>
    <row r="1183" spans="3:4">
      <c r="C1183" s="17"/>
      <c r="D1183" s="17"/>
    </row>
    <row r="1184" spans="3:4">
      <c r="C1184" s="17"/>
      <c r="D1184" s="17"/>
    </row>
    <row r="1185" spans="3:4">
      <c r="C1185" s="17"/>
      <c r="D1185" s="17"/>
    </row>
    <row r="1186" spans="3:4">
      <c r="C1186" s="17"/>
      <c r="D1186" s="17"/>
    </row>
    <row r="1187" spans="3:4">
      <c r="C1187" s="17"/>
      <c r="D1187" s="17"/>
    </row>
    <row r="1188" spans="3:4">
      <c r="C1188" s="17"/>
      <c r="D1188" s="17"/>
    </row>
    <row r="1189" spans="3:4">
      <c r="C1189" s="17"/>
      <c r="D1189" s="17"/>
    </row>
    <row r="1190" spans="3:4">
      <c r="C1190" s="17"/>
      <c r="D1190" s="17"/>
    </row>
    <row r="1191" spans="3:4">
      <c r="C1191" s="17"/>
      <c r="D1191" s="17"/>
    </row>
    <row r="1192" spans="3:4">
      <c r="C1192" s="17"/>
      <c r="D1192" s="17"/>
    </row>
    <row r="1193" spans="3:4">
      <c r="C1193" s="17"/>
      <c r="D1193" s="17"/>
    </row>
    <row r="1194" spans="3:4">
      <c r="C1194" s="17"/>
      <c r="D1194" s="17"/>
    </row>
    <row r="1195" spans="3:4">
      <c r="C1195" s="17"/>
      <c r="D1195" s="17"/>
    </row>
    <row r="1196" spans="3:4">
      <c r="C1196" s="17"/>
      <c r="D1196" s="17"/>
    </row>
    <row r="1197" spans="3:4">
      <c r="C1197" s="17"/>
      <c r="D1197" s="17"/>
    </row>
    <row r="1198" spans="3:4">
      <c r="C1198" s="17"/>
      <c r="D1198" s="17"/>
    </row>
    <row r="1199" spans="3:4">
      <c r="C1199" s="17"/>
      <c r="D1199" s="17"/>
    </row>
    <row r="1200" spans="3:4">
      <c r="C1200" s="17"/>
      <c r="D1200" s="17"/>
    </row>
    <row r="1201" spans="3:4">
      <c r="C1201" s="17"/>
      <c r="D1201" s="17"/>
    </row>
    <row r="1202" spans="3:4">
      <c r="C1202" s="17"/>
      <c r="D1202" s="17"/>
    </row>
    <row r="1203" spans="3:4">
      <c r="C1203" s="17"/>
      <c r="D1203" s="17"/>
    </row>
    <row r="1204" spans="3:4">
      <c r="C1204" s="17"/>
      <c r="D1204" s="17"/>
    </row>
    <row r="1205" spans="3:4">
      <c r="C1205" s="17"/>
      <c r="D1205" s="17"/>
    </row>
    <row r="1206" spans="3:4">
      <c r="C1206" s="17"/>
      <c r="D1206" s="17"/>
    </row>
    <row r="1207" spans="3:4">
      <c r="C1207" s="17"/>
      <c r="D1207" s="17"/>
    </row>
    <row r="1208" spans="3:4">
      <c r="C1208" s="17"/>
      <c r="D1208" s="17"/>
    </row>
    <row r="1209" spans="3:4">
      <c r="C1209" s="17"/>
      <c r="D1209" s="17"/>
    </row>
    <row r="1210" spans="3:4">
      <c r="C1210" s="17"/>
      <c r="D1210" s="17"/>
    </row>
    <row r="1211" spans="3:4">
      <c r="C1211" s="17"/>
      <c r="D1211" s="17"/>
    </row>
    <row r="1212" spans="3:4">
      <c r="C1212" s="17"/>
      <c r="D1212" s="17"/>
    </row>
    <row r="1213" spans="3:4">
      <c r="C1213" s="17"/>
      <c r="D1213" s="17"/>
    </row>
    <row r="1214" spans="3:4">
      <c r="C1214" s="17"/>
      <c r="D1214" s="17"/>
    </row>
    <row r="1215" spans="3:4">
      <c r="C1215" s="17"/>
      <c r="D1215" s="17"/>
    </row>
    <row r="1216" spans="3:4">
      <c r="C1216" s="17"/>
      <c r="D1216" s="17"/>
    </row>
    <row r="1217" spans="3:4">
      <c r="C1217" s="17"/>
      <c r="D1217" s="17"/>
    </row>
    <row r="1218" spans="3:4">
      <c r="C1218" s="17"/>
      <c r="D1218" s="17"/>
    </row>
    <row r="1219" spans="3:4">
      <c r="C1219" s="17"/>
      <c r="D1219" s="17"/>
    </row>
    <row r="1220" spans="3:4">
      <c r="C1220" s="17"/>
      <c r="D1220" s="17"/>
    </row>
    <row r="1221" spans="3:4">
      <c r="C1221" s="17"/>
      <c r="D1221" s="17"/>
    </row>
    <row r="1222" spans="3:4">
      <c r="C1222" s="17"/>
      <c r="D1222" s="17"/>
    </row>
    <row r="1223" spans="3:4">
      <c r="C1223" s="17"/>
      <c r="D1223" s="17"/>
    </row>
    <row r="1224" spans="3:4">
      <c r="C1224" s="17"/>
      <c r="D1224" s="17"/>
    </row>
    <row r="1225" spans="3:4">
      <c r="C1225" s="17"/>
      <c r="D1225" s="17"/>
    </row>
    <row r="1226" spans="3:4">
      <c r="C1226" s="17"/>
      <c r="D1226" s="17"/>
    </row>
    <row r="1227" spans="3:4">
      <c r="C1227" s="17"/>
      <c r="D1227" s="17"/>
    </row>
    <row r="1228" spans="3:4">
      <c r="C1228" s="17"/>
      <c r="D1228" s="17"/>
    </row>
    <row r="1229" spans="3:4">
      <c r="C1229" s="17"/>
      <c r="D1229" s="17"/>
    </row>
    <row r="1230" spans="3:4">
      <c r="C1230" s="17"/>
      <c r="D1230" s="17"/>
    </row>
    <row r="1231" spans="3:4">
      <c r="C1231" s="17"/>
      <c r="D1231" s="17"/>
    </row>
    <row r="1232" spans="3:4">
      <c r="C1232" s="17"/>
      <c r="D1232" s="17"/>
    </row>
    <row r="1233" spans="3:4">
      <c r="C1233" s="17"/>
      <c r="D1233" s="17"/>
    </row>
    <row r="1234" spans="3:4">
      <c r="C1234" s="17"/>
      <c r="D1234" s="17"/>
    </row>
    <row r="1235" spans="3:4">
      <c r="C1235" s="17"/>
      <c r="D1235" s="17"/>
    </row>
    <row r="1236" spans="3:4">
      <c r="C1236" s="17"/>
      <c r="D1236" s="17"/>
    </row>
    <row r="1237" spans="3:4">
      <c r="C1237" s="17"/>
      <c r="D1237" s="17"/>
    </row>
    <row r="1238" spans="3:4">
      <c r="C1238" s="17"/>
      <c r="D1238" s="17"/>
    </row>
    <row r="1239" spans="3:4">
      <c r="C1239" s="17"/>
      <c r="D1239" s="17"/>
    </row>
    <row r="1240" spans="3:4">
      <c r="C1240" s="17"/>
      <c r="D1240" s="17"/>
    </row>
    <row r="1241" spans="3:4">
      <c r="C1241" s="17"/>
      <c r="D1241" s="17"/>
    </row>
    <row r="1242" spans="3:4">
      <c r="C1242" s="17"/>
      <c r="D1242" s="17"/>
    </row>
    <row r="1243" spans="3:4">
      <c r="C1243" s="17"/>
      <c r="D1243" s="17"/>
    </row>
    <row r="1244" spans="3:4">
      <c r="C1244" s="17"/>
      <c r="D1244" s="17"/>
    </row>
    <row r="1245" spans="3:4">
      <c r="C1245" s="17"/>
      <c r="D1245" s="17"/>
    </row>
    <row r="1246" spans="3:4">
      <c r="C1246" s="17"/>
      <c r="D1246" s="17"/>
    </row>
    <row r="1247" spans="3:4">
      <c r="C1247" s="17"/>
      <c r="D1247" s="17"/>
    </row>
    <row r="1248" spans="3:4">
      <c r="C1248" s="17"/>
      <c r="D1248" s="17"/>
    </row>
    <row r="1249" spans="3:4">
      <c r="C1249" s="17"/>
      <c r="D1249" s="17"/>
    </row>
    <row r="1250" spans="3:4">
      <c r="C1250" s="17"/>
      <c r="D1250" s="17"/>
    </row>
    <row r="1251" spans="3:4">
      <c r="C1251" s="17"/>
      <c r="D1251" s="17"/>
    </row>
    <row r="1252" spans="3:4">
      <c r="C1252" s="17"/>
      <c r="D1252" s="17"/>
    </row>
    <row r="1253" spans="3:4">
      <c r="C1253" s="17"/>
      <c r="D1253" s="17"/>
    </row>
    <row r="1254" spans="3:4">
      <c r="C1254" s="17"/>
      <c r="D1254" s="17"/>
    </row>
    <row r="1255" spans="3:4">
      <c r="C1255" s="17"/>
      <c r="D1255" s="17"/>
    </row>
    <row r="1256" spans="3:4">
      <c r="C1256" s="17"/>
      <c r="D1256" s="17"/>
    </row>
    <row r="1257" spans="3:4">
      <c r="C1257" s="17"/>
      <c r="D1257" s="17"/>
    </row>
    <row r="1258" spans="3:4">
      <c r="C1258" s="17"/>
      <c r="D1258" s="17"/>
    </row>
    <row r="1259" spans="3:4">
      <c r="C1259" s="17"/>
      <c r="D1259" s="17"/>
    </row>
    <row r="1260" spans="3:4">
      <c r="C1260" s="17"/>
      <c r="D1260" s="17"/>
    </row>
    <row r="1261" spans="3:4">
      <c r="C1261" s="17"/>
      <c r="D1261" s="17"/>
    </row>
    <row r="1262" spans="3:4">
      <c r="C1262" s="17"/>
      <c r="D1262" s="17"/>
    </row>
    <row r="1263" spans="3:4">
      <c r="C1263" s="17"/>
      <c r="D1263" s="17"/>
    </row>
    <row r="1264" spans="3:4">
      <c r="C1264" s="17"/>
      <c r="D1264" s="17"/>
    </row>
    <row r="1265" spans="3:4">
      <c r="C1265" s="17"/>
      <c r="D1265" s="17"/>
    </row>
    <row r="1266" spans="3:4">
      <c r="C1266" s="17"/>
      <c r="D1266" s="17"/>
    </row>
    <row r="1267" spans="3:4">
      <c r="C1267" s="17"/>
      <c r="D1267" s="17"/>
    </row>
    <row r="1268" spans="3:4">
      <c r="C1268" s="17"/>
      <c r="D1268" s="17"/>
    </row>
    <row r="1269" spans="3:4">
      <c r="C1269" s="17"/>
      <c r="D1269" s="17"/>
    </row>
    <row r="1270" spans="3:4">
      <c r="C1270" s="17"/>
      <c r="D1270" s="17"/>
    </row>
    <row r="1271" spans="3:4">
      <c r="C1271" s="17"/>
      <c r="D1271" s="17"/>
    </row>
    <row r="1272" spans="3:4">
      <c r="C1272" s="17"/>
      <c r="D1272" s="17"/>
    </row>
    <row r="1273" spans="3:4">
      <c r="C1273" s="17"/>
      <c r="D1273" s="17"/>
    </row>
    <row r="1274" spans="3:4">
      <c r="C1274" s="17"/>
      <c r="D1274" s="17"/>
    </row>
    <row r="1275" spans="3:4">
      <c r="C1275" s="17"/>
      <c r="D1275" s="17"/>
    </row>
    <row r="1276" spans="3:4">
      <c r="C1276" s="17"/>
      <c r="D1276" s="17"/>
    </row>
    <row r="1277" spans="3:4">
      <c r="C1277" s="17"/>
      <c r="D1277" s="17"/>
    </row>
    <row r="1278" spans="3:4">
      <c r="C1278" s="17"/>
      <c r="D1278" s="17"/>
    </row>
    <row r="1279" spans="3:4">
      <c r="C1279" s="17"/>
      <c r="D1279" s="17"/>
    </row>
    <row r="1280" spans="3:4">
      <c r="C1280" s="17"/>
      <c r="D1280" s="17"/>
    </row>
    <row r="1281" spans="3:4">
      <c r="C1281" s="17"/>
      <c r="D1281" s="17"/>
    </row>
    <row r="1282" spans="3:4">
      <c r="C1282" s="17"/>
      <c r="D1282" s="17"/>
    </row>
    <row r="1283" spans="3:4">
      <c r="C1283" s="17"/>
      <c r="D1283" s="17"/>
    </row>
    <row r="1284" spans="3:4">
      <c r="C1284" s="17"/>
      <c r="D1284" s="17"/>
    </row>
    <row r="1285" spans="3:4">
      <c r="C1285" s="17"/>
      <c r="D1285" s="17"/>
    </row>
    <row r="1286" spans="3:4">
      <c r="C1286" s="17"/>
      <c r="D1286" s="17"/>
    </row>
    <row r="1287" spans="3:4">
      <c r="C1287" s="17"/>
      <c r="D1287" s="17"/>
    </row>
    <row r="1288" spans="3:4">
      <c r="C1288" s="17"/>
      <c r="D1288" s="17"/>
    </row>
    <row r="1289" spans="3:4">
      <c r="C1289" s="17"/>
      <c r="D1289" s="17"/>
    </row>
    <row r="1290" spans="3:4">
      <c r="C1290" s="17"/>
      <c r="D1290" s="17"/>
    </row>
    <row r="1291" spans="3:4">
      <c r="C1291" s="17"/>
      <c r="D1291" s="17"/>
    </row>
    <row r="1292" spans="3:4">
      <c r="C1292" s="17"/>
      <c r="D1292" s="17"/>
    </row>
    <row r="1293" spans="3:4">
      <c r="C1293" s="17"/>
      <c r="D1293" s="17"/>
    </row>
    <row r="1294" spans="3:4">
      <c r="C1294" s="17"/>
      <c r="D1294" s="17"/>
    </row>
    <row r="1295" spans="3:4">
      <c r="C1295" s="17"/>
      <c r="D1295" s="17"/>
    </row>
    <row r="1296" spans="3:4">
      <c r="C1296" s="17"/>
      <c r="D1296" s="17"/>
    </row>
    <row r="1297" spans="3:4">
      <c r="C1297" s="17"/>
      <c r="D1297" s="17"/>
    </row>
    <row r="1298" spans="3:4">
      <c r="C1298" s="17"/>
      <c r="D1298" s="17"/>
    </row>
    <row r="1299" spans="3:4">
      <c r="C1299" s="17"/>
      <c r="D1299" s="17"/>
    </row>
    <row r="1300" spans="3:4">
      <c r="C1300" s="17"/>
      <c r="D1300" s="17"/>
    </row>
    <row r="1301" spans="3:4">
      <c r="C1301" s="17"/>
      <c r="D1301" s="17"/>
    </row>
    <row r="1302" spans="3:4">
      <c r="C1302" s="17"/>
      <c r="D1302" s="17"/>
    </row>
    <row r="1303" spans="3:4">
      <c r="C1303" s="17"/>
      <c r="D1303" s="17"/>
    </row>
    <row r="1304" spans="3:4">
      <c r="C1304" s="17"/>
      <c r="D1304" s="17"/>
    </row>
    <row r="1305" spans="3:4">
      <c r="C1305" s="17"/>
      <c r="D1305" s="17"/>
    </row>
    <row r="1306" spans="3:4">
      <c r="C1306" s="17"/>
      <c r="D1306" s="17"/>
    </row>
    <row r="1307" spans="3:4">
      <c r="C1307" s="17"/>
      <c r="D1307" s="17"/>
    </row>
    <row r="1308" spans="3:4">
      <c r="C1308" s="17"/>
      <c r="D1308" s="17"/>
    </row>
    <row r="1309" spans="3:4">
      <c r="C1309" s="17"/>
      <c r="D1309" s="17"/>
    </row>
    <row r="1310" spans="3:4">
      <c r="C1310" s="17"/>
      <c r="D1310" s="17"/>
    </row>
    <row r="1311" spans="3:4">
      <c r="C1311" s="17"/>
      <c r="D1311" s="17"/>
    </row>
    <row r="1312" spans="3:4">
      <c r="C1312" s="17"/>
      <c r="D1312" s="17"/>
    </row>
    <row r="1313" spans="3:4">
      <c r="C1313" s="17"/>
      <c r="D1313" s="17"/>
    </row>
    <row r="1314" spans="3:4">
      <c r="C1314" s="17"/>
      <c r="D1314" s="17"/>
    </row>
    <row r="1315" spans="3:4">
      <c r="C1315" s="17"/>
      <c r="D1315" s="17"/>
    </row>
    <row r="1316" spans="3:4">
      <c r="C1316" s="17"/>
      <c r="D1316" s="17"/>
    </row>
    <row r="1317" spans="3:4">
      <c r="C1317" s="17"/>
      <c r="D1317" s="17"/>
    </row>
    <row r="1318" spans="3:4">
      <c r="C1318" s="17"/>
      <c r="D1318" s="17"/>
    </row>
    <row r="1319" spans="3:4">
      <c r="C1319" s="17"/>
      <c r="D1319" s="17"/>
    </row>
    <row r="1320" spans="3:4">
      <c r="C1320" s="17"/>
      <c r="D1320" s="17"/>
    </row>
    <row r="1321" spans="3:4">
      <c r="C1321" s="17"/>
      <c r="D1321" s="17"/>
    </row>
    <row r="1322" spans="3:4">
      <c r="C1322" s="17"/>
      <c r="D1322" s="17"/>
    </row>
    <row r="1323" spans="3:4">
      <c r="C1323" s="17"/>
      <c r="D1323" s="17"/>
    </row>
    <row r="1324" spans="3:4">
      <c r="C1324" s="17"/>
      <c r="D1324" s="17"/>
    </row>
    <row r="1325" spans="3:4">
      <c r="C1325" s="17"/>
      <c r="D1325" s="17"/>
    </row>
    <row r="1326" spans="3:4">
      <c r="C1326" s="17"/>
      <c r="D1326" s="17"/>
    </row>
    <row r="1327" spans="3:4">
      <c r="C1327" s="17"/>
      <c r="D1327" s="17"/>
    </row>
    <row r="1328" spans="3:4">
      <c r="C1328" s="17"/>
      <c r="D1328" s="17"/>
    </row>
    <row r="1329" spans="3:4">
      <c r="C1329" s="17"/>
      <c r="D1329" s="17"/>
    </row>
    <row r="1330" spans="3:4">
      <c r="C1330" s="17"/>
      <c r="D1330" s="17"/>
    </row>
    <row r="1331" spans="3:4">
      <c r="C1331" s="17"/>
      <c r="D1331" s="17"/>
    </row>
    <row r="1332" spans="3:4">
      <c r="C1332" s="17"/>
      <c r="D1332" s="17"/>
    </row>
    <row r="1333" spans="3:4">
      <c r="C1333" s="17"/>
      <c r="D1333" s="17"/>
    </row>
    <row r="1334" spans="3:4">
      <c r="C1334" s="17"/>
      <c r="D1334" s="17"/>
    </row>
    <row r="1335" spans="3:4">
      <c r="C1335" s="17"/>
      <c r="D1335" s="17"/>
    </row>
    <row r="1336" spans="3:4">
      <c r="C1336" s="17"/>
      <c r="D1336" s="17"/>
    </row>
    <row r="1337" spans="3:4">
      <c r="C1337" s="17"/>
      <c r="D1337" s="17"/>
    </row>
    <row r="1338" spans="3:4">
      <c r="C1338" s="17"/>
      <c r="D1338" s="17"/>
    </row>
    <row r="1339" spans="3:4">
      <c r="C1339" s="17"/>
      <c r="D1339" s="17"/>
    </row>
    <row r="1340" spans="3:4">
      <c r="C1340" s="17"/>
      <c r="D1340" s="17"/>
    </row>
    <row r="1341" spans="3:4">
      <c r="C1341" s="17"/>
      <c r="D1341" s="17"/>
    </row>
    <row r="1342" spans="3:4">
      <c r="C1342" s="17"/>
      <c r="D1342" s="17"/>
    </row>
    <row r="1343" spans="3:4">
      <c r="C1343" s="17"/>
      <c r="D1343" s="17"/>
    </row>
    <row r="1344" spans="3:4">
      <c r="C1344" s="17"/>
      <c r="D1344" s="17"/>
    </row>
    <row r="1345" spans="3:4">
      <c r="C1345" s="17"/>
      <c r="D1345" s="17"/>
    </row>
    <row r="1346" spans="3:4">
      <c r="C1346" s="17"/>
      <c r="D1346" s="17"/>
    </row>
    <row r="1347" spans="3:4">
      <c r="C1347" s="17"/>
      <c r="D1347" s="17"/>
    </row>
    <row r="1348" spans="3:4">
      <c r="C1348" s="17"/>
      <c r="D1348" s="17"/>
    </row>
    <row r="1349" spans="3:4">
      <c r="C1349" s="17"/>
      <c r="D1349" s="17"/>
    </row>
    <row r="1350" spans="3:4">
      <c r="C1350" s="17"/>
      <c r="D1350" s="17"/>
    </row>
    <row r="1351" spans="3:4">
      <c r="C1351" s="17"/>
      <c r="D1351" s="17"/>
    </row>
    <row r="1352" spans="3:4">
      <c r="C1352" s="17"/>
      <c r="D1352" s="17"/>
    </row>
    <row r="1353" spans="3:4">
      <c r="C1353" s="17"/>
      <c r="D1353" s="17"/>
    </row>
    <row r="1354" spans="3:4">
      <c r="C1354" s="17"/>
      <c r="D1354" s="17"/>
    </row>
    <row r="1355" spans="3:4">
      <c r="C1355" s="17"/>
      <c r="D1355" s="17"/>
    </row>
    <row r="1356" spans="3:4">
      <c r="C1356" s="17"/>
      <c r="D1356" s="17"/>
    </row>
    <row r="1357" spans="3:4">
      <c r="C1357" s="17"/>
      <c r="D1357" s="17"/>
    </row>
    <row r="1358" spans="3:4">
      <c r="C1358" s="17"/>
      <c r="D1358" s="17"/>
    </row>
    <row r="1359" spans="3:4">
      <c r="C1359" s="17"/>
      <c r="D1359" s="17"/>
    </row>
    <row r="1360" spans="3:4">
      <c r="C1360" s="17"/>
      <c r="D1360" s="17"/>
    </row>
    <row r="1361" spans="3:4">
      <c r="C1361" s="17"/>
      <c r="D1361" s="17"/>
    </row>
    <row r="1362" spans="3:4">
      <c r="C1362" s="17"/>
      <c r="D1362" s="17"/>
    </row>
    <row r="1363" spans="3:4">
      <c r="C1363" s="17"/>
      <c r="D1363" s="17"/>
    </row>
    <row r="1364" spans="3:4">
      <c r="C1364" s="17"/>
      <c r="D1364" s="17"/>
    </row>
    <row r="1365" spans="3:4">
      <c r="C1365" s="17"/>
      <c r="D1365" s="17"/>
    </row>
    <row r="1366" spans="3:4">
      <c r="C1366" s="17"/>
      <c r="D1366" s="17"/>
    </row>
    <row r="1367" spans="3:4">
      <c r="C1367" s="17"/>
      <c r="D1367" s="17"/>
    </row>
    <row r="1368" spans="3:4">
      <c r="C1368" s="17"/>
      <c r="D1368" s="17"/>
    </row>
    <row r="1369" spans="3:4">
      <c r="C1369" s="17"/>
      <c r="D1369" s="17"/>
    </row>
    <row r="1370" spans="3:4">
      <c r="C1370" s="17"/>
      <c r="D1370" s="17"/>
    </row>
    <row r="1371" spans="3:4">
      <c r="C1371" s="17"/>
      <c r="D1371" s="17"/>
    </row>
    <row r="1372" spans="3:4">
      <c r="C1372" s="17"/>
      <c r="D1372" s="17"/>
    </row>
    <row r="1373" spans="3:4">
      <c r="C1373" s="17"/>
      <c r="D1373" s="17"/>
    </row>
    <row r="1374" spans="3:4">
      <c r="C1374" s="17"/>
      <c r="D1374" s="17"/>
    </row>
    <row r="1375" spans="3:4">
      <c r="C1375" s="17"/>
      <c r="D1375" s="17"/>
    </row>
    <row r="1376" spans="3:4">
      <c r="C1376" s="17"/>
      <c r="D1376" s="17"/>
    </row>
    <row r="1377" spans="3:4">
      <c r="C1377" s="17"/>
      <c r="D1377" s="17"/>
    </row>
    <row r="1378" spans="3:4">
      <c r="C1378" s="17"/>
      <c r="D1378" s="17"/>
    </row>
    <row r="1379" spans="3:4">
      <c r="C1379" s="17"/>
      <c r="D1379" s="17"/>
    </row>
    <row r="1380" spans="3:4">
      <c r="C1380" s="17"/>
      <c r="D1380" s="17"/>
    </row>
    <row r="1381" spans="3:4">
      <c r="C1381" s="17"/>
      <c r="D1381" s="17"/>
    </row>
    <row r="1382" spans="3:4">
      <c r="C1382" s="17"/>
      <c r="D1382" s="17"/>
    </row>
    <row r="1383" spans="3:4">
      <c r="C1383" s="17"/>
      <c r="D1383" s="17"/>
    </row>
    <row r="1384" spans="3:4">
      <c r="C1384" s="17"/>
      <c r="D1384" s="17"/>
    </row>
    <row r="1385" spans="3:4">
      <c r="C1385" s="17"/>
      <c r="D1385" s="17"/>
    </row>
    <row r="1386" spans="3:4">
      <c r="C1386" s="17"/>
      <c r="D1386" s="17"/>
    </row>
    <row r="1387" spans="3:4">
      <c r="C1387" s="17"/>
      <c r="D1387" s="17"/>
    </row>
    <row r="1388" spans="3:4">
      <c r="C1388" s="17"/>
      <c r="D1388" s="17"/>
    </row>
    <row r="1389" spans="3:4">
      <c r="C1389" s="17"/>
      <c r="D1389" s="17"/>
    </row>
    <row r="1390" spans="3:4">
      <c r="C1390" s="17"/>
      <c r="D1390" s="17"/>
    </row>
    <row r="1391" spans="3:4">
      <c r="C1391" s="17"/>
      <c r="D1391" s="17"/>
    </row>
    <row r="1392" spans="3:4">
      <c r="C1392" s="17"/>
      <c r="D1392" s="17"/>
    </row>
    <row r="1393" spans="3:4">
      <c r="C1393" s="17"/>
      <c r="D1393" s="17"/>
    </row>
    <row r="1394" spans="3:4">
      <c r="C1394" s="17"/>
      <c r="D1394" s="17"/>
    </row>
    <row r="1395" spans="3:4">
      <c r="C1395" s="17"/>
      <c r="D1395" s="17"/>
    </row>
    <row r="1396" spans="3:4">
      <c r="C1396" s="17"/>
      <c r="D1396" s="17"/>
    </row>
    <row r="1397" spans="3:4">
      <c r="C1397" s="17"/>
      <c r="D1397" s="17"/>
    </row>
    <row r="1398" spans="3:4">
      <c r="C1398" s="17"/>
      <c r="D1398" s="17"/>
    </row>
    <row r="1399" spans="3:4">
      <c r="C1399" s="17"/>
      <c r="D1399" s="17"/>
    </row>
    <row r="1400" spans="3:4">
      <c r="C1400" s="17"/>
      <c r="D1400" s="17"/>
    </row>
    <row r="1401" spans="3:4">
      <c r="C1401" s="17"/>
      <c r="D1401" s="17"/>
    </row>
    <row r="1402" spans="3:4">
      <c r="C1402" s="17"/>
      <c r="D1402" s="17"/>
    </row>
    <row r="1403" spans="3:4">
      <c r="C1403" s="17"/>
      <c r="D1403" s="17"/>
    </row>
    <row r="1404" spans="3:4">
      <c r="C1404" s="17"/>
      <c r="D1404" s="17"/>
    </row>
    <row r="1405" spans="3:4">
      <c r="C1405" s="17"/>
      <c r="D1405" s="17"/>
    </row>
    <row r="1406" spans="3:4">
      <c r="C1406" s="17"/>
      <c r="D1406" s="17"/>
    </row>
    <row r="1407" spans="3:4">
      <c r="C1407" s="17"/>
      <c r="D1407" s="17"/>
    </row>
    <row r="1408" spans="3:4">
      <c r="C1408" s="17"/>
      <c r="D1408" s="17"/>
    </row>
    <row r="1409" spans="3:4">
      <c r="C1409" s="17"/>
      <c r="D1409" s="17"/>
    </row>
    <row r="1410" spans="3:4">
      <c r="C1410" s="17"/>
      <c r="D1410" s="17"/>
    </row>
    <row r="1411" spans="3:4">
      <c r="C1411" s="17"/>
      <c r="D1411" s="17"/>
    </row>
    <row r="1412" spans="3:4">
      <c r="C1412" s="17"/>
      <c r="D1412" s="17"/>
    </row>
    <row r="1413" spans="3:4">
      <c r="C1413" s="17"/>
      <c r="D1413" s="17"/>
    </row>
    <row r="1414" spans="3:4">
      <c r="C1414" s="17"/>
      <c r="D1414" s="17"/>
    </row>
    <row r="1415" spans="3:4">
      <c r="C1415" s="17"/>
      <c r="D1415" s="17"/>
    </row>
    <row r="1416" spans="3:4">
      <c r="C1416" s="17"/>
      <c r="D1416" s="17"/>
    </row>
    <row r="1417" spans="3:4">
      <c r="C1417" s="17"/>
      <c r="D1417" s="17"/>
    </row>
    <row r="1418" spans="3:4">
      <c r="C1418" s="17"/>
      <c r="D1418" s="17"/>
    </row>
    <row r="1419" spans="3:4">
      <c r="C1419" s="17"/>
      <c r="D1419" s="17"/>
    </row>
    <row r="1420" spans="3:4">
      <c r="C1420" s="17"/>
      <c r="D1420" s="17"/>
    </row>
    <row r="1421" spans="3:4">
      <c r="C1421" s="17"/>
      <c r="D1421" s="17"/>
    </row>
    <row r="1422" spans="3:4">
      <c r="C1422" s="17"/>
      <c r="D1422" s="17"/>
    </row>
    <row r="1423" spans="3:4">
      <c r="C1423" s="17"/>
      <c r="D1423" s="17"/>
    </row>
    <row r="1424" spans="3:4">
      <c r="C1424" s="17"/>
      <c r="D1424" s="17"/>
    </row>
    <row r="1425" spans="3:4">
      <c r="C1425" s="17"/>
      <c r="D1425" s="17"/>
    </row>
    <row r="1426" spans="3:4">
      <c r="C1426" s="17"/>
      <c r="D1426" s="17"/>
    </row>
    <row r="1427" spans="3:4">
      <c r="C1427" s="17"/>
      <c r="D1427" s="17"/>
    </row>
    <row r="1428" spans="3:4">
      <c r="C1428" s="17"/>
      <c r="D1428" s="17"/>
    </row>
    <row r="1429" spans="3:4">
      <c r="C1429" s="17"/>
      <c r="D1429" s="17"/>
    </row>
    <row r="1430" spans="3:4">
      <c r="C1430" s="17"/>
      <c r="D1430" s="17"/>
    </row>
    <row r="1431" spans="3:4">
      <c r="C1431" s="17"/>
      <c r="D1431" s="17"/>
    </row>
    <row r="1432" spans="3:4">
      <c r="C1432" s="17"/>
      <c r="D1432" s="17"/>
    </row>
    <row r="1433" spans="3:4">
      <c r="C1433" s="17"/>
      <c r="D1433" s="17"/>
    </row>
    <row r="1434" spans="3:4">
      <c r="C1434" s="17"/>
      <c r="D1434" s="17"/>
    </row>
    <row r="1435" spans="3:4">
      <c r="C1435" s="17"/>
      <c r="D1435" s="17"/>
    </row>
    <row r="1436" spans="3:4">
      <c r="C1436" s="17"/>
      <c r="D1436" s="17"/>
    </row>
    <row r="1437" spans="3:4">
      <c r="C1437" s="17"/>
      <c r="D1437" s="17"/>
    </row>
    <row r="1438" spans="3:4">
      <c r="C1438" s="17"/>
      <c r="D1438" s="17"/>
    </row>
    <row r="1439" spans="3:4">
      <c r="C1439" s="17"/>
      <c r="D1439" s="17"/>
    </row>
    <row r="1440" spans="3:4">
      <c r="C1440" s="17"/>
      <c r="D1440" s="17"/>
    </row>
    <row r="1441" spans="3:4">
      <c r="C1441" s="17"/>
      <c r="D1441" s="17"/>
    </row>
    <row r="1442" spans="3:4">
      <c r="C1442" s="17"/>
      <c r="D1442" s="17"/>
    </row>
    <row r="1443" spans="3:4">
      <c r="C1443" s="17"/>
      <c r="D1443" s="17"/>
    </row>
    <row r="1444" spans="3:4">
      <c r="C1444" s="17"/>
      <c r="D1444" s="17"/>
    </row>
    <row r="1445" spans="3:4">
      <c r="C1445" s="17"/>
      <c r="D1445" s="17"/>
    </row>
    <row r="1446" spans="3:4">
      <c r="C1446" s="17"/>
      <c r="D1446" s="17"/>
    </row>
    <row r="1447" spans="3:4">
      <c r="C1447" s="17"/>
      <c r="D1447" s="17"/>
    </row>
    <row r="1448" spans="3:4">
      <c r="C1448" s="17"/>
      <c r="D1448" s="17"/>
    </row>
    <row r="1449" spans="3:4">
      <c r="C1449" s="17"/>
      <c r="D1449" s="17"/>
    </row>
    <row r="1450" spans="3:4">
      <c r="C1450" s="17"/>
      <c r="D1450" s="17"/>
    </row>
    <row r="1451" spans="3:4">
      <c r="C1451" s="17"/>
      <c r="D1451" s="17"/>
    </row>
    <row r="1452" spans="3:4">
      <c r="C1452" s="17"/>
      <c r="D1452" s="17"/>
    </row>
    <row r="1453" spans="3:4">
      <c r="C1453" s="17"/>
      <c r="D1453" s="17"/>
    </row>
    <row r="1454" spans="3:4">
      <c r="C1454" s="17"/>
      <c r="D1454" s="17"/>
    </row>
    <row r="1455" spans="3:4">
      <c r="C1455" s="17"/>
      <c r="D1455" s="17"/>
    </row>
    <row r="1456" spans="3:4">
      <c r="C1456" s="17"/>
      <c r="D1456" s="17"/>
    </row>
    <row r="1457" spans="3:4">
      <c r="C1457" s="17"/>
      <c r="D1457" s="17"/>
    </row>
    <row r="1458" spans="3:4">
      <c r="C1458" s="17"/>
      <c r="D1458" s="17"/>
    </row>
    <row r="1459" spans="3:4">
      <c r="C1459" s="17"/>
      <c r="D1459" s="17"/>
    </row>
    <row r="1460" spans="3:4">
      <c r="C1460" s="17"/>
      <c r="D1460" s="17"/>
    </row>
    <row r="1461" spans="3:4">
      <c r="C1461" s="17"/>
      <c r="D1461" s="17"/>
    </row>
    <row r="1462" spans="3:4">
      <c r="C1462" s="17"/>
      <c r="D1462" s="17"/>
    </row>
    <row r="1463" spans="3:4">
      <c r="C1463" s="17"/>
      <c r="D1463" s="17"/>
    </row>
    <row r="1464" spans="3:4">
      <c r="C1464" s="17"/>
      <c r="D1464" s="17"/>
    </row>
    <row r="1465" spans="3:4">
      <c r="C1465" s="17"/>
      <c r="D1465" s="17"/>
    </row>
    <row r="1466" spans="3:4">
      <c r="C1466" s="17"/>
      <c r="D1466" s="17"/>
    </row>
    <row r="1467" spans="3:4">
      <c r="C1467" s="17"/>
      <c r="D1467" s="17"/>
    </row>
    <row r="1468" spans="3:4">
      <c r="C1468" s="17"/>
      <c r="D1468" s="17"/>
    </row>
    <row r="1469" spans="3:4">
      <c r="C1469" s="17"/>
      <c r="D1469" s="17"/>
    </row>
    <row r="1470" spans="3:4">
      <c r="C1470" s="17"/>
      <c r="D1470" s="17"/>
    </row>
    <row r="1471" spans="3:4">
      <c r="C1471" s="17"/>
      <c r="D1471" s="17"/>
    </row>
    <row r="1472" spans="3:4">
      <c r="C1472" s="17"/>
      <c r="D1472" s="17"/>
    </row>
    <row r="1473" spans="3:4">
      <c r="C1473" s="17"/>
      <c r="D1473" s="17"/>
    </row>
    <row r="1474" spans="3:4">
      <c r="C1474" s="17"/>
      <c r="D1474" s="17"/>
    </row>
    <row r="1475" spans="3:4">
      <c r="C1475" s="17"/>
      <c r="D1475" s="17"/>
    </row>
    <row r="1476" spans="3:4">
      <c r="C1476" s="17"/>
      <c r="D1476" s="17"/>
    </row>
    <row r="1477" spans="3:4">
      <c r="C1477" s="17"/>
      <c r="D1477" s="17"/>
    </row>
    <row r="1478" spans="3:4">
      <c r="C1478" s="17"/>
      <c r="D1478" s="17"/>
    </row>
    <row r="1479" spans="3:4">
      <c r="C1479" s="17"/>
      <c r="D1479" s="17"/>
    </row>
    <row r="1480" spans="3:4">
      <c r="C1480" s="17"/>
      <c r="D1480" s="17"/>
    </row>
    <row r="1481" spans="3:4">
      <c r="C1481" s="17"/>
      <c r="D1481" s="17"/>
    </row>
    <row r="1482" spans="3:4">
      <c r="C1482" s="17"/>
      <c r="D1482" s="17"/>
    </row>
    <row r="1483" spans="3:4">
      <c r="C1483" s="17"/>
      <c r="D1483" s="17"/>
    </row>
    <row r="1484" spans="3:4">
      <c r="C1484" s="17"/>
      <c r="D1484" s="17"/>
    </row>
    <row r="1485" spans="3:4">
      <c r="C1485" s="17"/>
      <c r="D1485" s="17"/>
    </row>
    <row r="1486" spans="3:4">
      <c r="C1486" s="17"/>
      <c r="D1486" s="17"/>
    </row>
    <row r="1487" spans="3:4">
      <c r="C1487" s="17"/>
      <c r="D1487" s="17"/>
    </row>
    <row r="1488" spans="3:4">
      <c r="C1488" s="17"/>
      <c r="D1488" s="17"/>
    </row>
    <row r="1489" spans="3:4">
      <c r="C1489" s="17"/>
      <c r="D1489" s="17"/>
    </row>
    <row r="1490" spans="3:4">
      <c r="C1490" s="17"/>
      <c r="D1490" s="17"/>
    </row>
    <row r="1491" spans="3:4">
      <c r="C1491" s="17"/>
      <c r="D1491" s="17"/>
    </row>
    <row r="1492" spans="3:4">
      <c r="C1492" s="17"/>
      <c r="D1492" s="17"/>
    </row>
    <row r="1493" spans="3:4">
      <c r="C1493" s="17"/>
      <c r="D1493" s="17"/>
    </row>
    <row r="1494" spans="3:4">
      <c r="C1494" s="17"/>
      <c r="D1494" s="17"/>
    </row>
    <row r="1495" spans="3:4">
      <c r="C1495" s="17"/>
      <c r="D1495" s="17"/>
    </row>
    <row r="1496" spans="3:4">
      <c r="C1496" s="17"/>
      <c r="D1496" s="17"/>
    </row>
    <row r="1497" spans="3:4">
      <c r="C1497" s="17"/>
      <c r="D1497" s="17"/>
    </row>
    <row r="1498" spans="3:4">
      <c r="C1498" s="17"/>
      <c r="D1498" s="17"/>
    </row>
    <row r="1499" spans="3:4">
      <c r="C1499" s="17"/>
      <c r="D1499" s="17"/>
    </row>
    <row r="1500" spans="3:4">
      <c r="C1500" s="17"/>
      <c r="D1500" s="17"/>
    </row>
    <row r="1501" spans="3:4">
      <c r="C1501" s="17"/>
      <c r="D1501" s="17"/>
    </row>
    <row r="1502" spans="3:4">
      <c r="C1502" s="17"/>
      <c r="D1502" s="17"/>
    </row>
    <row r="1503" spans="3:4">
      <c r="C1503" s="17"/>
      <c r="D1503" s="17"/>
    </row>
    <row r="1504" spans="3:4">
      <c r="C1504" s="17"/>
      <c r="D1504" s="17"/>
    </row>
    <row r="1505" spans="3:4">
      <c r="C1505" s="17"/>
      <c r="D1505" s="17"/>
    </row>
    <row r="1506" spans="3:4">
      <c r="C1506" s="17"/>
      <c r="D1506" s="17"/>
    </row>
    <row r="1507" spans="3:4">
      <c r="C1507" s="17"/>
      <c r="D1507" s="17"/>
    </row>
    <row r="1508" spans="3:4">
      <c r="C1508" s="17"/>
      <c r="D1508" s="17"/>
    </row>
    <row r="1509" spans="3:4">
      <c r="C1509" s="17"/>
      <c r="D1509" s="17"/>
    </row>
    <row r="1510" spans="3:4">
      <c r="C1510" s="17"/>
      <c r="D1510" s="17"/>
    </row>
    <row r="1511" spans="3:4">
      <c r="C1511" s="17"/>
      <c r="D1511" s="17"/>
    </row>
    <row r="1512" spans="3:4">
      <c r="C1512" s="17"/>
      <c r="D1512" s="17"/>
    </row>
    <row r="1513" spans="3:4">
      <c r="C1513" s="17"/>
      <c r="D1513" s="17"/>
    </row>
    <row r="1514" spans="3:4">
      <c r="C1514" s="17"/>
      <c r="D1514" s="17"/>
    </row>
    <row r="1515" spans="3:4">
      <c r="C1515" s="17"/>
      <c r="D1515" s="17"/>
    </row>
    <row r="1516" spans="3:4">
      <c r="C1516" s="17"/>
      <c r="D1516" s="17"/>
    </row>
    <row r="1517" spans="3:4">
      <c r="C1517" s="17"/>
      <c r="D1517" s="17"/>
    </row>
    <row r="1518" spans="3:4">
      <c r="C1518" s="17"/>
      <c r="D1518" s="17"/>
    </row>
    <row r="1519" spans="3:4">
      <c r="C1519" s="17"/>
      <c r="D1519" s="17"/>
    </row>
    <row r="1520" spans="3:4">
      <c r="C1520" s="17"/>
      <c r="D1520" s="17"/>
    </row>
    <row r="1521" spans="3:4">
      <c r="C1521" s="17"/>
      <c r="D1521" s="17"/>
    </row>
    <row r="1522" spans="3:4">
      <c r="C1522" s="17"/>
      <c r="D1522" s="17"/>
    </row>
    <row r="1523" spans="3:4">
      <c r="C1523" s="17"/>
      <c r="D1523" s="17"/>
    </row>
    <row r="1524" spans="3:4">
      <c r="C1524" s="17"/>
      <c r="D1524" s="17"/>
    </row>
    <row r="1525" spans="3:4">
      <c r="C1525" s="17"/>
      <c r="D1525" s="17"/>
    </row>
    <row r="1526" spans="3:4">
      <c r="C1526" s="17"/>
      <c r="D1526" s="17"/>
    </row>
    <row r="1527" spans="3:4">
      <c r="C1527" s="17"/>
      <c r="D1527" s="17"/>
    </row>
    <row r="1528" spans="3:4">
      <c r="C1528" s="17"/>
      <c r="D1528" s="17"/>
    </row>
    <row r="1529" spans="3:4">
      <c r="C1529" s="17"/>
      <c r="D1529" s="17"/>
    </row>
    <row r="1530" spans="3:4">
      <c r="C1530" s="17"/>
      <c r="D1530" s="17"/>
    </row>
    <row r="1531" spans="3:4">
      <c r="C1531" s="17"/>
      <c r="D1531" s="17"/>
    </row>
    <row r="1532" spans="3:4">
      <c r="C1532" s="17"/>
      <c r="D1532" s="17"/>
    </row>
    <row r="1533" spans="3:4">
      <c r="C1533" s="17"/>
      <c r="D1533" s="17"/>
    </row>
    <row r="1534" spans="3:4">
      <c r="C1534" s="17"/>
      <c r="D1534" s="17"/>
    </row>
    <row r="1535" spans="3:4">
      <c r="C1535" s="17"/>
      <c r="D1535" s="17"/>
    </row>
    <row r="1536" spans="3:4">
      <c r="C1536" s="17"/>
      <c r="D1536" s="17"/>
    </row>
    <row r="1537" spans="3:4">
      <c r="C1537" s="17"/>
      <c r="D1537" s="17"/>
    </row>
    <row r="1538" spans="3:4">
      <c r="C1538" s="17"/>
      <c r="D1538" s="17"/>
    </row>
    <row r="1539" spans="3:4">
      <c r="C1539" s="17"/>
      <c r="D1539" s="17"/>
    </row>
    <row r="1540" spans="3:4">
      <c r="C1540" s="17"/>
      <c r="D1540" s="17"/>
    </row>
    <row r="1541" spans="3:4">
      <c r="C1541" s="17"/>
      <c r="D1541" s="17"/>
    </row>
    <row r="1542" spans="3:4">
      <c r="C1542" s="17"/>
      <c r="D1542" s="17"/>
    </row>
    <row r="1543" spans="3:4">
      <c r="C1543" s="17"/>
      <c r="D1543" s="17"/>
    </row>
    <row r="1544" spans="3:4">
      <c r="C1544" s="17"/>
      <c r="D1544" s="17"/>
    </row>
    <row r="1545" spans="3:4">
      <c r="C1545" s="17"/>
      <c r="D1545" s="17"/>
    </row>
    <row r="1546" spans="3:4">
      <c r="C1546" s="17"/>
      <c r="D1546" s="17"/>
    </row>
    <row r="1547" spans="3:4">
      <c r="C1547" s="17"/>
      <c r="D1547" s="17"/>
    </row>
    <row r="1548" spans="3:4">
      <c r="C1548" s="17"/>
      <c r="D1548" s="17"/>
    </row>
    <row r="1549" spans="3:4">
      <c r="C1549" s="17"/>
      <c r="D1549" s="17"/>
    </row>
    <row r="1550" spans="3:4">
      <c r="C1550" s="17"/>
      <c r="D1550" s="17"/>
    </row>
    <row r="1551" spans="3:4">
      <c r="C1551" s="17"/>
      <c r="D1551" s="17"/>
    </row>
    <row r="1552" spans="3:4">
      <c r="C1552" s="17"/>
      <c r="D1552" s="17"/>
    </row>
    <row r="1553" spans="3:4">
      <c r="C1553" s="17"/>
      <c r="D1553" s="17"/>
    </row>
    <row r="1554" spans="3:4">
      <c r="C1554" s="17"/>
      <c r="D1554" s="17"/>
    </row>
    <row r="1555" spans="3:4">
      <c r="C1555" s="17"/>
      <c r="D1555" s="17"/>
    </row>
    <row r="1556" spans="3:4">
      <c r="C1556" s="17"/>
      <c r="D1556" s="17"/>
    </row>
    <row r="1557" spans="3:4">
      <c r="C1557" s="17"/>
      <c r="D1557" s="17"/>
    </row>
    <row r="1558" spans="3:4">
      <c r="C1558" s="17"/>
      <c r="D1558" s="17"/>
    </row>
    <row r="1559" spans="3:4">
      <c r="C1559" s="17"/>
      <c r="D1559" s="17"/>
    </row>
    <row r="1560" spans="3:4">
      <c r="C1560" s="17"/>
      <c r="D1560" s="17"/>
    </row>
    <row r="1561" spans="3:4">
      <c r="C1561" s="17"/>
      <c r="D1561" s="17"/>
    </row>
    <row r="1562" spans="3:4">
      <c r="C1562" s="17"/>
      <c r="D1562" s="17"/>
    </row>
    <row r="1563" spans="3:4">
      <c r="C1563" s="17"/>
      <c r="D1563" s="17"/>
    </row>
    <row r="1564" spans="3:4">
      <c r="C1564" s="17"/>
      <c r="D1564" s="17"/>
    </row>
    <row r="1565" spans="3:4">
      <c r="C1565" s="17"/>
      <c r="D1565" s="17"/>
    </row>
    <row r="1566" spans="3:4">
      <c r="C1566" s="17"/>
      <c r="D1566" s="17"/>
    </row>
    <row r="1567" spans="3:4">
      <c r="C1567" s="17"/>
      <c r="D1567" s="17"/>
    </row>
    <row r="1568" spans="3:4">
      <c r="C1568" s="17"/>
      <c r="D1568" s="17"/>
    </row>
    <row r="1569" spans="3:4">
      <c r="C1569" s="17"/>
      <c r="D1569" s="17"/>
    </row>
    <row r="1570" spans="3:4">
      <c r="C1570" s="17"/>
      <c r="D1570" s="17"/>
    </row>
    <row r="1571" spans="3:4">
      <c r="C1571" s="17"/>
      <c r="D1571" s="17"/>
    </row>
    <row r="1572" spans="3:4">
      <c r="C1572" s="17"/>
      <c r="D1572" s="17"/>
    </row>
    <row r="1573" spans="3:4">
      <c r="C1573" s="17"/>
      <c r="D1573" s="17"/>
    </row>
    <row r="1574" spans="3:4">
      <c r="C1574" s="17"/>
      <c r="D1574" s="17"/>
    </row>
    <row r="1575" spans="3:4">
      <c r="C1575" s="17"/>
      <c r="D1575" s="17"/>
    </row>
    <row r="1576" spans="3:4">
      <c r="C1576" s="17"/>
      <c r="D1576" s="17"/>
    </row>
    <row r="1577" spans="3:4">
      <c r="C1577" s="17"/>
      <c r="D1577" s="17"/>
    </row>
    <row r="1578" spans="3:4">
      <c r="C1578" s="17"/>
      <c r="D1578" s="17"/>
    </row>
    <row r="1579" spans="3:4">
      <c r="C1579" s="17"/>
      <c r="D1579" s="17"/>
    </row>
    <row r="1580" spans="3:4">
      <c r="C1580" s="17"/>
      <c r="D1580" s="17"/>
    </row>
    <row r="1581" spans="3:4">
      <c r="C1581" s="17"/>
      <c r="D1581" s="17"/>
    </row>
    <row r="1582" spans="3:4">
      <c r="C1582" s="17"/>
      <c r="D1582" s="17"/>
    </row>
    <row r="1583" spans="3:4">
      <c r="C1583" s="17"/>
      <c r="D1583" s="17"/>
    </row>
    <row r="1584" spans="3:4">
      <c r="C1584" s="17"/>
      <c r="D1584" s="17"/>
    </row>
    <row r="1585" spans="3:4">
      <c r="C1585" s="17"/>
      <c r="D1585" s="17"/>
    </row>
    <row r="1586" spans="3:4">
      <c r="C1586" s="17"/>
      <c r="D1586" s="17"/>
    </row>
    <row r="1587" spans="3:4">
      <c r="C1587" s="17"/>
      <c r="D1587" s="17"/>
    </row>
    <row r="1588" spans="3:4">
      <c r="C1588" s="17"/>
      <c r="D1588" s="17"/>
    </row>
    <row r="1589" spans="3:4">
      <c r="C1589" s="17"/>
      <c r="D1589" s="17"/>
    </row>
    <row r="1590" spans="3:4">
      <c r="C1590" s="17"/>
      <c r="D1590" s="17"/>
    </row>
    <row r="1591" spans="3:4">
      <c r="C1591" s="17"/>
      <c r="D1591" s="17"/>
    </row>
    <row r="1592" spans="3:4">
      <c r="C1592" s="17"/>
      <c r="D1592" s="17"/>
    </row>
    <row r="1593" spans="3:4">
      <c r="C1593" s="17"/>
      <c r="D1593" s="17"/>
    </row>
    <row r="1594" spans="3:4">
      <c r="C1594" s="17"/>
      <c r="D1594" s="17"/>
    </row>
    <row r="1595" spans="3:4">
      <c r="C1595" s="17"/>
      <c r="D1595" s="17"/>
    </row>
    <row r="1596" spans="3:4">
      <c r="C1596" s="17"/>
      <c r="D1596" s="17"/>
    </row>
    <row r="1597" spans="3:4">
      <c r="C1597" s="17"/>
      <c r="D1597" s="17"/>
    </row>
    <row r="1598" spans="3:4">
      <c r="C1598" s="17"/>
      <c r="D1598" s="17"/>
    </row>
    <row r="1599" spans="3:4">
      <c r="C1599" s="17"/>
      <c r="D1599" s="17"/>
    </row>
    <row r="1600" spans="3:4">
      <c r="C1600" s="17"/>
      <c r="D1600" s="17"/>
    </row>
    <row r="1601" spans="3:4">
      <c r="C1601" s="17"/>
      <c r="D1601" s="17"/>
    </row>
    <row r="1602" spans="3:4">
      <c r="C1602" s="17"/>
      <c r="D1602" s="17"/>
    </row>
    <row r="1603" spans="3:4">
      <c r="C1603" s="17"/>
      <c r="D1603" s="17"/>
    </row>
    <row r="1604" spans="3:4">
      <c r="C1604" s="17"/>
      <c r="D1604" s="17"/>
    </row>
    <row r="1605" spans="3:4">
      <c r="C1605" s="17"/>
      <c r="D1605" s="17"/>
    </row>
    <row r="1606" spans="3:4">
      <c r="C1606" s="17"/>
      <c r="D1606" s="17"/>
    </row>
    <row r="1607" spans="3:4">
      <c r="C1607" s="17"/>
      <c r="D1607" s="17"/>
    </row>
    <row r="1608" spans="3:4">
      <c r="C1608" s="17"/>
      <c r="D1608" s="17"/>
    </row>
    <row r="1609" spans="3:4">
      <c r="C1609" s="17"/>
      <c r="D1609" s="17"/>
    </row>
    <row r="1610" spans="3:4">
      <c r="C1610" s="17"/>
      <c r="D1610" s="17"/>
    </row>
    <row r="1611" spans="3:4">
      <c r="C1611" s="17"/>
      <c r="D1611" s="17"/>
    </row>
    <row r="1612" spans="3:4">
      <c r="C1612" s="17"/>
      <c r="D1612" s="17"/>
    </row>
    <row r="1613" spans="3:4">
      <c r="C1613" s="17"/>
      <c r="D1613" s="17"/>
    </row>
    <row r="1614" spans="3:4">
      <c r="C1614" s="17"/>
      <c r="D1614" s="17"/>
    </row>
    <row r="1615" spans="3:4">
      <c r="C1615" s="17"/>
      <c r="D1615" s="17"/>
    </row>
    <row r="1616" spans="3:4">
      <c r="C1616" s="17"/>
      <c r="D1616" s="17"/>
    </row>
    <row r="1617" spans="3:4">
      <c r="C1617" s="17"/>
      <c r="D1617" s="17"/>
    </row>
    <row r="1618" spans="3:4">
      <c r="C1618" s="17"/>
      <c r="D1618" s="17"/>
    </row>
    <row r="1619" spans="3:4">
      <c r="C1619" s="17"/>
      <c r="D1619" s="17"/>
    </row>
    <row r="1620" spans="3:4">
      <c r="C1620" s="17"/>
      <c r="D1620" s="17"/>
    </row>
    <row r="1621" spans="3:4">
      <c r="C1621" s="17"/>
      <c r="D1621" s="17"/>
    </row>
    <row r="1622" spans="3:4">
      <c r="C1622" s="17"/>
      <c r="D1622" s="17"/>
    </row>
    <row r="1623" spans="3:4">
      <c r="C1623" s="17"/>
      <c r="D1623" s="17"/>
    </row>
    <row r="1624" spans="3:4">
      <c r="C1624" s="17"/>
      <c r="D1624" s="17"/>
    </row>
    <row r="1625" spans="3:4">
      <c r="C1625" s="17"/>
      <c r="D1625" s="17"/>
    </row>
    <row r="1626" spans="3:4">
      <c r="C1626" s="17"/>
      <c r="D1626" s="17"/>
    </row>
    <row r="1627" spans="3:4">
      <c r="C1627" s="17"/>
      <c r="D1627" s="17"/>
    </row>
    <row r="1628" spans="3:4">
      <c r="C1628" s="17"/>
      <c r="D1628" s="17"/>
    </row>
    <row r="1629" spans="3:4">
      <c r="C1629" s="17"/>
      <c r="D1629" s="17"/>
    </row>
    <row r="1630" spans="3:4">
      <c r="C1630" s="17"/>
      <c r="D1630" s="17"/>
    </row>
    <row r="1631" spans="3:4">
      <c r="C1631" s="17"/>
      <c r="D1631" s="17"/>
    </row>
    <row r="1632" spans="3:4">
      <c r="C1632" s="17"/>
      <c r="D1632" s="17"/>
    </row>
    <row r="1633" spans="3:4">
      <c r="C1633" s="17"/>
      <c r="D1633" s="17"/>
    </row>
    <row r="1634" spans="3:4">
      <c r="C1634" s="17"/>
      <c r="D1634" s="17"/>
    </row>
    <row r="1635" spans="3:4">
      <c r="C1635" s="17"/>
      <c r="D1635" s="17"/>
    </row>
    <row r="1636" spans="3:4">
      <c r="C1636" s="17"/>
      <c r="D1636" s="17"/>
    </row>
    <row r="1637" spans="3:4">
      <c r="C1637" s="17"/>
      <c r="D1637" s="17"/>
    </row>
    <row r="1638" spans="3:4">
      <c r="C1638" s="17"/>
      <c r="D1638" s="17"/>
    </row>
    <row r="1639" spans="3:4">
      <c r="C1639" s="17"/>
      <c r="D1639" s="17"/>
    </row>
    <row r="1640" spans="3:4">
      <c r="C1640" s="17"/>
      <c r="D1640" s="17"/>
    </row>
    <row r="1641" spans="3:4">
      <c r="C1641" s="17"/>
      <c r="D1641" s="17"/>
    </row>
    <row r="1642" spans="3:4">
      <c r="C1642" s="17"/>
      <c r="D1642" s="17"/>
    </row>
    <row r="1643" spans="3:4">
      <c r="C1643" s="17"/>
      <c r="D1643" s="17"/>
    </row>
    <row r="1644" spans="3:4">
      <c r="C1644" s="17"/>
      <c r="D1644" s="17"/>
    </row>
    <row r="1645" spans="3:4">
      <c r="C1645" s="17"/>
      <c r="D1645" s="17"/>
    </row>
    <row r="1646" spans="3:4">
      <c r="C1646" s="17"/>
      <c r="D1646" s="17"/>
    </row>
    <row r="1647" spans="3:4">
      <c r="C1647" s="17"/>
      <c r="D1647" s="17"/>
    </row>
    <row r="1648" spans="3:4">
      <c r="C1648" s="17"/>
      <c r="D1648" s="17"/>
    </row>
    <row r="1649" spans="3:4">
      <c r="C1649" s="17"/>
      <c r="D1649" s="17"/>
    </row>
    <row r="1650" spans="3:4">
      <c r="C1650" s="17"/>
      <c r="D1650" s="17"/>
    </row>
    <row r="1651" spans="3:4">
      <c r="C1651" s="17"/>
      <c r="D1651" s="17"/>
    </row>
    <row r="1652" spans="3:4">
      <c r="C1652" s="17"/>
      <c r="D1652" s="17"/>
    </row>
    <row r="1653" spans="3:4">
      <c r="C1653" s="17"/>
      <c r="D1653" s="17"/>
    </row>
    <row r="1654" spans="3:4">
      <c r="C1654" s="17"/>
      <c r="D1654" s="17"/>
    </row>
    <row r="1655" spans="3:4">
      <c r="C1655" s="17"/>
      <c r="D1655" s="17"/>
    </row>
    <row r="1656" spans="3:4">
      <c r="C1656" s="17"/>
      <c r="D1656" s="17"/>
    </row>
    <row r="1657" spans="3:4">
      <c r="C1657" s="17"/>
      <c r="D1657" s="17"/>
    </row>
    <row r="1658" spans="3:4">
      <c r="C1658" s="17"/>
      <c r="D1658" s="17"/>
    </row>
    <row r="1659" spans="3:4">
      <c r="C1659" s="17"/>
      <c r="D1659" s="17"/>
    </row>
    <row r="1660" spans="3:4">
      <c r="C1660" s="17"/>
      <c r="D1660" s="17"/>
    </row>
    <row r="1661" spans="3:4">
      <c r="C1661" s="17"/>
      <c r="D1661" s="17"/>
    </row>
    <row r="1662" spans="3:4">
      <c r="C1662" s="17"/>
      <c r="D1662" s="17"/>
    </row>
    <row r="1663" spans="3:4">
      <c r="C1663" s="17"/>
      <c r="D1663" s="17"/>
    </row>
    <row r="1664" spans="3:4">
      <c r="C1664" s="17"/>
      <c r="D1664" s="17"/>
    </row>
    <row r="1665" spans="3:4">
      <c r="C1665" s="17"/>
      <c r="D1665" s="17"/>
    </row>
    <row r="1666" spans="3:4">
      <c r="C1666" s="17"/>
      <c r="D1666" s="17"/>
    </row>
    <row r="1667" spans="3:4">
      <c r="C1667" s="17"/>
      <c r="D1667" s="17"/>
    </row>
    <row r="1668" spans="3:4">
      <c r="C1668" s="17"/>
      <c r="D1668" s="17"/>
    </row>
    <row r="1669" spans="3:4">
      <c r="C1669" s="17"/>
      <c r="D1669" s="17"/>
    </row>
    <row r="1670" spans="3:4">
      <c r="C1670" s="17"/>
      <c r="D1670" s="17"/>
    </row>
    <row r="1671" spans="3:4">
      <c r="C1671" s="17"/>
      <c r="D1671" s="17"/>
    </row>
    <row r="1672" spans="3:4">
      <c r="C1672" s="17"/>
      <c r="D1672" s="17"/>
    </row>
    <row r="1673" spans="3:4">
      <c r="C1673" s="17"/>
      <c r="D1673" s="17"/>
    </row>
    <row r="1674" spans="3:4">
      <c r="C1674" s="17"/>
      <c r="D1674" s="17"/>
    </row>
    <row r="1675" spans="3:4">
      <c r="C1675" s="17"/>
      <c r="D1675" s="17"/>
    </row>
    <row r="1676" spans="3:4">
      <c r="C1676" s="17"/>
      <c r="D1676" s="17"/>
    </row>
    <row r="1677" spans="3:4">
      <c r="C1677" s="17"/>
      <c r="D1677" s="17"/>
    </row>
    <row r="1678" spans="3:4">
      <c r="C1678" s="17"/>
      <c r="D1678" s="17"/>
    </row>
    <row r="1679" spans="3:4">
      <c r="C1679" s="17"/>
      <c r="D1679" s="17"/>
    </row>
    <row r="1680" spans="3:4">
      <c r="C1680" s="17"/>
      <c r="D1680" s="17"/>
    </row>
    <row r="1681" spans="3:4">
      <c r="C1681" s="17"/>
      <c r="D1681" s="17"/>
    </row>
    <row r="1682" spans="3:4">
      <c r="C1682" s="17"/>
      <c r="D1682" s="17"/>
    </row>
    <row r="1683" spans="3:4">
      <c r="C1683" s="17"/>
      <c r="D1683" s="17"/>
    </row>
    <row r="1684" spans="3:4">
      <c r="C1684" s="17"/>
      <c r="D1684" s="17"/>
    </row>
    <row r="1685" spans="3:4">
      <c r="C1685" s="17"/>
      <c r="D1685" s="17"/>
    </row>
    <row r="1686" spans="3:4">
      <c r="C1686" s="17"/>
      <c r="D1686" s="17"/>
    </row>
    <row r="1687" spans="3:4">
      <c r="C1687" s="17"/>
      <c r="D1687" s="17"/>
    </row>
    <row r="1688" spans="3:4">
      <c r="C1688" s="17"/>
      <c r="D1688" s="17"/>
    </row>
    <row r="1689" spans="3:4">
      <c r="C1689" s="17"/>
      <c r="D1689" s="17"/>
    </row>
    <row r="1690" spans="3:4">
      <c r="C1690" s="17"/>
      <c r="D1690" s="17"/>
    </row>
    <row r="1691" spans="3:4">
      <c r="C1691" s="17"/>
      <c r="D1691" s="17"/>
    </row>
    <row r="1692" spans="3:4">
      <c r="C1692" s="17"/>
      <c r="D1692" s="17"/>
    </row>
    <row r="1693" spans="3:4">
      <c r="C1693" s="17"/>
      <c r="D1693" s="17"/>
    </row>
    <row r="1694" spans="3:4">
      <c r="C1694" s="17"/>
      <c r="D1694" s="17"/>
    </row>
    <row r="1695" spans="3:4">
      <c r="C1695" s="17"/>
      <c r="D1695" s="17"/>
    </row>
    <row r="1696" spans="3:4">
      <c r="C1696" s="17"/>
      <c r="D1696" s="17"/>
    </row>
    <row r="1697" spans="3:4">
      <c r="C1697" s="17"/>
      <c r="D1697" s="17"/>
    </row>
    <row r="1698" spans="3:4">
      <c r="C1698" s="17"/>
      <c r="D1698" s="17"/>
    </row>
    <row r="1699" spans="3:4">
      <c r="C1699" s="17"/>
      <c r="D1699" s="17"/>
    </row>
    <row r="1700" spans="3:4">
      <c r="C1700" s="17"/>
      <c r="D1700" s="17"/>
    </row>
    <row r="1701" spans="3:4">
      <c r="C1701" s="17"/>
      <c r="D1701" s="17"/>
    </row>
    <row r="1702" spans="3:4">
      <c r="C1702" s="17"/>
      <c r="D1702" s="17"/>
    </row>
    <row r="1703" spans="3:4">
      <c r="C1703" s="17"/>
      <c r="D1703" s="17"/>
    </row>
    <row r="1704" spans="3:4">
      <c r="C1704" s="17"/>
      <c r="D1704" s="17"/>
    </row>
    <row r="1705" spans="3:4">
      <c r="C1705" s="17"/>
      <c r="D1705" s="17"/>
    </row>
    <row r="1706" spans="3:4">
      <c r="C1706" s="17"/>
      <c r="D1706" s="17"/>
    </row>
    <row r="1707" spans="3:4">
      <c r="C1707" s="17"/>
      <c r="D1707" s="17"/>
    </row>
    <row r="1708" spans="3:4">
      <c r="C1708" s="17"/>
      <c r="D1708" s="17"/>
    </row>
    <row r="1709" spans="3:4">
      <c r="C1709" s="17"/>
      <c r="D1709" s="17"/>
    </row>
    <row r="1710" spans="3:4">
      <c r="C1710" s="17"/>
      <c r="D1710" s="17"/>
    </row>
    <row r="1711" spans="3:4">
      <c r="C1711" s="17"/>
      <c r="D1711" s="17"/>
    </row>
    <row r="1712" spans="3:4">
      <c r="C1712" s="17"/>
      <c r="D1712" s="17"/>
    </row>
    <row r="1713" spans="3:4">
      <c r="C1713" s="17"/>
      <c r="D1713" s="17"/>
    </row>
    <row r="1714" spans="3:4">
      <c r="C1714" s="17"/>
      <c r="D1714" s="17"/>
    </row>
    <row r="1715" spans="3:4">
      <c r="C1715" s="17"/>
      <c r="D1715" s="17"/>
    </row>
    <row r="1716" spans="3:4">
      <c r="C1716" s="17"/>
      <c r="D1716" s="17"/>
    </row>
    <row r="1717" spans="3:4">
      <c r="C1717" s="17"/>
      <c r="D1717" s="17"/>
    </row>
    <row r="1718" spans="3:4">
      <c r="C1718" s="17"/>
      <c r="D1718" s="17"/>
    </row>
    <row r="1719" spans="3:4">
      <c r="C1719" s="17"/>
      <c r="D1719" s="17"/>
    </row>
    <row r="1720" spans="3:4">
      <c r="C1720" s="17"/>
      <c r="D1720" s="17"/>
    </row>
    <row r="1721" spans="3:4">
      <c r="C1721" s="17"/>
      <c r="D1721" s="17"/>
    </row>
    <row r="1722" spans="3:4">
      <c r="C1722" s="17"/>
      <c r="D1722" s="17"/>
    </row>
    <row r="1723" spans="3:4">
      <c r="C1723" s="17"/>
      <c r="D1723" s="17"/>
    </row>
    <row r="1724" spans="3:4">
      <c r="C1724" s="17"/>
      <c r="D1724" s="17"/>
    </row>
    <row r="1725" spans="3:4">
      <c r="C1725" s="17"/>
      <c r="D1725" s="17"/>
    </row>
    <row r="1726" spans="3:4">
      <c r="C1726" s="17"/>
      <c r="D1726" s="17"/>
    </row>
    <row r="1727" spans="3:4">
      <c r="C1727" s="17"/>
      <c r="D1727" s="17"/>
    </row>
    <row r="1728" spans="3:4">
      <c r="C1728" s="17"/>
      <c r="D1728" s="17"/>
    </row>
    <row r="1729" spans="3:4">
      <c r="C1729" s="17"/>
      <c r="D1729" s="17"/>
    </row>
    <row r="1730" spans="3:4">
      <c r="C1730" s="17"/>
      <c r="D1730" s="17"/>
    </row>
    <row r="1731" spans="3:4">
      <c r="C1731" s="17"/>
      <c r="D1731" s="17"/>
    </row>
    <row r="1732" spans="3:4">
      <c r="C1732" s="17"/>
      <c r="D1732" s="17"/>
    </row>
    <row r="1733" spans="3:4">
      <c r="C1733" s="17"/>
      <c r="D1733" s="17"/>
    </row>
    <row r="1734" spans="3:4">
      <c r="C1734" s="17"/>
      <c r="D1734" s="17"/>
    </row>
    <row r="1735" spans="3:4">
      <c r="C1735" s="17"/>
      <c r="D1735" s="17"/>
    </row>
    <row r="1736" spans="3:4">
      <c r="C1736" s="17"/>
      <c r="D1736" s="17"/>
    </row>
    <row r="1737" spans="3:4">
      <c r="C1737" s="17"/>
      <c r="D1737" s="17"/>
    </row>
    <row r="1738" spans="3:4">
      <c r="C1738" s="17"/>
      <c r="D1738" s="17"/>
    </row>
    <row r="1739" spans="3:4">
      <c r="C1739" s="17"/>
      <c r="D1739" s="17"/>
    </row>
    <row r="1740" spans="3:4">
      <c r="C1740" s="17"/>
      <c r="D1740" s="17"/>
    </row>
    <row r="1741" spans="3:4">
      <c r="C1741" s="17"/>
      <c r="D1741" s="17"/>
    </row>
    <row r="1742" spans="3:4">
      <c r="C1742" s="17"/>
      <c r="D1742" s="17"/>
    </row>
    <row r="1743" spans="3:4">
      <c r="C1743" s="17"/>
      <c r="D1743" s="17"/>
    </row>
    <row r="1744" spans="3:4">
      <c r="C1744" s="17"/>
      <c r="D1744" s="17"/>
    </row>
    <row r="1745" spans="3:4">
      <c r="C1745" s="17"/>
      <c r="D1745" s="17"/>
    </row>
    <row r="1746" spans="3:4">
      <c r="C1746" s="17"/>
      <c r="D1746" s="17"/>
    </row>
    <row r="1747" spans="3:4">
      <c r="C1747" s="17"/>
      <c r="D1747" s="17"/>
    </row>
    <row r="1748" spans="3:4">
      <c r="C1748" s="17"/>
      <c r="D1748" s="17"/>
    </row>
    <row r="1749" spans="3:4">
      <c r="C1749" s="17"/>
      <c r="D1749" s="17"/>
    </row>
    <row r="1750" spans="3:4">
      <c r="C1750" s="17"/>
      <c r="D1750" s="17"/>
    </row>
    <row r="1751" spans="3:4">
      <c r="C1751" s="17"/>
      <c r="D1751" s="17"/>
    </row>
    <row r="1752" spans="3:4">
      <c r="C1752" s="17"/>
      <c r="D1752" s="17"/>
    </row>
    <row r="1753" spans="3:4">
      <c r="C1753" s="17"/>
      <c r="D1753" s="17"/>
    </row>
    <row r="1754" spans="3:4">
      <c r="C1754" s="17"/>
      <c r="D1754" s="17"/>
    </row>
    <row r="1755" spans="3:4">
      <c r="C1755" s="17"/>
      <c r="D1755" s="17"/>
    </row>
    <row r="1756" spans="3:4">
      <c r="C1756" s="17"/>
      <c r="D1756" s="17"/>
    </row>
    <row r="1757" spans="3:4">
      <c r="C1757" s="17"/>
      <c r="D1757" s="17"/>
    </row>
    <row r="1758" spans="3:4">
      <c r="C1758" s="17"/>
      <c r="D1758" s="17"/>
    </row>
    <row r="1759" spans="3:4">
      <c r="C1759" s="17"/>
      <c r="D1759" s="17"/>
    </row>
    <row r="1760" spans="3:4">
      <c r="C1760" s="17"/>
      <c r="D1760" s="17"/>
    </row>
    <row r="1761" spans="3:4">
      <c r="C1761" s="17"/>
      <c r="D1761" s="17"/>
    </row>
    <row r="1762" spans="3:4">
      <c r="C1762" s="17"/>
      <c r="D1762" s="17"/>
    </row>
    <row r="1763" spans="3:4">
      <c r="C1763" s="17"/>
      <c r="D1763" s="17"/>
    </row>
    <row r="1764" spans="3:4">
      <c r="C1764" s="17"/>
      <c r="D1764" s="17"/>
    </row>
    <row r="1765" spans="3:4">
      <c r="C1765" s="17"/>
      <c r="D1765" s="17"/>
    </row>
    <row r="1766" spans="3:4">
      <c r="C1766" s="17"/>
      <c r="D1766" s="17"/>
    </row>
    <row r="1767" spans="3:4">
      <c r="C1767" s="17"/>
      <c r="D1767" s="17"/>
    </row>
    <row r="1768" spans="3:4">
      <c r="C1768" s="17"/>
      <c r="D1768" s="17"/>
    </row>
    <row r="1769" spans="3:4">
      <c r="C1769" s="17"/>
      <c r="D1769" s="17"/>
    </row>
    <row r="1770" spans="3:4">
      <c r="C1770" s="17"/>
      <c r="D1770" s="17"/>
    </row>
    <row r="1771" spans="3:4">
      <c r="C1771" s="17"/>
      <c r="D1771" s="17"/>
    </row>
    <row r="1772" spans="3:4">
      <c r="C1772" s="17"/>
      <c r="D1772" s="17"/>
    </row>
    <row r="1773" spans="3:4">
      <c r="C1773" s="17"/>
      <c r="D1773" s="17"/>
    </row>
    <row r="1774" spans="3:4">
      <c r="C1774" s="17"/>
      <c r="D1774" s="17"/>
    </row>
    <row r="1775" spans="3:4">
      <c r="C1775" s="17"/>
      <c r="D1775" s="17"/>
    </row>
    <row r="1776" spans="3:4">
      <c r="C1776" s="17"/>
      <c r="D1776" s="17"/>
    </row>
    <row r="1777" spans="3:4">
      <c r="C1777" s="17"/>
      <c r="D1777" s="17"/>
    </row>
    <row r="1778" spans="3:4">
      <c r="C1778" s="17"/>
      <c r="D1778" s="17"/>
    </row>
    <row r="1779" spans="3:4">
      <c r="C1779" s="17"/>
      <c r="D1779" s="17"/>
    </row>
    <row r="1780" spans="3:4">
      <c r="C1780" s="17"/>
      <c r="D1780" s="17"/>
    </row>
    <row r="1781" spans="3:4">
      <c r="C1781" s="17"/>
      <c r="D1781" s="17"/>
    </row>
    <row r="1782" spans="3:4">
      <c r="C1782" s="17"/>
      <c r="D1782" s="17"/>
    </row>
    <row r="1783" spans="3:4">
      <c r="C1783" s="17"/>
      <c r="D1783" s="17"/>
    </row>
    <row r="1784" spans="3:4">
      <c r="C1784" s="17"/>
      <c r="D1784" s="17"/>
    </row>
    <row r="1785" spans="3:4">
      <c r="C1785" s="17"/>
      <c r="D1785" s="17"/>
    </row>
    <row r="1786" spans="3:4">
      <c r="C1786" s="17"/>
      <c r="D1786" s="17"/>
    </row>
    <row r="1787" spans="3:4">
      <c r="C1787" s="17"/>
      <c r="D1787" s="17"/>
    </row>
    <row r="1788" spans="3:4">
      <c r="C1788" s="17"/>
      <c r="D1788" s="17"/>
    </row>
    <row r="1789" spans="3:4">
      <c r="C1789" s="17"/>
      <c r="D1789" s="17"/>
    </row>
    <row r="1790" spans="3:4">
      <c r="C1790" s="17"/>
      <c r="D1790" s="17"/>
    </row>
    <row r="1791" spans="3:4">
      <c r="C1791" s="17"/>
      <c r="D1791" s="17"/>
    </row>
    <row r="1792" spans="3:4">
      <c r="C1792" s="17"/>
      <c r="D1792" s="17"/>
    </row>
    <row r="1793" spans="3:4">
      <c r="C1793" s="17"/>
      <c r="D1793" s="17"/>
    </row>
    <row r="1794" spans="3:4">
      <c r="C1794" s="17"/>
      <c r="D1794" s="17"/>
    </row>
    <row r="1795" spans="3:4">
      <c r="C1795" s="17"/>
      <c r="D1795" s="17"/>
    </row>
    <row r="1796" spans="3:4">
      <c r="C1796" s="17"/>
      <c r="D1796" s="17"/>
    </row>
    <row r="1797" spans="3:4">
      <c r="C1797" s="17"/>
      <c r="D1797" s="17"/>
    </row>
    <row r="1798" spans="3:4">
      <c r="C1798" s="17"/>
      <c r="D1798" s="17"/>
    </row>
    <row r="1799" spans="3:4">
      <c r="C1799" s="17"/>
      <c r="D1799" s="17"/>
    </row>
    <row r="1800" spans="3:4">
      <c r="C1800" s="17"/>
      <c r="D1800" s="17"/>
    </row>
    <row r="1801" spans="3:4">
      <c r="C1801" s="17"/>
      <c r="D1801" s="17"/>
    </row>
    <row r="1802" spans="3:4">
      <c r="C1802" s="17"/>
      <c r="D1802" s="17"/>
    </row>
    <row r="1803" spans="3:4">
      <c r="C1803" s="17"/>
      <c r="D1803" s="17"/>
    </row>
    <row r="1804" spans="3:4">
      <c r="C1804" s="17"/>
      <c r="D1804" s="17"/>
    </row>
    <row r="1805" spans="3:4">
      <c r="C1805" s="17"/>
      <c r="D1805" s="17"/>
    </row>
    <row r="1806" spans="3:4">
      <c r="C1806" s="17"/>
      <c r="D1806" s="17"/>
    </row>
    <row r="1807" spans="3:4">
      <c r="C1807" s="17"/>
      <c r="D1807" s="17"/>
    </row>
    <row r="1808" spans="3:4">
      <c r="C1808" s="17"/>
      <c r="D1808" s="17"/>
    </row>
    <row r="1809" spans="3:4">
      <c r="C1809" s="17"/>
      <c r="D1809" s="17"/>
    </row>
    <row r="1810" spans="3:4">
      <c r="C1810" s="17"/>
      <c r="D1810" s="17"/>
    </row>
    <row r="1811" spans="3:4">
      <c r="C1811" s="17"/>
      <c r="D1811" s="17"/>
    </row>
    <row r="1812" spans="3:4">
      <c r="C1812" s="17"/>
      <c r="D1812" s="17"/>
    </row>
    <row r="1813" spans="3:4">
      <c r="C1813" s="17"/>
      <c r="D1813" s="17"/>
    </row>
    <row r="1814" spans="3:4">
      <c r="C1814" s="17"/>
      <c r="D1814" s="17"/>
    </row>
    <row r="1815" spans="3:4">
      <c r="C1815" s="17"/>
      <c r="D1815" s="17"/>
    </row>
    <row r="1816" spans="3:4">
      <c r="C1816" s="17"/>
      <c r="D1816" s="17"/>
    </row>
    <row r="1817" spans="3:4">
      <c r="C1817" s="17"/>
      <c r="D1817" s="17"/>
    </row>
    <row r="1818" spans="3:4">
      <c r="C1818" s="17"/>
      <c r="D1818" s="17"/>
    </row>
    <row r="1819" spans="3:4">
      <c r="C1819" s="17"/>
      <c r="D1819" s="17"/>
    </row>
    <row r="1820" spans="3:4">
      <c r="C1820" s="17"/>
      <c r="D1820" s="17"/>
    </row>
    <row r="1821" spans="3:4">
      <c r="C1821" s="17"/>
      <c r="D1821" s="17"/>
    </row>
    <row r="1822" spans="3:4">
      <c r="C1822" s="17"/>
      <c r="D1822" s="17"/>
    </row>
    <row r="1823" spans="3:4">
      <c r="C1823" s="17"/>
      <c r="D1823" s="17"/>
    </row>
    <row r="1824" spans="3:4">
      <c r="C1824" s="17"/>
      <c r="D1824" s="17"/>
    </row>
    <row r="1825" spans="3:4">
      <c r="C1825" s="17"/>
      <c r="D1825" s="17"/>
    </row>
    <row r="1826" spans="3:4">
      <c r="C1826" s="17"/>
      <c r="D1826" s="17"/>
    </row>
    <row r="1827" spans="3:4">
      <c r="C1827" s="17"/>
      <c r="D1827" s="17"/>
    </row>
    <row r="1828" spans="3:4">
      <c r="C1828" s="17"/>
      <c r="D1828" s="17"/>
    </row>
    <row r="1829" spans="3:4">
      <c r="C1829" s="17"/>
      <c r="D1829" s="17"/>
    </row>
    <row r="1830" spans="3:4">
      <c r="C1830" s="17"/>
      <c r="D1830" s="17"/>
    </row>
    <row r="1831" spans="3:4">
      <c r="C1831" s="17"/>
      <c r="D1831" s="17"/>
    </row>
    <row r="1832" spans="3:4">
      <c r="C1832" s="17"/>
      <c r="D1832" s="17"/>
    </row>
    <row r="1833" spans="3:4">
      <c r="C1833" s="17"/>
      <c r="D1833" s="17"/>
    </row>
    <row r="1834" spans="3:4">
      <c r="C1834" s="17"/>
      <c r="D1834" s="17"/>
    </row>
    <row r="1835" spans="3:4">
      <c r="C1835" s="17"/>
      <c r="D1835" s="17"/>
    </row>
    <row r="1836" spans="3:4">
      <c r="C1836" s="17"/>
      <c r="D1836" s="17"/>
    </row>
    <row r="1837" spans="3:4">
      <c r="C1837" s="17"/>
      <c r="D1837" s="17"/>
    </row>
    <row r="1838" spans="3:4">
      <c r="C1838" s="17"/>
      <c r="D1838" s="17"/>
    </row>
    <row r="1839" spans="3:4">
      <c r="C1839" s="17"/>
      <c r="D1839" s="17"/>
    </row>
    <row r="1840" spans="3:4">
      <c r="C1840" s="17"/>
      <c r="D1840" s="17"/>
    </row>
    <row r="1841" spans="3:4">
      <c r="C1841" s="17"/>
      <c r="D1841" s="17"/>
    </row>
    <row r="1842" spans="3:4">
      <c r="C1842" s="17"/>
      <c r="D1842" s="17"/>
    </row>
    <row r="1843" spans="3:4">
      <c r="C1843" s="17"/>
      <c r="D1843" s="17"/>
    </row>
    <row r="1844" spans="3:4">
      <c r="C1844" s="17"/>
      <c r="D1844" s="17"/>
    </row>
    <row r="1845" spans="3:4">
      <c r="C1845" s="17"/>
      <c r="D1845" s="17"/>
    </row>
    <row r="1846" spans="3:4">
      <c r="C1846" s="17"/>
      <c r="D1846" s="17"/>
    </row>
    <row r="1847" spans="3:4">
      <c r="C1847" s="17"/>
      <c r="D1847" s="17"/>
    </row>
    <row r="1848" spans="3:4">
      <c r="C1848" s="17"/>
      <c r="D1848" s="17"/>
    </row>
    <row r="1849" spans="3:4">
      <c r="C1849" s="17"/>
      <c r="D1849" s="17"/>
    </row>
    <row r="1850" spans="3:4">
      <c r="C1850" s="17"/>
      <c r="D1850" s="17"/>
    </row>
    <row r="1851" spans="3:4">
      <c r="C1851" s="17"/>
      <c r="D1851" s="17"/>
    </row>
    <row r="1852" spans="3:4">
      <c r="C1852" s="17"/>
      <c r="D1852" s="17"/>
    </row>
    <row r="1853" spans="3:4">
      <c r="C1853" s="17"/>
      <c r="D1853" s="17"/>
    </row>
    <row r="1854" spans="3:4">
      <c r="C1854" s="17"/>
      <c r="D1854" s="17"/>
    </row>
    <row r="1855" spans="3:4">
      <c r="C1855" s="17"/>
      <c r="D1855" s="17"/>
    </row>
    <row r="1856" spans="3:4">
      <c r="C1856" s="17"/>
      <c r="D1856" s="17"/>
    </row>
    <row r="1857" spans="3:4">
      <c r="C1857" s="17"/>
      <c r="D1857" s="17"/>
    </row>
    <row r="1858" spans="3:4">
      <c r="C1858" s="17"/>
      <c r="D1858" s="17"/>
    </row>
    <row r="1859" spans="3:4">
      <c r="C1859" s="17"/>
      <c r="D1859" s="17"/>
    </row>
    <row r="1860" spans="3:4">
      <c r="C1860" s="17"/>
      <c r="D1860" s="17"/>
    </row>
    <row r="1861" spans="3:4">
      <c r="C1861" s="17"/>
      <c r="D1861" s="17"/>
    </row>
    <row r="1862" spans="3:4">
      <c r="C1862" s="17"/>
      <c r="D1862" s="17"/>
    </row>
    <row r="1863" spans="3:4">
      <c r="C1863" s="17"/>
      <c r="D1863" s="17"/>
    </row>
    <row r="1864" spans="3:4">
      <c r="C1864" s="17"/>
      <c r="D1864" s="17"/>
    </row>
    <row r="1865" spans="3:4">
      <c r="C1865" s="17"/>
      <c r="D1865" s="17"/>
    </row>
    <row r="1866" spans="3:4">
      <c r="C1866" s="17"/>
      <c r="D1866" s="17"/>
    </row>
    <row r="1867" spans="3:4">
      <c r="C1867" s="17"/>
      <c r="D1867" s="17"/>
    </row>
    <row r="1868" spans="3:4">
      <c r="C1868" s="17"/>
      <c r="D1868" s="17"/>
    </row>
    <row r="1869" spans="3:4">
      <c r="C1869" s="17"/>
      <c r="D1869" s="17"/>
    </row>
    <row r="1870" spans="3:4">
      <c r="C1870" s="17"/>
      <c r="D1870" s="17"/>
    </row>
    <row r="1871" spans="3:4">
      <c r="C1871" s="17"/>
      <c r="D1871" s="17"/>
    </row>
    <row r="1872" spans="3:4">
      <c r="C1872" s="17"/>
      <c r="D1872" s="17"/>
    </row>
    <row r="1873" spans="3:4">
      <c r="C1873" s="17"/>
      <c r="D1873" s="17"/>
    </row>
    <row r="1874" spans="3:4">
      <c r="C1874" s="17"/>
      <c r="D1874" s="17"/>
    </row>
    <row r="1875" spans="3:4">
      <c r="C1875" s="17"/>
      <c r="D1875" s="17"/>
    </row>
    <row r="1876" spans="3:4">
      <c r="C1876" s="17"/>
      <c r="D1876" s="17"/>
    </row>
    <row r="1877" spans="3:4">
      <c r="C1877" s="17"/>
      <c r="D1877" s="17"/>
    </row>
    <row r="1878" spans="3:4">
      <c r="C1878" s="17"/>
      <c r="D1878" s="17"/>
    </row>
    <row r="1879" spans="3:4">
      <c r="C1879" s="17"/>
      <c r="D1879" s="17"/>
    </row>
    <row r="1880" spans="3:4">
      <c r="C1880" s="17"/>
      <c r="D1880" s="17"/>
    </row>
    <row r="1881" spans="3:4">
      <c r="C1881" s="17"/>
      <c r="D1881" s="17"/>
    </row>
    <row r="1882" spans="3:4">
      <c r="C1882" s="17"/>
      <c r="D1882" s="17"/>
    </row>
    <row r="1883" spans="3:4">
      <c r="C1883" s="17"/>
      <c r="D1883" s="17"/>
    </row>
    <row r="1884" spans="3:4">
      <c r="C1884" s="17"/>
      <c r="D1884" s="17"/>
    </row>
    <row r="1885" spans="3:4">
      <c r="C1885" s="17"/>
      <c r="D1885" s="17"/>
    </row>
    <row r="1886" spans="3:4">
      <c r="C1886" s="17"/>
      <c r="D1886" s="17"/>
    </row>
    <row r="1887" spans="3:4">
      <c r="C1887" s="17"/>
      <c r="D1887" s="17"/>
    </row>
    <row r="1888" spans="3:4">
      <c r="C1888" s="17"/>
      <c r="D1888" s="17"/>
    </row>
    <row r="1889" spans="3:4">
      <c r="C1889" s="17"/>
      <c r="D1889" s="17"/>
    </row>
    <row r="1890" spans="3:4">
      <c r="C1890" s="17"/>
      <c r="D1890" s="17"/>
    </row>
    <row r="1891" spans="3:4">
      <c r="C1891" s="17"/>
      <c r="D1891" s="17"/>
    </row>
    <row r="1892" spans="3:4">
      <c r="C1892" s="17"/>
      <c r="D1892" s="17"/>
    </row>
    <row r="1893" spans="3:4">
      <c r="C1893" s="17"/>
      <c r="D1893" s="17"/>
    </row>
    <row r="1894" spans="3:4">
      <c r="C1894" s="17"/>
      <c r="D1894" s="17"/>
    </row>
    <row r="1895" spans="3:4">
      <c r="C1895" s="17"/>
      <c r="D1895" s="17"/>
    </row>
    <row r="1896" spans="3:4">
      <c r="C1896" s="17"/>
      <c r="D1896" s="17"/>
    </row>
    <row r="1897" spans="3:4">
      <c r="C1897" s="17"/>
      <c r="D1897" s="17"/>
    </row>
    <row r="1898" spans="3:4">
      <c r="C1898" s="17"/>
      <c r="D1898" s="17"/>
    </row>
    <row r="1899" spans="3:4">
      <c r="C1899" s="17"/>
      <c r="D1899" s="17"/>
    </row>
    <row r="1900" spans="3:4">
      <c r="C1900" s="17"/>
      <c r="D1900" s="17"/>
    </row>
    <row r="1901" spans="3:4">
      <c r="C1901" s="17"/>
      <c r="D1901" s="17"/>
    </row>
    <row r="1902" spans="3:4">
      <c r="C1902" s="17"/>
      <c r="D1902" s="17"/>
    </row>
    <row r="1903" spans="3:4">
      <c r="C1903" s="17"/>
      <c r="D1903" s="17"/>
    </row>
    <row r="1904" spans="3:4">
      <c r="C1904" s="17"/>
      <c r="D1904" s="17"/>
    </row>
    <row r="1905" spans="3:4">
      <c r="C1905" s="17"/>
      <c r="D1905" s="17"/>
    </row>
    <row r="1906" spans="3:4">
      <c r="C1906" s="17"/>
      <c r="D1906" s="17"/>
    </row>
    <row r="1907" spans="3:4">
      <c r="C1907" s="17"/>
      <c r="D1907" s="17"/>
    </row>
    <row r="1908" spans="3:4">
      <c r="C1908" s="17"/>
      <c r="D1908" s="17"/>
    </row>
    <row r="1909" spans="3:4">
      <c r="C1909" s="17"/>
      <c r="D1909" s="17"/>
    </row>
    <row r="1910" spans="3:4">
      <c r="C1910" s="17"/>
      <c r="D1910" s="17"/>
    </row>
    <row r="1911" spans="3:4">
      <c r="C1911" s="17"/>
      <c r="D1911" s="17"/>
    </row>
    <row r="1912" spans="3:4">
      <c r="C1912" s="17"/>
      <c r="D1912" s="17"/>
    </row>
    <row r="1913" spans="3:4">
      <c r="C1913" s="17"/>
      <c r="D1913" s="17"/>
    </row>
    <row r="1914" spans="3:4">
      <c r="C1914" s="17"/>
      <c r="D1914" s="17"/>
    </row>
    <row r="1915" spans="3:4">
      <c r="C1915" s="17"/>
      <c r="D1915" s="17"/>
    </row>
    <row r="1916" spans="3:4">
      <c r="C1916" s="17"/>
      <c r="D1916" s="17"/>
    </row>
    <row r="1917" spans="3:4">
      <c r="C1917" s="17"/>
      <c r="D1917" s="17"/>
    </row>
    <row r="1918" spans="3:4">
      <c r="C1918" s="17"/>
      <c r="D1918" s="17"/>
    </row>
    <row r="1919" spans="3:4">
      <c r="C1919" s="17"/>
      <c r="D1919" s="17"/>
    </row>
    <row r="1920" spans="3:4">
      <c r="C1920" s="17"/>
      <c r="D1920" s="17"/>
    </row>
    <row r="1921" spans="3:4">
      <c r="C1921" s="17"/>
      <c r="D1921" s="17"/>
    </row>
    <row r="1922" spans="3:4">
      <c r="C1922" s="17"/>
      <c r="D1922" s="17"/>
    </row>
    <row r="1923" spans="3:4">
      <c r="C1923" s="17"/>
      <c r="D1923" s="17"/>
    </row>
    <row r="1924" spans="3:4">
      <c r="C1924" s="17"/>
      <c r="D1924" s="17"/>
    </row>
    <row r="1925" spans="3:4">
      <c r="C1925" s="17"/>
      <c r="D1925" s="17"/>
    </row>
    <row r="1926" spans="3:4">
      <c r="C1926" s="17"/>
      <c r="D1926" s="17"/>
    </row>
    <row r="1927" spans="3:4">
      <c r="C1927" s="17"/>
      <c r="D1927" s="17"/>
    </row>
    <row r="1928" spans="3:4">
      <c r="C1928" s="17"/>
      <c r="D1928" s="17"/>
    </row>
    <row r="1929" spans="3:4">
      <c r="C1929" s="17"/>
      <c r="D1929" s="17"/>
    </row>
    <row r="1930" spans="3:4">
      <c r="C1930" s="17"/>
      <c r="D1930" s="17"/>
    </row>
    <row r="1931" spans="3:4">
      <c r="C1931" s="17"/>
      <c r="D1931" s="17"/>
    </row>
    <row r="1932" spans="3:4">
      <c r="C1932" s="17"/>
      <c r="D1932" s="17"/>
    </row>
    <row r="1933" spans="3:4">
      <c r="C1933" s="17"/>
      <c r="D1933" s="17"/>
    </row>
    <row r="1934" spans="3:4">
      <c r="C1934" s="17"/>
      <c r="D1934" s="17"/>
    </row>
    <row r="1935" spans="3:4">
      <c r="C1935" s="17"/>
      <c r="D1935" s="17"/>
    </row>
    <row r="1936" spans="3:4">
      <c r="C1936" s="17"/>
      <c r="D1936" s="17"/>
    </row>
    <row r="1937" spans="3:4">
      <c r="C1937" s="17"/>
      <c r="D1937" s="17"/>
    </row>
    <row r="1938" spans="3:4">
      <c r="C1938" s="17"/>
      <c r="D1938" s="17"/>
    </row>
    <row r="1939" spans="3:4">
      <c r="C1939" s="17"/>
      <c r="D1939" s="17"/>
    </row>
    <row r="1940" spans="3:4">
      <c r="C1940" s="17"/>
      <c r="D1940" s="17"/>
    </row>
    <row r="1941" spans="3:4">
      <c r="C1941" s="17"/>
      <c r="D1941" s="17"/>
    </row>
    <row r="1942" spans="3:4">
      <c r="C1942" s="17"/>
      <c r="D1942" s="17"/>
    </row>
    <row r="1943" spans="3:4">
      <c r="C1943" s="17"/>
      <c r="D1943" s="17"/>
    </row>
    <row r="1944" spans="3:4">
      <c r="C1944" s="17"/>
      <c r="D1944" s="17"/>
    </row>
    <row r="1945" spans="3:4">
      <c r="C1945" s="17"/>
      <c r="D1945" s="17"/>
    </row>
    <row r="1946" spans="3:4">
      <c r="C1946" s="17"/>
      <c r="D1946" s="17"/>
    </row>
    <row r="1947" spans="3:4">
      <c r="C1947" s="17"/>
      <c r="D1947" s="17"/>
    </row>
    <row r="1948" spans="3:4">
      <c r="C1948" s="17"/>
      <c r="D1948" s="17"/>
    </row>
    <row r="1949" spans="3:4">
      <c r="C1949" s="17"/>
      <c r="D1949" s="17"/>
    </row>
    <row r="1950" spans="3:4">
      <c r="C1950" s="17"/>
      <c r="D1950" s="17"/>
    </row>
    <row r="1951" spans="3:4">
      <c r="C1951" s="17"/>
      <c r="D1951" s="17"/>
    </row>
    <row r="1952" spans="3:4">
      <c r="C1952" s="17"/>
      <c r="D1952" s="17"/>
    </row>
    <row r="1953" spans="3:4">
      <c r="C1953" s="17"/>
      <c r="D1953" s="17"/>
    </row>
    <row r="1954" spans="3:4">
      <c r="C1954" s="17"/>
      <c r="D1954" s="17"/>
    </row>
    <row r="1955" spans="3:4">
      <c r="C1955" s="17"/>
      <c r="D1955" s="17"/>
    </row>
    <row r="1956" spans="3:4">
      <c r="C1956" s="17"/>
      <c r="D1956" s="17"/>
    </row>
    <row r="1957" spans="3:4">
      <c r="C1957" s="17"/>
      <c r="D1957" s="17"/>
    </row>
    <row r="1958" spans="3:4">
      <c r="C1958" s="17"/>
      <c r="D1958" s="17"/>
    </row>
    <row r="1959" spans="3:4">
      <c r="C1959" s="17"/>
      <c r="D1959" s="17"/>
    </row>
    <row r="1960" spans="3:4">
      <c r="C1960" s="17"/>
      <c r="D1960" s="17"/>
    </row>
    <row r="1961" spans="3:4">
      <c r="C1961" s="17"/>
      <c r="D1961" s="17"/>
    </row>
    <row r="1962" spans="3:4">
      <c r="C1962" s="17"/>
      <c r="D1962" s="17"/>
    </row>
    <row r="1963" spans="3:4">
      <c r="C1963" s="17"/>
      <c r="D1963" s="17"/>
    </row>
    <row r="1964" spans="3:4">
      <c r="C1964" s="17"/>
      <c r="D1964" s="17"/>
    </row>
    <row r="1965" spans="3:4">
      <c r="C1965" s="17"/>
      <c r="D1965" s="17"/>
    </row>
    <row r="1966" spans="3:4">
      <c r="C1966" s="17"/>
      <c r="D1966" s="17"/>
    </row>
    <row r="1967" spans="3:4">
      <c r="C1967" s="17"/>
      <c r="D1967" s="17"/>
    </row>
    <row r="1968" spans="3:4">
      <c r="C1968" s="17"/>
      <c r="D1968" s="17"/>
    </row>
    <row r="1969" spans="3:4">
      <c r="C1969" s="17"/>
      <c r="D1969" s="17"/>
    </row>
    <row r="1970" spans="3:4">
      <c r="C1970" s="17"/>
      <c r="D1970" s="17"/>
    </row>
    <row r="1971" spans="3:4">
      <c r="C1971" s="17"/>
      <c r="D1971" s="17"/>
    </row>
    <row r="1972" spans="3:4">
      <c r="C1972" s="17"/>
      <c r="D1972" s="17"/>
    </row>
    <row r="1973" spans="3:4">
      <c r="C1973" s="17"/>
      <c r="D1973" s="17"/>
    </row>
    <row r="1974" spans="3:4">
      <c r="C1974" s="17"/>
      <c r="D1974" s="17"/>
    </row>
    <row r="1975" spans="3:4">
      <c r="C1975" s="17"/>
      <c r="D1975" s="17"/>
    </row>
    <row r="1976" spans="3:4">
      <c r="C1976" s="17"/>
      <c r="D1976" s="17"/>
    </row>
    <row r="1977" spans="3:4">
      <c r="C1977" s="17"/>
      <c r="D1977" s="17"/>
    </row>
    <row r="1978" spans="3:4">
      <c r="C1978" s="17"/>
      <c r="D1978" s="17"/>
    </row>
    <row r="1979" spans="3:4">
      <c r="C1979" s="17"/>
      <c r="D1979" s="17"/>
    </row>
    <row r="1980" spans="3:4">
      <c r="C1980" s="17"/>
      <c r="D1980" s="17"/>
    </row>
    <row r="1981" spans="3:4">
      <c r="C1981" s="17"/>
      <c r="D1981" s="17"/>
    </row>
    <row r="1982" spans="3:4">
      <c r="C1982" s="17"/>
      <c r="D1982" s="17"/>
    </row>
    <row r="1983" spans="3:4">
      <c r="C1983" s="17"/>
      <c r="D1983" s="17"/>
    </row>
    <row r="1984" spans="3:4">
      <c r="C1984" s="17"/>
      <c r="D1984" s="17"/>
    </row>
    <row r="1985" spans="3:4">
      <c r="C1985" s="17"/>
      <c r="D1985" s="17"/>
    </row>
    <row r="1986" spans="3:4">
      <c r="C1986" s="17"/>
      <c r="D1986" s="17"/>
    </row>
    <row r="1987" spans="3:4">
      <c r="C1987" s="17"/>
      <c r="D1987" s="17"/>
    </row>
    <row r="1988" spans="3:4">
      <c r="C1988" s="17"/>
      <c r="D1988" s="17"/>
    </row>
    <row r="1989" spans="3:4">
      <c r="C1989" s="17"/>
      <c r="D1989" s="17"/>
    </row>
    <row r="1990" spans="3:4">
      <c r="C1990" s="17"/>
      <c r="D1990" s="17"/>
    </row>
    <row r="1991" spans="3:4">
      <c r="C1991" s="17"/>
      <c r="D1991" s="17"/>
    </row>
    <row r="1992" spans="3:4">
      <c r="C1992" s="17"/>
      <c r="D1992" s="17"/>
    </row>
    <row r="1993" spans="3:4">
      <c r="C1993" s="17"/>
      <c r="D1993" s="17"/>
    </row>
    <row r="1994" spans="3:4">
      <c r="C1994" s="17"/>
      <c r="D1994" s="17"/>
    </row>
    <row r="1995" spans="3:4">
      <c r="C1995" s="17"/>
      <c r="D1995" s="17"/>
    </row>
    <row r="1996" spans="3:4">
      <c r="C1996" s="17"/>
      <c r="D1996" s="17"/>
    </row>
    <row r="1997" spans="3:4">
      <c r="C1997" s="17"/>
      <c r="D1997" s="17"/>
    </row>
    <row r="1998" spans="3:4">
      <c r="C1998" s="17"/>
      <c r="D1998" s="17"/>
    </row>
    <row r="1999" spans="3:4">
      <c r="C1999" s="17"/>
      <c r="D1999" s="17"/>
    </row>
    <row r="2000" spans="3:4">
      <c r="C2000" s="17"/>
      <c r="D2000" s="17"/>
    </row>
    <row r="2001" spans="3:4">
      <c r="C2001" s="17"/>
      <c r="D2001" s="17"/>
    </row>
    <row r="2002" spans="3:4">
      <c r="C2002" s="17"/>
      <c r="D2002" s="17"/>
    </row>
    <row r="2003" spans="3:4">
      <c r="C2003" s="17"/>
      <c r="D2003" s="17"/>
    </row>
    <row r="2004" spans="3:4">
      <c r="C2004" s="17"/>
      <c r="D2004" s="17"/>
    </row>
    <row r="2005" spans="3:4">
      <c r="C2005" s="17"/>
      <c r="D2005" s="17"/>
    </row>
    <row r="2006" spans="3:4">
      <c r="C2006" s="17"/>
      <c r="D2006" s="17"/>
    </row>
    <row r="2007" spans="3:4">
      <c r="C2007" s="17"/>
      <c r="D2007" s="17"/>
    </row>
    <row r="2008" spans="3:4">
      <c r="C2008" s="17"/>
      <c r="D2008" s="17"/>
    </row>
    <row r="2009" spans="3:4">
      <c r="C2009" s="17"/>
      <c r="D2009" s="17"/>
    </row>
    <row r="2010" spans="3:4">
      <c r="C2010" s="17"/>
      <c r="D2010" s="17"/>
    </row>
    <row r="2011" spans="3:4">
      <c r="C2011" s="17"/>
      <c r="D2011" s="17"/>
    </row>
    <row r="2012" spans="3:4">
      <c r="C2012" s="17"/>
      <c r="D2012" s="17"/>
    </row>
    <row r="2013" spans="3:4">
      <c r="C2013" s="17"/>
      <c r="D2013" s="17"/>
    </row>
    <row r="2014" spans="3:4">
      <c r="C2014" s="17"/>
      <c r="D2014" s="17"/>
    </row>
    <row r="2015" spans="3:4">
      <c r="C2015" s="17"/>
      <c r="D2015" s="17"/>
    </row>
    <row r="2016" spans="3:4">
      <c r="C2016" s="17"/>
      <c r="D2016" s="17"/>
    </row>
    <row r="2017" spans="3:4">
      <c r="C2017" s="17"/>
      <c r="D2017" s="17"/>
    </row>
    <row r="2018" spans="3:4">
      <c r="C2018" s="17"/>
      <c r="D2018" s="17"/>
    </row>
    <row r="2019" spans="3:4">
      <c r="C2019" s="17"/>
      <c r="D2019" s="17"/>
    </row>
    <row r="2020" spans="3:4">
      <c r="C2020" s="17"/>
      <c r="D2020" s="17"/>
    </row>
    <row r="2021" spans="3:4">
      <c r="C2021" s="17"/>
      <c r="D2021" s="17"/>
    </row>
    <row r="2022" spans="3:4">
      <c r="C2022" s="17"/>
      <c r="D2022" s="17"/>
    </row>
    <row r="2023" spans="3:4">
      <c r="C2023" s="17"/>
      <c r="D2023" s="17"/>
    </row>
    <row r="2024" spans="3:4">
      <c r="C2024" s="17"/>
      <c r="D2024" s="17"/>
    </row>
    <row r="2025" spans="3:4">
      <c r="C2025" s="17"/>
      <c r="D2025" s="17"/>
    </row>
    <row r="2026" spans="3:4">
      <c r="C2026" s="17"/>
      <c r="D2026" s="17"/>
    </row>
    <row r="2027" spans="3:4">
      <c r="C2027" s="17"/>
      <c r="D2027" s="17"/>
    </row>
    <row r="2028" spans="3:4">
      <c r="C2028" s="17"/>
      <c r="D2028" s="17"/>
    </row>
    <row r="2029" spans="3:4">
      <c r="C2029" s="17"/>
      <c r="D2029" s="17"/>
    </row>
    <row r="2030" spans="3:4">
      <c r="C2030" s="17"/>
      <c r="D2030" s="17"/>
    </row>
    <row r="2031" spans="3:4">
      <c r="C2031" s="17"/>
      <c r="D2031" s="17"/>
    </row>
    <row r="2032" spans="3:4">
      <c r="C2032" s="17"/>
      <c r="D2032" s="17"/>
    </row>
    <row r="2033" spans="3:4">
      <c r="C2033" s="17"/>
      <c r="D2033" s="17"/>
    </row>
    <row r="2034" spans="3:4">
      <c r="C2034" s="17"/>
      <c r="D2034" s="17"/>
    </row>
    <row r="2035" spans="3:4">
      <c r="C2035" s="17"/>
      <c r="D2035" s="17"/>
    </row>
    <row r="2036" spans="3:4">
      <c r="C2036" s="17"/>
      <c r="D2036" s="17"/>
    </row>
    <row r="2037" spans="3:4">
      <c r="C2037" s="17"/>
      <c r="D2037" s="17"/>
    </row>
    <row r="2038" spans="3:4">
      <c r="C2038" s="17"/>
      <c r="D2038" s="17"/>
    </row>
    <row r="2039" spans="3:4">
      <c r="C2039" s="17"/>
      <c r="D2039" s="17"/>
    </row>
    <row r="2040" spans="3:4">
      <c r="C2040" s="17"/>
      <c r="D2040" s="17"/>
    </row>
    <row r="2041" spans="3:4">
      <c r="C2041" s="17"/>
      <c r="D2041" s="17"/>
    </row>
    <row r="2042" spans="3:4">
      <c r="C2042" s="17"/>
      <c r="D2042" s="17"/>
    </row>
    <row r="2043" spans="3:4">
      <c r="C2043" s="17"/>
      <c r="D2043" s="17"/>
    </row>
    <row r="2044" spans="3:4">
      <c r="C2044" s="17"/>
      <c r="D2044" s="17"/>
    </row>
    <row r="2045" spans="3:4">
      <c r="C2045" s="17"/>
      <c r="D2045" s="17"/>
    </row>
    <row r="2046" spans="3:4">
      <c r="C2046" s="17"/>
      <c r="D2046" s="17"/>
    </row>
    <row r="2047" spans="3:4">
      <c r="C2047" s="17"/>
      <c r="D2047" s="17"/>
    </row>
    <row r="2048" spans="3:4">
      <c r="C2048" s="17"/>
      <c r="D2048" s="17"/>
    </row>
    <row r="2049" spans="3:4">
      <c r="C2049" s="17"/>
      <c r="D2049" s="17"/>
    </row>
    <row r="2050" spans="3:4">
      <c r="C2050" s="17"/>
      <c r="D2050" s="17"/>
    </row>
    <row r="2051" spans="3:4">
      <c r="C2051" s="17"/>
      <c r="D2051" s="17"/>
    </row>
    <row r="2052" spans="3:4">
      <c r="C2052" s="17"/>
      <c r="D2052" s="17"/>
    </row>
    <row r="2053" spans="3:4">
      <c r="C2053" s="17"/>
      <c r="D2053" s="17"/>
    </row>
    <row r="2054" spans="3:4">
      <c r="C2054" s="17"/>
      <c r="D2054" s="17"/>
    </row>
    <row r="2055" spans="3:4">
      <c r="C2055" s="17"/>
      <c r="D2055" s="17"/>
    </row>
    <row r="2056" spans="3:4">
      <c r="C2056" s="17"/>
      <c r="D2056" s="17"/>
    </row>
    <row r="2057" spans="3:4">
      <c r="C2057" s="17"/>
      <c r="D2057" s="17"/>
    </row>
    <row r="2058" spans="3:4">
      <c r="C2058" s="17"/>
      <c r="D2058" s="17"/>
    </row>
    <row r="2059" spans="3:4">
      <c r="C2059" s="17"/>
      <c r="D2059" s="17"/>
    </row>
    <row r="2060" spans="3:4">
      <c r="C2060" s="17"/>
      <c r="D2060" s="17"/>
    </row>
    <row r="2061" spans="3:4">
      <c r="C2061" s="17"/>
      <c r="D2061" s="17"/>
    </row>
    <row r="2062" spans="3:4">
      <c r="C2062" s="17"/>
      <c r="D2062" s="17"/>
    </row>
    <row r="2063" spans="3:4">
      <c r="C2063" s="17"/>
      <c r="D2063" s="17"/>
    </row>
    <row r="2064" spans="3:4">
      <c r="C2064" s="17"/>
      <c r="D2064" s="17"/>
    </row>
    <row r="2065" spans="3:4">
      <c r="C2065" s="17"/>
      <c r="D2065" s="17"/>
    </row>
    <row r="2066" spans="3:4">
      <c r="C2066" s="17"/>
      <c r="D2066" s="17"/>
    </row>
    <row r="2067" spans="3:4">
      <c r="C2067" s="17"/>
      <c r="D2067" s="17"/>
    </row>
    <row r="2068" spans="3:4">
      <c r="C2068" s="17"/>
      <c r="D2068" s="17"/>
    </row>
    <row r="2069" spans="3:4">
      <c r="C2069" s="17"/>
      <c r="D2069" s="17"/>
    </row>
    <row r="2070" spans="3:4">
      <c r="C2070" s="17"/>
      <c r="D2070" s="17"/>
    </row>
    <row r="2071" spans="3:4">
      <c r="C2071" s="17"/>
      <c r="D2071" s="17"/>
    </row>
    <row r="2072" spans="3:4">
      <c r="C2072" s="17"/>
      <c r="D2072" s="17"/>
    </row>
    <row r="2073" spans="3:4">
      <c r="C2073" s="17"/>
      <c r="D2073" s="17"/>
    </row>
    <row r="2074" spans="3:4">
      <c r="C2074" s="17"/>
      <c r="D2074" s="17"/>
    </row>
    <row r="2075" spans="3:4">
      <c r="C2075" s="17"/>
      <c r="D2075" s="17"/>
    </row>
    <row r="2076" spans="3:4">
      <c r="C2076" s="17"/>
      <c r="D2076" s="17"/>
    </row>
    <row r="2077" spans="3:4">
      <c r="C2077" s="17"/>
      <c r="D2077" s="17"/>
    </row>
    <row r="2078" spans="3:4">
      <c r="C2078" s="17"/>
      <c r="D2078" s="17"/>
    </row>
    <row r="2079" spans="3:4">
      <c r="C2079" s="17"/>
      <c r="D2079" s="17"/>
    </row>
    <row r="2080" spans="3:4">
      <c r="C2080" s="17"/>
      <c r="D2080" s="17"/>
    </row>
    <row r="2081" spans="3:4">
      <c r="C2081" s="17"/>
      <c r="D2081" s="17"/>
    </row>
    <row r="2082" spans="3:4">
      <c r="C2082" s="17"/>
      <c r="D2082" s="17"/>
    </row>
    <row r="2083" spans="3:4">
      <c r="C2083" s="17"/>
      <c r="D2083" s="17"/>
    </row>
    <row r="2084" spans="3:4">
      <c r="C2084" s="17"/>
      <c r="D2084" s="17"/>
    </row>
    <row r="2085" spans="3:4">
      <c r="C2085" s="17"/>
      <c r="D2085" s="17"/>
    </row>
    <row r="2086" spans="3:4">
      <c r="C2086" s="17"/>
      <c r="D2086" s="17"/>
    </row>
    <row r="2087" spans="3:4">
      <c r="C2087" s="17"/>
      <c r="D2087" s="17"/>
    </row>
    <row r="2088" spans="3:4">
      <c r="C2088" s="17"/>
      <c r="D2088" s="17"/>
    </row>
    <row r="2089" spans="3:4">
      <c r="C2089" s="17"/>
      <c r="D2089" s="17"/>
    </row>
    <row r="2090" spans="3:4">
      <c r="C2090" s="17"/>
      <c r="D2090" s="17"/>
    </row>
    <row r="2091" spans="3:4">
      <c r="C2091" s="17"/>
      <c r="D2091" s="17"/>
    </row>
    <row r="2092" spans="3:4">
      <c r="C2092" s="17"/>
      <c r="D2092" s="17"/>
    </row>
    <row r="2093" spans="3:4">
      <c r="C2093" s="17"/>
      <c r="D2093" s="17"/>
    </row>
    <row r="2094" spans="3:4">
      <c r="C2094" s="17"/>
      <c r="D2094" s="17"/>
    </row>
    <row r="2095" spans="3:4">
      <c r="C2095" s="17"/>
      <c r="D2095" s="17"/>
    </row>
    <row r="2096" spans="3:4">
      <c r="C2096" s="17"/>
      <c r="D2096" s="17"/>
    </row>
    <row r="2097" spans="3:4">
      <c r="C2097" s="17"/>
      <c r="D2097" s="17"/>
    </row>
    <row r="2098" spans="3:4">
      <c r="C2098" s="17"/>
      <c r="D2098" s="17"/>
    </row>
    <row r="2099" spans="3:4">
      <c r="C2099" s="17"/>
      <c r="D2099" s="17"/>
    </row>
    <row r="2100" spans="3:4">
      <c r="C2100" s="17"/>
      <c r="D2100" s="17"/>
    </row>
    <row r="2101" spans="3:4">
      <c r="C2101" s="17"/>
      <c r="D2101" s="17"/>
    </row>
    <row r="2102" spans="3:4">
      <c r="C2102" s="17"/>
      <c r="D2102" s="17"/>
    </row>
    <row r="2103" spans="3:4">
      <c r="C2103" s="17"/>
      <c r="D2103" s="17"/>
    </row>
    <row r="2104" spans="3:4">
      <c r="C2104" s="17"/>
      <c r="D2104" s="17"/>
    </row>
    <row r="2105" spans="3:4">
      <c r="C2105" s="17"/>
      <c r="D2105" s="17"/>
    </row>
    <row r="2106" spans="3:4">
      <c r="C2106" s="17"/>
      <c r="D2106" s="17"/>
    </row>
    <row r="2107" spans="3:4">
      <c r="C2107" s="17"/>
      <c r="D2107" s="17"/>
    </row>
    <row r="2108" spans="3:4">
      <c r="C2108" s="17"/>
      <c r="D2108" s="17"/>
    </row>
    <row r="2109" spans="3:4">
      <c r="C2109" s="17"/>
      <c r="D2109" s="17"/>
    </row>
    <row r="2110" spans="3:4">
      <c r="C2110" s="17"/>
      <c r="D2110" s="17"/>
    </row>
    <row r="2111" spans="3:4">
      <c r="C2111" s="17"/>
      <c r="D2111" s="17"/>
    </row>
    <row r="2112" spans="3:4">
      <c r="C2112" s="17"/>
      <c r="D2112" s="17"/>
    </row>
    <row r="2113" spans="3:4">
      <c r="C2113" s="17"/>
      <c r="D2113" s="17"/>
    </row>
    <row r="2114" spans="3:4">
      <c r="C2114" s="17"/>
      <c r="D2114" s="17"/>
    </row>
    <row r="2115" spans="3:4">
      <c r="C2115" s="17"/>
      <c r="D2115" s="17"/>
    </row>
    <row r="2116" spans="3:4">
      <c r="C2116" s="17"/>
      <c r="D2116" s="17"/>
    </row>
    <row r="2117" spans="3:4">
      <c r="C2117" s="17"/>
      <c r="D2117" s="17"/>
    </row>
    <row r="2118" spans="3:4">
      <c r="C2118" s="17"/>
      <c r="D2118" s="17"/>
    </row>
    <row r="2119" spans="3:4">
      <c r="C2119" s="17"/>
      <c r="D2119" s="17"/>
    </row>
    <row r="2120" spans="3:4">
      <c r="C2120" s="17"/>
      <c r="D2120" s="17"/>
    </row>
    <row r="2121" spans="3:4">
      <c r="C2121" s="17"/>
      <c r="D2121" s="17"/>
    </row>
    <row r="2122" spans="3:4">
      <c r="C2122" s="17"/>
      <c r="D2122" s="17"/>
    </row>
    <row r="2123" spans="3:4">
      <c r="C2123" s="17"/>
      <c r="D2123" s="17"/>
    </row>
    <row r="2124" spans="3:4">
      <c r="C2124" s="17"/>
      <c r="D2124" s="17"/>
    </row>
    <row r="2125" spans="3:4">
      <c r="C2125" s="17"/>
      <c r="D2125" s="17"/>
    </row>
    <row r="2126" spans="3:4">
      <c r="C2126" s="17"/>
      <c r="D2126" s="17"/>
    </row>
    <row r="2127" spans="3:4">
      <c r="C2127" s="17"/>
      <c r="D2127" s="17"/>
    </row>
    <row r="2128" spans="3:4">
      <c r="C2128" s="17"/>
      <c r="D2128" s="17"/>
    </row>
    <row r="2129" spans="3:4">
      <c r="C2129" s="17"/>
      <c r="D2129" s="17"/>
    </row>
    <row r="2130" spans="3:4">
      <c r="C2130" s="17"/>
      <c r="D2130" s="17"/>
    </row>
    <row r="2131" spans="3:4">
      <c r="C2131" s="17"/>
      <c r="D2131" s="17"/>
    </row>
    <row r="2132" spans="3:4">
      <c r="C2132" s="17"/>
      <c r="D2132" s="17"/>
    </row>
    <row r="2133" spans="3:4">
      <c r="C2133" s="17"/>
      <c r="D2133" s="17"/>
    </row>
    <row r="2134" spans="3:4">
      <c r="C2134" s="17"/>
      <c r="D2134" s="17"/>
    </row>
    <row r="2135" spans="3:4">
      <c r="C2135" s="17"/>
      <c r="D2135" s="17"/>
    </row>
    <row r="2136" spans="3:4">
      <c r="C2136" s="17"/>
      <c r="D2136" s="17"/>
    </row>
    <row r="2137" spans="3:4">
      <c r="C2137" s="17"/>
      <c r="D2137" s="17"/>
    </row>
    <row r="2138" spans="3:4">
      <c r="C2138" s="17"/>
      <c r="D2138" s="17"/>
    </row>
    <row r="2139" spans="3:4">
      <c r="C2139" s="17"/>
      <c r="D2139" s="17"/>
    </row>
    <row r="2140" spans="3:4">
      <c r="C2140" s="17"/>
      <c r="D2140" s="17"/>
    </row>
    <row r="2141" spans="3:4">
      <c r="C2141" s="17"/>
      <c r="D2141" s="17"/>
    </row>
    <row r="2142" spans="3:4">
      <c r="C2142" s="17"/>
      <c r="D2142" s="17"/>
    </row>
    <row r="2143" spans="3:4">
      <c r="C2143" s="17"/>
      <c r="D2143" s="17"/>
    </row>
    <row r="2144" spans="3:4">
      <c r="C2144" s="17"/>
      <c r="D2144" s="17"/>
    </row>
    <row r="2145" spans="3:4">
      <c r="C2145" s="17"/>
      <c r="D2145" s="17"/>
    </row>
    <row r="2146" spans="3:4">
      <c r="C2146" s="17"/>
      <c r="D2146" s="17"/>
    </row>
    <row r="2147" spans="3:4">
      <c r="C2147" s="17"/>
      <c r="D2147" s="17"/>
    </row>
    <row r="2148" spans="3:4">
      <c r="C2148" s="17"/>
      <c r="D2148" s="17"/>
    </row>
    <row r="2149" spans="3:4">
      <c r="C2149" s="17"/>
      <c r="D2149" s="17"/>
    </row>
    <row r="2150" spans="3:4">
      <c r="C2150" s="17"/>
      <c r="D2150" s="17"/>
    </row>
    <row r="2151" spans="3:4">
      <c r="C2151" s="17"/>
      <c r="D2151" s="17"/>
    </row>
    <row r="2152" spans="3:4">
      <c r="C2152" s="17"/>
      <c r="D2152" s="17"/>
    </row>
    <row r="2153" spans="3:4">
      <c r="C2153" s="17"/>
      <c r="D2153" s="17"/>
    </row>
    <row r="2154" spans="3:4">
      <c r="C2154" s="17"/>
      <c r="D2154" s="17"/>
    </row>
    <row r="2155" spans="3:4">
      <c r="C2155" s="17"/>
      <c r="D2155" s="17"/>
    </row>
    <row r="2156" spans="3:4">
      <c r="C2156" s="17"/>
      <c r="D2156" s="17"/>
    </row>
    <row r="2157" spans="3:4">
      <c r="C2157" s="17"/>
      <c r="D2157" s="17"/>
    </row>
    <row r="2158" spans="3:4">
      <c r="C2158" s="17"/>
      <c r="D2158" s="17"/>
    </row>
    <row r="2159" spans="3:4">
      <c r="C2159" s="17"/>
      <c r="D2159" s="17"/>
    </row>
    <row r="2160" spans="3:4">
      <c r="C2160" s="17"/>
      <c r="D2160" s="17"/>
    </row>
    <row r="2161" spans="3:4">
      <c r="C2161" s="17"/>
      <c r="D2161" s="17"/>
    </row>
    <row r="2162" spans="3:4">
      <c r="C2162" s="17"/>
      <c r="D2162" s="17"/>
    </row>
    <row r="2163" spans="3:4">
      <c r="C2163" s="17"/>
      <c r="D2163" s="17"/>
    </row>
    <row r="2164" spans="3:4">
      <c r="C2164" s="17"/>
      <c r="D2164" s="17"/>
    </row>
    <row r="2165" spans="3:4">
      <c r="C2165" s="17"/>
      <c r="D2165" s="17"/>
    </row>
    <row r="2166" spans="3:4">
      <c r="C2166" s="17"/>
      <c r="D2166" s="17"/>
    </row>
    <row r="2167" spans="3:4">
      <c r="C2167" s="17"/>
      <c r="D2167" s="17"/>
    </row>
    <row r="2168" spans="3:4">
      <c r="C2168" s="17"/>
      <c r="D2168" s="17"/>
    </row>
    <row r="2169" spans="3:4">
      <c r="C2169" s="17"/>
      <c r="D2169" s="17"/>
    </row>
    <row r="2170" spans="3:4">
      <c r="C2170" s="17"/>
      <c r="D2170" s="17"/>
    </row>
    <row r="2171" spans="3:4">
      <c r="C2171" s="17"/>
      <c r="D2171" s="17"/>
    </row>
    <row r="2172" spans="3:4">
      <c r="C2172" s="17"/>
      <c r="D2172" s="17"/>
    </row>
    <row r="2173" spans="3:4">
      <c r="C2173" s="17"/>
      <c r="D2173" s="17"/>
    </row>
    <row r="2174" spans="3:4">
      <c r="C2174" s="17"/>
      <c r="D2174" s="17"/>
    </row>
    <row r="2175" spans="3:4">
      <c r="C2175" s="17"/>
      <c r="D2175" s="17"/>
    </row>
    <row r="2176" spans="3:4">
      <c r="C2176" s="17"/>
      <c r="D2176" s="17"/>
    </row>
    <row r="2177" spans="3:4">
      <c r="C2177" s="17"/>
      <c r="D2177" s="17"/>
    </row>
    <row r="2178" spans="3:4">
      <c r="C2178" s="17"/>
      <c r="D2178" s="17"/>
    </row>
    <row r="2179" spans="3:4">
      <c r="C2179" s="17"/>
      <c r="D2179" s="17"/>
    </row>
    <row r="2180" spans="3:4">
      <c r="C2180" s="17"/>
      <c r="D2180" s="17"/>
    </row>
    <row r="2181" spans="3:4">
      <c r="C2181" s="17"/>
      <c r="D2181" s="17"/>
    </row>
    <row r="2182" spans="3:4">
      <c r="C2182" s="17"/>
      <c r="D2182" s="17"/>
    </row>
    <row r="2183" spans="3:4">
      <c r="C2183" s="17"/>
      <c r="D2183" s="17"/>
    </row>
    <row r="2184" spans="3:4">
      <c r="C2184" s="17"/>
      <c r="D2184" s="17"/>
    </row>
    <row r="2185" spans="3:4">
      <c r="C2185" s="17"/>
      <c r="D2185" s="17"/>
    </row>
    <row r="2186" spans="3:4">
      <c r="C2186" s="17"/>
      <c r="D2186" s="17"/>
    </row>
    <row r="2187" spans="3:4">
      <c r="C2187" s="17"/>
      <c r="D2187" s="17"/>
    </row>
    <row r="2188" spans="3:4">
      <c r="C2188" s="17"/>
      <c r="D2188" s="17"/>
    </row>
    <row r="2189" spans="3:4">
      <c r="C2189" s="17"/>
      <c r="D2189" s="17"/>
    </row>
    <row r="2190" spans="3:4">
      <c r="C2190" s="17"/>
      <c r="D2190" s="17"/>
    </row>
    <row r="2191" spans="3:4">
      <c r="C2191" s="17"/>
      <c r="D2191" s="17"/>
    </row>
    <row r="2192" spans="3:4">
      <c r="C2192" s="17"/>
      <c r="D2192" s="17"/>
    </row>
    <row r="2193" spans="3:4">
      <c r="C2193" s="17"/>
      <c r="D2193" s="17"/>
    </row>
    <row r="2194" spans="3:4">
      <c r="C2194" s="17"/>
      <c r="D2194" s="17"/>
    </row>
    <row r="2195" spans="3:4">
      <c r="C2195" s="17"/>
      <c r="D2195" s="17"/>
    </row>
    <row r="2196" spans="3:4">
      <c r="C2196" s="17"/>
      <c r="D2196" s="17"/>
    </row>
    <row r="2197" spans="3:4">
      <c r="C2197" s="17"/>
      <c r="D2197" s="17"/>
    </row>
    <row r="2198" spans="3:4">
      <c r="C2198" s="17"/>
      <c r="D2198" s="17"/>
    </row>
    <row r="2199" spans="3:4">
      <c r="C2199" s="17"/>
      <c r="D2199" s="17"/>
    </row>
    <row r="2200" spans="3:4">
      <c r="C2200" s="17"/>
      <c r="D2200" s="17"/>
    </row>
    <row r="2201" spans="3:4">
      <c r="C2201" s="17"/>
      <c r="D2201" s="17"/>
    </row>
    <row r="2202" spans="3:4">
      <c r="C2202" s="17"/>
      <c r="D2202" s="17"/>
    </row>
    <row r="2203" spans="3:4">
      <c r="C2203" s="17"/>
      <c r="D2203" s="17"/>
    </row>
    <row r="2204" spans="3:4">
      <c r="C2204" s="17"/>
      <c r="D2204" s="17"/>
    </row>
    <row r="2205" spans="3:4">
      <c r="C2205" s="17"/>
      <c r="D2205" s="17"/>
    </row>
    <row r="2206" spans="3:4">
      <c r="C2206" s="17"/>
      <c r="D2206" s="17"/>
    </row>
    <row r="2207" spans="3:4">
      <c r="C2207" s="17"/>
      <c r="D2207" s="17"/>
    </row>
    <row r="2208" spans="3:4">
      <c r="C2208" s="17"/>
      <c r="D2208" s="17"/>
    </row>
    <row r="2209" spans="3:4">
      <c r="C2209" s="17"/>
      <c r="D2209" s="17"/>
    </row>
    <row r="2210" spans="3:4">
      <c r="C2210" s="17"/>
      <c r="D2210" s="17"/>
    </row>
    <row r="2211" spans="3:4">
      <c r="C2211" s="17"/>
      <c r="D2211" s="17"/>
    </row>
    <row r="2212" spans="3:4">
      <c r="C2212" s="17"/>
      <c r="D2212" s="17"/>
    </row>
    <row r="2213" spans="3:4">
      <c r="C2213" s="17"/>
      <c r="D2213" s="17"/>
    </row>
    <row r="2214" spans="3:4">
      <c r="C2214" s="17"/>
      <c r="D2214" s="17"/>
    </row>
    <row r="2215" spans="3:4">
      <c r="C2215" s="17"/>
      <c r="D2215" s="17"/>
    </row>
    <row r="2216" spans="3:4">
      <c r="C2216" s="17"/>
      <c r="D2216" s="17"/>
    </row>
    <row r="2217" spans="3:4">
      <c r="C2217" s="17"/>
      <c r="D2217" s="17"/>
    </row>
    <row r="2218" spans="3:4">
      <c r="C2218" s="17"/>
      <c r="D2218" s="17"/>
    </row>
    <row r="2219" spans="3:4">
      <c r="C2219" s="17"/>
      <c r="D2219" s="17"/>
    </row>
    <row r="2220" spans="3:4">
      <c r="C2220" s="17"/>
      <c r="D2220" s="17"/>
    </row>
    <row r="2221" spans="3:4">
      <c r="C2221" s="17"/>
      <c r="D2221" s="17"/>
    </row>
    <row r="2222" spans="3:4">
      <c r="C2222" s="17"/>
      <c r="D2222" s="17"/>
    </row>
    <row r="2223" spans="3:4">
      <c r="C2223" s="17"/>
      <c r="D2223" s="17"/>
    </row>
    <row r="2224" spans="3:4">
      <c r="C2224" s="17"/>
      <c r="D2224" s="17"/>
    </row>
    <row r="2225" spans="3:4">
      <c r="C2225" s="17"/>
      <c r="D2225" s="17"/>
    </row>
    <row r="2226" spans="3:4">
      <c r="C2226" s="17"/>
      <c r="D2226" s="17"/>
    </row>
    <row r="2227" spans="3:4">
      <c r="C2227" s="17"/>
      <c r="D2227" s="17"/>
    </row>
    <row r="2228" spans="3:4">
      <c r="C2228" s="17"/>
      <c r="D2228" s="17"/>
    </row>
    <row r="2229" spans="3:4">
      <c r="C2229" s="17"/>
      <c r="D2229" s="17"/>
    </row>
    <row r="2230" spans="3:4">
      <c r="C2230" s="17"/>
      <c r="D2230" s="17"/>
    </row>
    <row r="2231" spans="3:4">
      <c r="C2231" s="17"/>
      <c r="D2231" s="17"/>
    </row>
    <row r="2232" spans="3:4">
      <c r="C2232" s="17"/>
      <c r="D2232" s="17"/>
    </row>
    <row r="2233" spans="3:4">
      <c r="C2233" s="17"/>
      <c r="D2233" s="17"/>
    </row>
    <row r="2234" spans="3:4">
      <c r="C2234" s="17"/>
      <c r="D2234" s="17"/>
    </row>
    <row r="2235" spans="3:4">
      <c r="C2235" s="17"/>
      <c r="D2235" s="17"/>
    </row>
    <row r="2236" spans="3:4">
      <c r="C2236" s="17"/>
      <c r="D2236" s="17"/>
    </row>
    <row r="2237" spans="3:4">
      <c r="C2237" s="17"/>
      <c r="D2237" s="17"/>
    </row>
    <row r="2238" spans="3:4">
      <c r="C2238" s="17"/>
      <c r="D2238" s="17"/>
    </row>
    <row r="2239" spans="3:4">
      <c r="C2239" s="17"/>
      <c r="D2239" s="17"/>
    </row>
    <row r="2240" spans="3:4">
      <c r="C2240" s="17"/>
      <c r="D2240" s="17"/>
    </row>
    <row r="2241" spans="3:4">
      <c r="C2241" s="17"/>
      <c r="D2241" s="17"/>
    </row>
    <row r="2242" spans="3:4">
      <c r="C2242" s="17"/>
      <c r="D2242" s="17"/>
    </row>
    <row r="2243" spans="3:4">
      <c r="C2243" s="17"/>
      <c r="D2243" s="17"/>
    </row>
    <row r="2244" spans="3:4">
      <c r="C2244" s="17"/>
      <c r="D2244" s="17"/>
    </row>
    <row r="2245" spans="3:4">
      <c r="C2245" s="17"/>
      <c r="D2245" s="17"/>
    </row>
    <row r="2246" spans="3:4">
      <c r="C2246" s="17"/>
      <c r="D2246" s="17"/>
    </row>
    <row r="2247" spans="3:4">
      <c r="C2247" s="17"/>
      <c r="D2247" s="17"/>
    </row>
    <row r="2248" spans="3:4">
      <c r="C2248" s="17"/>
      <c r="D2248" s="17"/>
    </row>
    <row r="2249" spans="3:4">
      <c r="C2249" s="17"/>
      <c r="D2249" s="17"/>
    </row>
    <row r="2250" spans="3:4">
      <c r="C2250" s="17"/>
      <c r="D2250" s="17"/>
    </row>
    <row r="2251" spans="3:4">
      <c r="C2251" s="17"/>
      <c r="D2251" s="17"/>
    </row>
    <row r="2252" spans="3:4">
      <c r="C2252" s="17"/>
      <c r="D2252" s="17"/>
    </row>
    <row r="2253" spans="3:4">
      <c r="C2253" s="17"/>
      <c r="D2253" s="17"/>
    </row>
    <row r="2254" spans="3:4">
      <c r="C2254" s="17"/>
      <c r="D2254" s="17"/>
    </row>
    <row r="2255" spans="3:4">
      <c r="C2255" s="17"/>
      <c r="D2255" s="17"/>
    </row>
    <row r="2256" spans="3:4">
      <c r="C2256" s="17"/>
      <c r="D2256" s="17"/>
    </row>
    <row r="2257" spans="3:4">
      <c r="C2257" s="17"/>
      <c r="D2257" s="17"/>
    </row>
    <row r="2258" spans="3:4">
      <c r="C2258" s="17"/>
      <c r="D2258" s="17"/>
    </row>
    <row r="2259" spans="3:4">
      <c r="C2259" s="17"/>
      <c r="D2259" s="17"/>
    </row>
    <row r="2260" spans="3:4">
      <c r="C2260" s="17"/>
      <c r="D2260" s="17"/>
    </row>
    <row r="2261" spans="3:4">
      <c r="C2261" s="17"/>
      <c r="D2261" s="17"/>
    </row>
    <row r="2262" spans="3:4">
      <c r="C2262" s="17"/>
      <c r="D2262" s="17"/>
    </row>
    <row r="2263" spans="3:4">
      <c r="C2263" s="17"/>
      <c r="D2263" s="17"/>
    </row>
    <row r="2264" spans="3:4">
      <c r="C2264" s="17"/>
      <c r="D2264" s="17"/>
    </row>
    <row r="2265" spans="3:4">
      <c r="C2265" s="17"/>
      <c r="D2265" s="17"/>
    </row>
    <row r="2266" spans="3:4">
      <c r="C2266" s="17"/>
      <c r="D2266" s="17"/>
    </row>
    <row r="2267" spans="3:4">
      <c r="C2267" s="17"/>
      <c r="D2267" s="17"/>
    </row>
    <row r="2268" spans="3:4">
      <c r="C2268" s="17"/>
      <c r="D2268" s="17"/>
    </row>
    <row r="2269" spans="3:4">
      <c r="C2269" s="17"/>
      <c r="D2269" s="17"/>
    </row>
    <row r="2270" spans="3:4">
      <c r="C2270" s="17"/>
      <c r="D2270" s="17"/>
    </row>
    <row r="2271" spans="3:4">
      <c r="C2271" s="17"/>
      <c r="D2271" s="17"/>
    </row>
    <row r="2272" spans="3:4">
      <c r="C2272" s="17"/>
      <c r="D2272" s="17"/>
    </row>
    <row r="2273" spans="3:4">
      <c r="C2273" s="17"/>
      <c r="D2273" s="17"/>
    </row>
    <row r="2274" spans="3:4">
      <c r="C2274" s="17"/>
      <c r="D2274" s="17"/>
    </row>
    <row r="2275" spans="3:4">
      <c r="C2275" s="17"/>
      <c r="D2275" s="17"/>
    </row>
    <row r="2276" spans="3:4">
      <c r="C2276" s="17"/>
      <c r="D2276" s="17"/>
    </row>
    <row r="2277" spans="3:4">
      <c r="C2277" s="17"/>
      <c r="D2277" s="17"/>
    </row>
    <row r="2278" spans="3:4">
      <c r="C2278" s="17"/>
      <c r="D2278" s="17"/>
    </row>
    <row r="2279" spans="3:4">
      <c r="C2279" s="17"/>
      <c r="D2279" s="17"/>
    </row>
    <row r="2280" spans="3:4">
      <c r="C2280" s="17"/>
      <c r="D2280" s="17"/>
    </row>
    <row r="2281" spans="3:4">
      <c r="C2281" s="17"/>
      <c r="D2281" s="17"/>
    </row>
    <row r="2282" spans="3:4">
      <c r="C2282" s="17"/>
      <c r="D2282" s="17"/>
    </row>
    <row r="2283" spans="3:4">
      <c r="C2283" s="17"/>
      <c r="D2283" s="17"/>
    </row>
    <row r="2284" spans="3:4">
      <c r="C2284" s="17"/>
      <c r="D2284" s="17"/>
    </row>
    <row r="2285" spans="3:4">
      <c r="C2285" s="17"/>
      <c r="D2285" s="17"/>
    </row>
    <row r="2286" spans="3:4">
      <c r="C2286" s="17"/>
      <c r="D2286" s="17"/>
    </row>
    <row r="2287" spans="3:4">
      <c r="C2287" s="17"/>
      <c r="D2287" s="17"/>
    </row>
    <row r="2288" spans="3:4">
      <c r="C2288" s="17"/>
      <c r="D2288" s="17"/>
    </row>
    <row r="2289" spans="3:4">
      <c r="C2289" s="17"/>
      <c r="D2289" s="17"/>
    </row>
    <row r="2290" spans="3:4">
      <c r="C2290" s="17"/>
      <c r="D2290" s="17"/>
    </row>
    <row r="2291" spans="3:4">
      <c r="C2291" s="17"/>
      <c r="D2291" s="17"/>
    </row>
    <row r="2292" spans="3:4">
      <c r="C2292" s="17"/>
      <c r="D2292" s="17"/>
    </row>
    <row r="2293" spans="3:4">
      <c r="C2293" s="17"/>
      <c r="D2293" s="17"/>
    </row>
    <row r="2294" spans="3:4">
      <c r="C2294" s="17"/>
      <c r="D2294" s="17"/>
    </row>
    <row r="2295" spans="3:4">
      <c r="C2295" s="17"/>
      <c r="D2295" s="17"/>
    </row>
    <row r="2296" spans="3:4">
      <c r="C2296" s="17"/>
      <c r="D2296" s="17"/>
    </row>
    <row r="2297" spans="3:4">
      <c r="C2297" s="17"/>
      <c r="D2297" s="17"/>
    </row>
    <row r="2298" spans="3:4">
      <c r="C2298" s="17"/>
      <c r="D2298" s="17"/>
    </row>
    <row r="2299" spans="3:4">
      <c r="C2299" s="17"/>
      <c r="D2299" s="17"/>
    </row>
    <row r="2300" spans="3:4">
      <c r="C2300" s="17"/>
      <c r="D2300" s="17"/>
    </row>
    <row r="2301" spans="3:4">
      <c r="C2301" s="17"/>
      <c r="D2301" s="17"/>
    </row>
    <row r="2302" spans="3:4">
      <c r="C2302" s="17"/>
      <c r="D2302" s="17"/>
    </row>
    <row r="2303" spans="3:4">
      <c r="C2303" s="17"/>
      <c r="D2303" s="17"/>
    </row>
    <row r="2304" spans="3:4">
      <c r="C2304" s="17"/>
      <c r="D2304" s="17"/>
    </row>
    <row r="2305" spans="3:4">
      <c r="C2305" s="17"/>
      <c r="D2305" s="17"/>
    </row>
    <row r="2306" spans="3:4">
      <c r="C2306" s="17"/>
      <c r="D2306" s="17"/>
    </row>
    <row r="2307" spans="3:4">
      <c r="C2307" s="17"/>
      <c r="D2307" s="17"/>
    </row>
    <row r="2308" spans="3:4">
      <c r="C2308" s="17"/>
      <c r="D2308" s="17"/>
    </row>
    <row r="2309" spans="3:4">
      <c r="C2309" s="17"/>
      <c r="D2309" s="17"/>
    </row>
    <row r="2310" spans="3:4">
      <c r="C2310" s="17"/>
      <c r="D2310" s="17"/>
    </row>
    <row r="2311" spans="3:4">
      <c r="C2311" s="17"/>
      <c r="D2311" s="17"/>
    </row>
    <row r="2312" spans="3:4">
      <c r="C2312" s="17"/>
      <c r="D2312" s="17"/>
    </row>
    <row r="2313" spans="3:4">
      <c r="C2313" s="17"/>
      <c r="D2313" s="17"/>
    </row>
    <row r="2314" spans="3:4">
      <c r="C2314" s="17"/>
      <c r="D2314" s="17"/>
    </row>
    <row r="2315" spans="3:4">
      <c r="C2315" s="17"/>
      <c r="D2315" s="17"/>
    </row>
    <row r="2316" spans="3:4">
      <c r="C2316" s="17"/>
      <c r="D2316" s="17"/>
    </row>
    <row r="2317" spans="3:4">
      <c r="C2317" s="17"/>
      <c r="D2317" s="17"/>
    </row>
    <row r="2318" spans="3:4">
      <c r="C2318" s="17"/>
      <c r="D2318" s="17"/>
    </row>
    <row r="2319" spans="3:4">
      <c r="C2319" s="17"/>
      <c r="D2319" s="17"/>
    </row>
    <row r="2320" spans="3:4">
      <c r="C2320" s="17"/>
      <c r="D2320" s="17"/>
    </row>
    <row r="2321" spans="3:4">
      <c r="C2321" s="17"/>
      <c r="D2321" s="17"/>
    </row>
    <row r="2322" spans="3:4">
      <c r="C2322" s="17"/>
      <c r="D2322" s="17"/>
    </row>
    <row r="2323" spans="3:4">
      <c r="C2323" s="17"/>
      <c r="D2323" s="17"/>
    </row>
    <row r="2324" spans="3:4">
      <c r="C2324" s="17"/>
      <c r="D2324" s="17"/>
    </row>
    <row r="2325" spans="3:4">
      <c r="C2325" s="17"/>
      <c r="D2325" s="17"/>
    </row>
    <row r="2326" spans="3:4">
      <c r="C2326" s="17"/>
      <c r="D2326" s="17"/>
    </row>
    <row r="2327" spans="3:4">
      <c r="C2327" s="17"/>
      <c r="D2327" s="17"/>
    </row>
    <row r="2328" spans="3:4">
      <c r="C2328" s="17"/>
      <c r="D2328" s="17"/>
    </row>
    <row r="2329" spans="3:4">
      <c r="C2329" s="17"/>
      <c r="D2329" s="17"/>
    </row>
    <row r="2330" spans="3:4">
      <c r="C2330" s="17"/>
      <c r="D2330" s="17"/>
    </row>
    <row r="2331" spans="3:4">
      <c r="C2331" s="17"/>
      <c r="D2331" s="17"/>
    </row>
    <row r="2332" spans="3:4">
      <c r="C2332" s="17"/>
      <c r="D2332" s="17"/>
    </row>
    <row r="2333" spans="3:4">
      <c r="C2333" s="17"/>
      <c r="D2333" s="17"/>
    </row>
    <row r="2334" spans="3:4">
      <c r="C2334" s="17"/>
      <c r="D2334" s="17"/>
    </row>
    <row r="2335" spans="3:4">
      <c r="C2335" s="17"/>
      <c r="D2335" s="17"/>
    </row>
    <row r="2336" spans="3:4">
      <c r="C2336" s="17"/>
      <c r="D2336" s="17"/>
    </row>
    <row r="2337" spans="3:4">
      <c r="C2337" s="17"/>
      <c r="D2337" s="17"/>
    </row>
    <row r="2338" spans="3:4">
      <c r="C2338" s="17"/>
      <c r="D2338" s="17"/>
    </row>
    <row r="2339" spans="3:4">
      <c r="C2339" s="17"/>
      <c r="D2339" s="17"/>
    </row>
    <row r="2340" spans="3:4">
      <c r="C2340" s="17"/>
      <c r="D2340" s="17"/>
    </row>
    <row r="2341" spans="3:4">
      <c r="C2341" s="17"/>
      <c r="D2341" s="17"/>
    </row>
    <row r="2342" spans="3:4">
      <c r="C2342" s="17"/>
      <c r="D2342" s="17"/>
    </row>
    <row r="2343" spans="3:4">
      <c r="C2343" s="17"/>
      <c r="D2343" s="17"/>
    </row>
    <row r="2344" spans="3:4">
      <c r="C2344" s="17"/>
      <c r="D2344" s="17"/>
    </row>
    <row r="2345" spans="3:4">
      <c r="C2345" s="17"/>
      <c r="D2345" s="17"/>
    </row>
    <row r="2346" spans="3:4">
      <c r="C2346" s="17"/>
      <c r="D2346" s="17"/>
    </row>
    <row r="2347" spans="3:4">
      <c r="C2347" s="17"/>
      <c r="D2347" s="17"/>
    </row>
    <row r="2348" spans="3:4">
      <c r="C2348" s="17"/>
      <c r="D2348" s="17"/>
    </row>
    <row r="2349" spans="3:4">
      <c r="C2349" s="17"/>
      <c r="D2349" s="17"/>
    </row>
    <row r="2350" spans="3:4">
      <c r="C2350" s="17"/>
      <c r="D2350" s="17"/>
    </row>
    <row r="2351" spans="3:4">
      <c r="C2351" s="17"/>
      <c r="D2351" s="17"/>
    </row>
    <row r="2352" spans="3:4">
      <c r="C2352" s="17"/>
      <c r="D2352" s="17"/>
    </row>
    <row r="2353" spans="3:4">
      <c r="C2353" s="17"/>
      <c r="D2353" s="17"/>
    </row>
    <row r="2354" spans="3:4">
      <c r="C2354" s="17"/>
      <c r="D2354" s="17"/>
    </row>
    <row r="2355" spans="3:4">
      <c r="C2355" s="17"/>
      <c r="D2355" s="17"/>
    </row>
    <row r="2356" spans="3:4">
      <c r="C2356" s="17"/>
      <c r="D2356" s="17"/>
    </row>
    <row r="2357" spans="3:4">
      <c r="C2357" s="17"/>
      <c r="D2357" s="17"/>
    </row>
    <row r="2358" spans="3:4">
      <c r="C2358" s="17"/>
      <c r="D2358" s="17"/>
    </row>
    <row r="2359" spans="3:4">
      <c r="C2359" s="17"/>
      <c r="D2359" s="17"/>
    </row>
    <row r="2360" spans="3:4">
      <c r="C2360" s="17"/>
      <c r="D2360" s="17"/>
    </row>
    <row r="2361" spans="3:4">
      <c r="C2361" s="17"/>
      <c r="D2361" s="17"/>
    </row>
    <row r="2362" spans="3:4">
      <c r="C2362" s="17"/>
      <c r="D2362" s="17"/>
    </row>
    <row r="2363" spans="3:4">
      <c r="C2363" s="17"/>
      <c r="D2363" s="17"/>
    </row>
    <row r="2364" spans="3:4">
      <c r="C2364" s="17"/>
      <c r="D2364" s="17"/>
    </row>
    <row r="2365" spans="3:4">
      <c r="C2365" s="17"/>
      <c r="D2365" s="17"/>
    </row>
    <row r="2366" spans="3:4">
      <c r="C2366" s="17"/>
      <c r="D2366" s="17"/>
    </row>
    <row r="2367" spans="3:4">
      <c r="C2367" s="17"/>
      <c r="D2367" s="17"/>
    </row>
    <row r="2368" spans="3:4">
      <c r="C2368" s="17"/>
      <c r="D2368" s="17"/>
    </row>
    <row r="2369" spans="3:4">
      <c r="C2369" s="17"/>
      <c r="D2369" s="17"/>
    </row>
    <row r="2370" spans="3:4">
      <c r="C2370" s="17"/>
      <c r="D2370" s="17"/>
    </row>
    <row r="2371" spans="3:4">
      <c r="C2371" s="17"/>
      <c r="D2371" s="17"/>
    </row>
    <row r="2372" spans="3:4">
      <c r="C2372" s="17"/>
      <c r="D2372" s="17"/>
    </row>
    <row r="2373" spans="3:4">
      <c r="C2373" s="17"/>
      <c r="D2373" s="17"/>
    </row>
    <row r="2374" spans="3:4">
      <c r="C2374" s="17"/>
      <c r="D2374" s="17"/>
    </row>
    <row r="2375" spans="3:4">
      <c r="C2375" s="17"/>
      <c r="D2375" s="17"/>
    </row>
    <row r="2376" spans="3:4">
      <c r="C2376" s="17"/>
      <c r="D2376" s="17"/>
    </row>
    <row r="2377" spans="3:4">
      <c r="C2377" s="17"/>
      <c r="D2377" s="17"/>
    </row>
    <row r="2378" spans="3:4">
      <c r="C2378" s="17"/>
      <c r="D2378" s="17"/>
    </row>
    <row r="2379" spans="3:4">
      <c r="C2379" s="17"/>
      <c r="D2379" s="17"/>
    </row>
    <row r="2380" spans="3:4">
      <c r="C2380" s="17"/>
      <c r="D2380" s="17"/>
    </row>
    <row r="2381" spans="3:4">
      <c r="C2381" s="17"/>
      <c r="D2381" s="17"/>
    </row>
    <row r="2382" spans="3:4">
      <c r="C2382" s="17"/>
      <c r="D2382" s="17"/>
    </row>
    <row r="2383" spans="3:4">
      <c r="C2383" s="17"/>
      <c r="D2383" s="17"/>
    </row>
    <row r="2384" spans="3:4">
      <c r="C2384" s="17"/>
      <c r="D2384" s="17"/>
    </row>
    <row r="2385" spans="3:4">
      <c r="C2385" s="17"/>
      <c r="D2385" s="17"/>
    </row>
    <row r="2386" spans="3:4">
      <c r="C2386" s="17"/>
      <c r="D2386" s="17"/>
    </row>
    <row r="2387" spans="3:4">
      <c r="C2387" s="17"/>
      <c r="D2387" s="17"/>
    </row>
    <row r="2388" spans="3:4">
      <c r="C2388" s="17"/>
      <c r="D2388" s="17"/>
    </row>
    <row r="2389" spans="3:4">
      <c r="C2389" s="17"/>
      <c r="D2389" s="17"/>
    </row>
    <row r="2390" spans="3:4">
      <c r="C2390" s="17"/>
      <c r="D2390" s="17"/>
    </row>
    <row r="2391" spans="3:4">
      <c r="C2391" s="17"/>
      <c r="D2391" s="17"/>
    </row>
    <row r="2392" spans="3:4">
      <c r="C2392" s="17"/>
      <c r="D2392" s="17"/>
    </row>
    <row r="2393" spans="3:4">
      <c r="C2393" s="17"/>
      <c r="D2393" s="17"/>
    </row>
    <row r="2394" spans="3:4">
      <c r="C2394" s="17"/>
      <c r="D2394" s="17"/>
    </row>
    <row r="2395" spans="3:4">
      <c r="C2395" s="17"/>
      <c r="D2395" s="17"/>
    </row>
    <row r="2396" spans="3:4">
      <c r="C2396" s="17"/>
      <c r="D2396" s="17"/>
    </row>
    <row r="2397" spans="3:4">
      <c r="C2397" s="17"/>
      <c r="D2397" s="17"/>
    </row>
    <row r="2398" spans="3:4">
      <c r="C2398" s="17"/>
      <c r="D2398" s="17"/>
    </row>
    <row r="2399" spans="3:4">
      <c r="C2399" s="17"/>
      <c r="D2399" s="17"/>
    </row>
    <row r="2400" spans="3:4">
      <c r="C2400" s="17"/>
      <c r="D2400" s="17"/>
    </row>
    <row r="2401" spans="3:4">
      <c r="C2401" s="17"/>
      <c r="D2401" s="17"/>
    </row>
    <row r="2402" spans="3:4">
      <c r="C2402" s="17"/>
      <c r="D2402" s="17"/>
    </row>
    <row r="2403" spans="3:4">
      <c r="C2403" s="17"/>
      <c r="D2403" s="17"/>
    </row>
    <row r="2404" spans="3:4">
      <c r="C2404" s="17"/>
      <c r="D2404" s="17"/>
    </row>
    <row r="2405" spans="3:4">
      <c r="C2405" s="17"/>
      <c r="D2405" s="17"/>
    </row>
    <row r="2406" spans="3:4">
      <c r="C2406" s="17"/>
      <c r="D2406" s="17"/>
    </row>
    <row r="2407" spans="3:4">
      <c r="C2407" s="17"/>
      <c r="D2407" s="17"/>
    </row>
    <row r="2408" spans="3:4">
      <c r="C2408" s="17"/>
      <c r="D2408" s="17"/>
    </row>
    <row r="2409" spans="3:4">
      <c r="C2409" s="17"/>
      <c r="D2409" s="17"/>
    </row>
    <row r="2410" spans="3:4">
      <c r="C2410" s="17"/>
      <c r="D2410" s="17"/>
    </row>
    <row r="2411" spans="3:4">
      <c r="C2411" s="17"/>
      <c r="D2411" s="17"/>
    </row>
    <row r="2412" spans="3:4">
      <c r="C2412" s="17"/>
      <c r="D2412" s="17"/>
    </row>
    <row r="2413" spans="3:4">
      <c r="C2413" s="17"/>
      <c r="D2413" s="17"/>
    </row>
    <row r="2414" spans="3:4">
      <c r="C2414" s="17"/>
      <c r="D2414" s="17"/>
    </row>
    <row r="2415" spans="3:4">
      <c r="C2415" s="17"/>
      <c r="D2415" s="17"/>
    </row>
    <row r="2416" spans="3:4">
      <c r="C2416" s="17"/>
      <c r="D2416" s="17"/>
    </row>
    <row r="2417" spans="3:4">
      <c r="C2417" s="17"/>
      <c r="D2417" s="17"/>
    </row>
    <row r="2418" spans="3:4">
      <c r="C2418" s="17"/>
      <c r="D2418" s="17"/>
    </row>
    <row r="2419" spans="3:4">
      <c r="C2419" s="17"/>
      <c r="D2419" s="17"/>
    </row>
    <row r="2420" spans="3:4">
      <c r="C2420" s="17"/>
      <c r="D2420" s="17"/>
    </row>
    <row r="2421" spans="3:4">
      <c r="C2421" s="17"/>
      <c r="D2421" s="17"/>
    </row>
    <row r="2422" spans="3:4">
      <c r="C2422" s="17"/>
      <c r="D2422" s="17"/>
    </row>
    <row r="2423" spans="3:4">
      <c r="C2423" s="17"/>
      <c r="D2423" s="17"/>
    </row>
    <row r="2424" spans="3:4">
      <c r="C2424" s="17"/>
      <c r="D2424" s="17"/>
    </row>
    <row r="2425" spans="3:4">
      <c r="C2425" s="17"/>
      <c r="D2425" s="17"/>
    </row>
    <row r="2426" spans="3:4">
      <c r="C2426" s="17"/>
      <c r="D2426" s="17"/>
    </row>
    <row r="2427" spans="3:4">
      <c r="C2427" s="17"/>
      <c r="D2427" s="17"/>
    </row>
    <row r="2428" spans="3:4">
      <c r="C2428" s="17"/>
      <c r="D2428" s="17"/>
    </row>
    <row r="2429" spans="3:4">
      <c r="C2429" s="17"/>
      <c r="D2429" s="17"/>
    </row>
    <row r="2430" spans="3:4">
      <c r="C2430" s="17"/>
      <c r="D2430" s="17"/>
    </row>
    <row r="2431" spans="3:4">
      <c r="C2431" s="17"/>
      <c r="D2431" s="17"/>
    </row>
    <row r="2432" spans="3:4">
      <c r="C2432" s="17"/>
      <c r="D2432" s="17"/>
    </row>
    <row r="2433" spans="3:4">
      <c r="C2433" s="17"/>
      <c r="D2433" s="17"/>
    </row>
    <row r="2434" spans="3:4">
      <c r="C2434" s="17"/>
      <c r="D2434" s="17"/>
    </row>
    <row r="2435" spans="3:4">
      <c r="C2435" s="17"/>
      <c r="D2435" s="17"/>
    </row>
    <row r="2436" spans="3:4">
      <c r="C2436" s="17"/>
      <c r="D2436" s="17"/>
    </row>
    <row r="2437" spans="3:4">
      <c r="C2437" s="17"/>
      <c r="D2437" s="17"/>
    </row>
    <row r="2438" spans="3:4">
      <c r="C2438" s="17"/>
      <c r="D2438" s="17"/>
    </row>
    <row r="2439" spans="3:4">
      <c r="C2439" s="17"/>
      <c r="D2439" s="17"/>
    </row>
    <row r="2440" spans="3:4">
      <c r="C2440" s="17"/>
      <c r="D2440" s="17"/>
    </row>
    <row r="2441" spans="3:4">
      <c r="C2441" s="17"/>
      <c r="D2441" s="17"/>
    </row>
    <row r="2442" spans="3:4">
      <c r="C2442" s="17"/>
      <c r="D2442" s="17"/>
    </row>
    <row r="2443" spans="3:4">
      <c r="C2443" s="17"/>
      <c r="D2443" s="17"/>
    </row>
    <row r="2444" spans="3:4">
      <c r="C2444" s="17"/>
      <c r="D2444" s="17"/>
    </row>
    <row r="2445" spans="3:4">
      <c r="C2445" s="17"/>
      <c r="D2445" s="17"/>
    </row>
    <row r="2446" spans="3:4">
      <c r="C2446" s="17"/>
      <c r="D2446" s="17"/>
    </row>
    <row r="2447" spans="3:4">
      <c r="C2447" s="17"/>
      <c r="D2447" s="17"/>
    </row>
    <row r="2448" spans="3:4">
      <c r="C2448" s="17"/>
      <c r="D2448" s="17"/>
    </row>
    <row r="2449" spans="3:4">
      <c r="C2449" s="17"/>
      <c r="D2449" s="17"/>
    </row>
    <row r="2450" spans="3:4">
      <c r="C2450" s="17"/>
      <c r="D2450" s="17"/>
    </row>
    <row r="2451" spans="3:4">
      <c r="C2451" s="17"/>
      <c r="D2451" s="17"/>
    </row>
    <row r="2452" spans="3:4">
      <c r="C2452" s="17"/>
      <c r="D2452" s="17"/>
    </row>
    <row r="2453" spans="3:4">
      <c r="C2453" s="17"/>
      <c r="D2453" s="17"/>
    </row>
    <row r="2454" spans="3:4">
      <c r="C2454" s="17"/>
      <c r="D2454" s="17"/>
    </row>
    <row r="2455" spans="3:4">
      <c r="C2455" s="17"/>
      <c r="D2455" s="17"/>
    </row>
    <row r="2456" spans="3:4">
      <c r="C2456" s="17"/>
      <c r="D2456" s="17"/>
    </row>
    <row r="2457" spans="3:4">
      <c r="C2457" s="17"/>
      <c r="D2457" s="17"/>
    </row>
    <row r="2458" spans="3:4">
      <c r="C2458" s="17"/>
      <c r="D2458" s="17"/>
    </row>
    <row r="2459" spans="3:4">
      <c r="C2459" s="17"/>
      <c r="D2459" s="17"/>
    </row>
    <row r="2460" spans="3:4">
      <c r="C2460" s="17"/>
      <c r="D2460" s="17"/>
    </row>
    <row r="2461" spans="3:4">
      <c r="C2461" s="17"/>
      <c r="D2461" s="17"/>
    </row>
    <row r="2462" spans="3:4">
      <c r="C2462" s="17"/>
      <c r="D2462" s="17"/>
    </row>
    <row r="2463" spans="3:4">
      <c r="C2463" s="17"/>
      <c r="D2463" s="17"/>
    </row>
    <row r="2464" spans="3:4">
      <c r="C2464" s="17"/>
      <c r="D2464" s="17"/>
    </row>
    <row r="2465" spans="3:4">
      <c r="C2465" s="17"/>
      <c r="D2465" s="17"/>
    </row>
    <row r="2466" spans="3:4">
      <c r="C2466" s="17"/>
      <c r="D2466" s="17"/>
    </row>
    <row r="2467" spans="3:4">
      <c r="C2467" s="17"/>
      <c r="D2467" s="17"/>
    </row>
    <row r="2468" spans="3:4">
      <c r="C2468" s="17"/>
      <c r="D2468" s="17"/>
    </row>
    <row r="2469" spans="3:4">
      <c r="C2469" s="17"/>
      <c r="D2469" s="17"/>
    </row>
    <row r="2470" spans="3:4">
      <c r="C2470" s="17"/>
      <c r="D2470" s="17"/>
    </row>
    <row r="2471" spans="3:4">
      <c r="C2471" s="17"/>
      <c r="D2471" s="17"/>
    </row>
    <row r="2472" spans="3:4">
      <c r="C2472" s="17"/>
      <c r="D2472" s="17"/>
    </row>
    <row r="2473" spans="3:4">
      <c r="C2473" s="17"/>
      <c r="D2473" s="17"/>
    </row>
    <row r="2474" spans="3:4">
      <c r="C2474" s="17"/>
      <c r="D2474" s="17"/>
    </row>
    <row r="2475" spans="3:4">
      <c r="C2475" s="17"/>
      <c r="D2475" s="17"/>
    </row>
    <row r="2476" spans="3:4">
      <c r="C2476" s="17"/>
      <c r="D2476" s="17"/>
    </row>
    <row r="2477" spans="3:4">
      <c r="C2477" s="17"/>
      <c r="D2477" s="17"/>
    </row>
    <row r="2478" spans="3:4">
      <c r="C2478" s="17"/>
      <c r="D2478" s="17"/>
    </row>
    <row r="2479" spans="3:4">
      <c r="C2479" s="17"/>
      <c r="D2479" s="17"/>
    </row>
    <row r="2480" spans="3:4">
      <c r="C2480" s="17"/>
      <c r="D2480" s="17"/>
    </row>
    <row r="2481" spans="3:4">
      <c r="C2481" s="17"/>
      <c r="D2481" s="17"/>
    </row>
    <row r="2482" spans="3:4">
      <c r="C2482" s="17"/>
      <c r="D2482" s="17"/>
    </row>
    <row r="2483" spans="3:4">
      <c r="C2483" s="17"/>
      <c r="D2483" s="17"/>
    </row>
    <row r="2484" spans="3:4">
      <c r="C2484" s="17"/>
      <c r="D2484" s="17"/>
    </row>
    <row r="2485" spans="3:4">
      <c r="C2485" s="17"/>
      <c r="D2485" s="17"/>
    </row>
    <row r="2486" spans="3:4">
      <c r="C2486" s="17"/>
      <c r="D2486" s="17"/>
    </row>
    <row r="2487" spans="3:4">
      <c r="C2487" s="17"/>
      <c r="D2487" s="17"/>
    </row>
    <row r="2488" spans="3:4">
      <c r="C2488" s="17"/>
      <c r="D2488" s="17"/>
    </row>
    <row r="2489" spans="3:4">
      <c r="C2489" s="17"/>
      <c r="D2489" s="17"/>
    </row>
    <row r="2490" spans="3:4">
      <c r="C2490" s="17"/>
      <c r="D2490" s="17"/>
    </row>
    <row r="2491" spans="3:4">
      <c r="C2491" s="17"/>
      <c r="D2491" s="17"/>
    </row>
    <row r="2492" spans="3:4">
      <c r="C2492" s="17"/>
      <c r="D2492" s="17"/>
    </row>
    <row r="2493" spans="3:4">
      <c r="C2493" s="17"/>
      <c r="D2493" s="17"/>
    </row>
    <row r="2494" spans="3:4">
      <c r="C2494" s="17"/>
      <c r="D2494" s="17"/>
    </row>
    <row r="2495" spans="3:4">
      <c r="C2495" s="17"/>
      <c r="D2495" s="17"/>
    </row>
    <row r="2496" spans="3:4">
      <c r="C2496" s="17"/>
      <c r="D2496" s="17"/>
    </row>
    <row r="2497" spans="3:4">
      <c r="C2497" s="17"/>
      <c r="D2497" s="17"/>
    </row>
    <row r="2498" spans="3:4">
      <c r="C2498" s="17"/>
      <c r="D2498" s="17"/>
    </row>
    <row r="2499" spans="3:4">
      <c r="C2499" s="17"/>
      <c r="D2499" s="17"/>
    </row>
    <row r="2500" spans="3:4">
      <c r="C2500" s="17"/>
      <c r="D2500" s="17"/>
    </row>
    <row r="2501" spans="3:4">
      <c r="C2501" s="17"/>
      <c r="D2501" s="17"/>
    </row>
    <row r="2502" spans="3:4">
      <c r="C2502" s="17"/>
      <c r="D2502" s="17"/>
    </row>
    <row r="2503" spans="3:4">
      <c r="C2503" s="17"/>
      <c r="D2503" s="17"/>
    </row>
    <row r="2504" spans="3:4">
      <c r="C2504" s="17"/>
      <c r="D2504" s="17"/>
    </row>
    <row r="2505" spans="3:4">
      <c r="C2505" s="17"/>
      <c r="D2505" s="17"/>
    </row>
    <row r="2506" spans="3:4">
      <c r="C2506" s="17"/>
      <c r="D2506" s="17"/>
    </row>
    <row r="2507" spans="3:4">
      <c r="C2507" s="17"/>
      <c r="D2507" s="17"/>
    </row>
    <row r="2508" spans="3:4">
      <c r="C2508" s="17"/>
      <c r="D2508" s="17"/>
    </row>
    <row r="2509" spans="3:4">
      <c r="C2509" s="17"/>
      <c r="D2509" s="17"/>
    </row>
    <row r="2510" spans="3:4">
      <c r="C2510" s="17"/>
      <c r="D2510" s="17"/>
    </row>
    <row r="2511" spans="3:4">
      <c r="C2511" s="17"/>
      <c r="D2511" s="17"/>
    </row>
    <row r="2512" spans="3:4">
      <c r="C2512" s="17"/>
      <c r="D2512" s="17"/>
    </row>
    <row r="2513" spans="3:4">
      <c r="C2513" s="17"/>
      <c r="D2513" s="17"/>
    </row>
    <row r="2514" spans="3:4">
      <c r="C2514" s="17"/>
      <c r="D2514" s="17"/>
    </row>
    <row r="2515" spans="3:4">
      <c r="C2515" s="17"/>
      <c r="D2515" s="17"/>
    </row>
    <row r="2516" spans="3:4">
      <c r="C2516" s="17"/>
      <c r="D2516" s="17"/>
    </row>
    <row r="2517" spans="3:4">
      <c r="C2517" s="17"/>
      <c r="D2517" s="17"/>
    </row>
    <row r="2518" spans="3:4">
      <c r="C2518" s="17"/>
      <c r="D2518" s="17"/>
    </row>
    <row r="2519" spans="3:4">
      <c r="C2519" s="17"/>
      <c r="D2519" s="17"/>
    </row>
    <row r="2520" spans="3:4">
      <c r="C2520" s="17"/>
      <c r="D2520" s="17"/>
    </row>
    <row r="2521" spans="3:4">
      <c r="C2521" s="17"/>
      <c r="D2521" s="17"/>
    </row>
    <row r="2522" spans="3:4">
      <c r="C2522" s="17"/>
      <c r="D2522" s="17"/>
    </row>
    <row r="2523" spans="3:4">
      <c r="C2523" s="17"/>
      <c r="D2523" s="17"/>
    </row>
    <row r="2524" spans="3:4">
      <c r="C2524" s="17"/>
      <c r="D2524" s="17"/>
    </row>
    <row r="2525" spans="3:4">
      <c r="C2525" s="17"/>
      <c r="D2525" s="17"/>
    </row>
    <row r="2526" spans="3:4">
      <c r="C2526" s="17"/>
      <c r="D2526" s="17"/>
    </row>
    <row r="2527" spans="3:4">
      <c r="C2527" s="17"/>
      <c r="D2527" s="17"/>
    </row>
    <row r="2528" spans="3:4">
      <c r="C2528" s="17"/>
      <c r="D2528" s="17"/>
    </row>
    <row r="2529" spans="3:4">
      <c r="C2529" s="17"/>
      <c r="D2529" s="17"/>
    </row>
    <row r="2530" spans="3:4">
      <c r="C2530" s="17"/>
      <c r="D2530" s="17"/>
    </row>
    <row r="2531" spans="3:4">
      <c r="C2531" s="17"/>
      <c r="D2531" s="17"/>
    </row>
    <row r="2532" spans="3:4">
      <c r="C2532" s="17"/>
      <c r="D2532" s="17"/>
    </row>
    <row r="2533" spans="3:4">
      <c r="C2533" s="17"/>
      <c r="D2533" s="17"/>
    </row>
    <row r="2534" spans="3:4">
      <c r="C2534" s="17"/>
      <c r="D2534" s="17"/>
    </row>
    <row r="2535" spans="3:4">
      <c r="C2535" s="17"/>
      <c r="D2535" s="17"/>
    </row>
    <row r="2536" spans="3:4">
      <c r="C2536" s="17"/>
      <c r="D2536" s="17"/>
    </row>
    <row r="2537" spans="3:4">
      <c r="C2537" s="17"/>
      <c r="D2537" s="17"/>
    </row>
    <row r="2538" spans="3:4">
      <c r="C2538" s="17"/>
      <c r="D2538" s="17"/>
    </row>
    <row r="2539" spans="3:4">
      <c r="C2539" s="17"/>
      <c r="D2539" s="17"/>
    </row>
    <row r="2540" spans="3:4">
      <c r="C2540" s="17"/>
      <c r="D2540" s="17"/>
    </row>
    <row r="2541" spans="3:4">
      <c r="C2541" s="17"/>
      <c r="D2541" s="17"/>
    </row>
    <row r="2542" spans="3:4">
      <c r="C2542" s="17"/>
      <c r="D2542" s="17"/>
    </row>
    <row r="2543" spans="3:4">
      <c r="C2543" s="17"/>
      <c r="D2543" s="17"/>
    </row>
    <row r="2544" spans="3:4">
      <c r="C2544" s="17"/>
      <c r="D2544" s="17"/>
    </row>
    <row r="2545" spans="3:4">
      <c r="C2545" s="17"/>
      <c r="D2545" s="17"/>
    </row>
    <row r="2546" spans="3:4">
      <c r="C2546" s="17"/>
      <c r="D2546" s="17"/>
    </row>
    <row r="2547" spans="3:4">
      <c r="C2547" s="17"/>
      <c r="D2547" s="17"/>
    </row>
    <row r="2548" spans="3:4">
      <c r="C2548" s="17"/>
      <c r="D2548" s="17"/>
    </row>
    <row r="2549" spans="3:4">
      <c r="C2549" s="17"/>
      <c r="D2549" s="17"/>
    </row>
    <row r="2550" spans="3:4">
      <c r="C2550" s="17"/>
      <c r="D2550" s="17"/>
    </row>
    <row r="2551" spans="3:4">
      <c r="C2551" s="17"/>
      <c r="D2551" s="17"/>
    </row>
    <row r="2552" spans="3:4">
      <c r="C2552" s="17"/>
      <c r="D2552" s="17"/>
    </row>
    <row r="2553" spans="3:4">
      <c r="C2553" s="17"/>
      <c r="D2553" s="17"/>
    </row>
    <row r="2554" spans="3:4">
      <c r="C2554" s="17"/>
      <c r="D2554" s="17"/>
    </row>
    <row r="2555" spans="3:4">
      <c r="C2555" s="17"/>
      <c r="D2555" s="17"/>
    </row>
    <row r="2556" spans="3:4">
      <c r="C2556" s="17"/>
      <c r="D2556" s="17"/>
    </row>
    <row r="2557" spans="3:4">
      <c r="C2557" s="17"/>
      <c r="D2557" s="17"/>
    </row>
    <row r="2558" spans="3:4">
      <c r="C2558" s="17"/>
      <c r="D2558" s="17"/>
    </row>
    <row r="2559" spans="3:4">
      <c r="C2559" s="17"/>
      <c r="D2559" s="17"/>
    </row>
    <row r="2560" spans="3:4">
      <c r="C2560" s="17"/>
      <c r="D2560" s="17"/>
    </row>
    <row r="2561" spans="3:4">
      <c r="C2561" s="17"/>
      <c r="D2561" s="17"/>
    </row>
    <row r="2562" spans="3:4">
      <c r="C2562" s="17"/>
      <c r="D2562" s="17"/>
    </row>
    <row r="2563" spans="3:4">
      <c r="C2563" s="17"/>
      <c r="D2563" s="17"/>
    </row>
    <row r="2564" spans="3:4">
      <c r="C2564" s="17"/>
      <c r="D2564" s="17"/>
    </row>
    <row r="2565" spans="3:4">
      <c r="C2565" s="17"/>
      <c r="D2565" s="17"/>
    </row>
    <row r="2566" spans="3:4">
      <c r="C2566" s="17"/>
      <c r="D2566" s="17"/>
    </row>
    <row r="2567" spans="3:4">
      <c r="C2567" s="17"/>
      <c r="D2567" s="17"/>
    </row>
    <row r="2568" spans="3:4">
      <c r="C2568" s="17"/>
      <c r="D2568" s="17"/>
    </row>
    <row r="2569" spans="3:4">
      <c r="C2569" s="17"/>
      <c r="D2569" s="17"/>
    </row>
    <row r="2570" spans="3:4">
      <c r="C2570" s="17"/>
      <c r="D2570" s="17"/>
    </row>
    <row r="2571" spans="3:4">
      <c r="C2571" s="17"/>
      <c r="D2571" s="17"/>
    </row>
    <row r="2572" spans="3:4">
      <c r="C2572" s="17"/>
      <c r="D2572" s="17"/>
    </row>
    <row r="2573" spans="3:4">
      <c r="C2573" s="17"/>
      <c r="D2573" s="17"/>
    </row>
    <row r="2574" spans="3:4">
      <c r="C2574" s="17"/>
      <c r="D2574" s="17"/>
    </row>
    <row r="2575" spans="3:4">
      <c r="C2575" s="17"/>
      <c r="D2575" s="17"/>
    </row>
    <row r="2576" spans="3:4">
      <c r="C2576" s="17"/>
      <c r="D2576" s="17"/>
    </row>
    <row r="2577" spans="3:4">
      <c r="C2577" s="17"/>
      <c r="D2577" s="17"/>
    </row>
    <row r="2578" spans="3:4">
      <c r="C2578" s="17"/>
      <c r="D2578" s="17"/>
    </row>
    <row r="2579" spans="3:4">
      <c r="C2579" s="17"/>
      <c r="D2579" s="17"/>
    </row>
    <row r="2580" spans="3:4">
      <c r="C2580" s="17"/>
      <c r="D2580" s="17"/>
    </row>
    <row r="2581" spans="3:4">
      <c r="C2581" s="17"/>
      <c r="D2581" s="17"/>
    </row>
    <row r="2582" spans="3:4">
      <c r="C2582" s="17"/>
      <c r="D2582" s="17"/>
    </row>
    <row r="2583" spans="3:4">
      <c r="C2583" s="17"/>
      <c r="D2583" s="17"/>
    </row>
    <row r="2584" spans="3:4">
      <c r="C2584" s="17"/>
      <c r="D2584" s="17"/>
    </row>
    <row r="2585" spans="3:4">
      <c r="C2585" s="17"/>
      <c r="D2585" s="17"/>
    </row>
    <row r="2586" spans="3:4">
      <c r="C2586" s="17"/>
      <c r="D2586" s="17"/>
    </row>
    <row r="2587" spans="3:4">
      <c r="C2587" s="17"/>
      <c r="D2587" s="17"/>
    </row>
    <row r="2588" spans="3:4">
      <c r="C2588" s="17"/>
      <c r="D2588" s="17"/>
    </row>
    <row r="2589" spans="3:4">
      <c r="C2589" s="17"/>
      <c r="D2589" s="17"/>
    </row>
    <row r="2590" spans="3:4">
      <c r="C2590" s="17"/>
      <c r="D2590" s="17"/>
    </row>
    <row r="2591" spans="3:4">
      <c r="C2591" s="17"/>
      <c r="D2591" s="17"/>
    </row>
    <row r="2592" spans="3:4">
      <c r="C2592" s="17"/>
      <c r="D2592" s="17"/>
    </row>
    <row r="2593" spans="3:4">
      <c r="C2593" s="17"/>
      <c r="D2593" s="17"/>
    </row>
    <row r="2594" spans="3:4">
      <c r="C2594" s="17"/>
      <c r="D2594" s="17"/>
    </row>
    <row r="2595" spans="3:4">
      <c r="C2595" s="17"/>
      <c r="D2595" s="17"/>
    </row>
    <row r="2596" spans="3:4">
      <c r="C2596" s="17"/>
      <c r="D2596" s="17"/>
    </row>
    <row r="2597" spans="3:4">
      <c r="C2597" s="17"/>
      <c r="D2597" s="17"/>
    </row>
    <row r="2598" spans="3:4">
      <c r="C2598" s="17"/>
      <c r="D2598" s="17"/>
    </row>
    <row r="2599" spans="3:4">
      <c r="C2599" s="17"/>
      <c r="D2599" s="17"/>
    </row>
    <row r="2600" spans="3:4">
      <c r="C2600" s="17"/>
      <c r="D2600" s="17"/>
    </row>
    <row r="2601" spans="3:4">
      <c r="C2601" s="17"/>
      <c r="D2601" s="17"/>
    </row>
    <row r="2602" spans="3:4">
      <c r="C2602" s="17"/>
      <c r="D2602" s="17"/>
    </row>
    <row r="2603" spans="3:4">
      <c r="C2603" s="17"/>
      <c r="D2603" s="17"/>
    </row>
    <row r="2604" spans="3:4">
      <c r="C2604" s="17"/>
      <c r="D2604" s="17"/>
    </row>
    <row r="2605" spans="3:4">
      <c r="C2605" s="17"/>
      <c r="D2605" s="17"/>
    </row>
    <row r="2606" spans="3:4">
      <c r="C2606" s="17"/>
      <c r="D2606" s="17"/>
    </row>
    <row r="2607" spans="3:4">
      <c r="C2607" s="17"/>
      <c r="D2607" s="17"/>
    </row>
    <row r="2608" spans="3:4">
      <c r="C2608" s="17"/>
      <c r="D2608" s="17"/>
    </row>
    <row r="2609" spans="3:4">
      <c r="C2609" s="17"/>
      <c r="D2609" s="17"/>
    </row>
    <row r="2610" spans="3:4">
      <c r="C2610" s="17"/>
      <c r="D2610" s="17"/>
    </row>
    <row r="2611" spans="3:4">
      <c r="C2611" s="17"/>
      <c r="D2611" s="17"/>
    </row>
    <row r="2612" spans="3:4">
      <c r="C2612" s="17"/>
      <c r="D2612" s="17"/>
    </row>
    <row r="2613" spans="3:4">
      <c r="C2613" s="17"/>
      <c r="D2613" s="17"/>
    </row>
    <row r="2614" spans="3:4">
      <c r="C2614" s="17"/>
      <c r="D2614" s="17"/>
    </row>
    <row r="2615" spans="3:4">
      <c r="C2615" s="17"/>
      <c r="D2615" s="17"/>
    </row>
    <row r="2616" spans="3:4">
      <c r="C2616" s="17"/>
      <c r="D2616" s="17"/>
    </row>
    <row r="2617" spans="3:4">
      <c r="C2617" s="17"/>
      <c r="D2617" s="17"/>
    </row>
    <row r="2618" spans="3:4">
      <c r="C2618" s="17"/>
      <c r="D2618" s="17"/>
    </row>
    <row r="2619" spans="3:4">
      <c r="C2619" s="17"/>
      <c r="D2619" s="17"/>
    </row>
    <row r="2620" spans="3:4">
      <c r="C2620" s="17"/>
      <c r="D2620" s="17"/>
    </row>
    <row r="2621" spans="3:4">
      <c r="C2621" s="17"/>
      <c r="D2621" s="17"/>
    </row>
    <row r="2622" spans="3:4">
      <c r="C2622" s="17"/>
      <c r="D2622" s="17"/>
    </row>
    <row r="2623" spans="3:4">
      <c r="C2623" s="17"/>
      <c r="D2623" s="17"/>
    </row>
    <row r="2624" spans="3:4">
      <c r="C2624" s="17"/>
      <c r="D2624" s="17"/>
    </row>
    <row r="2625" spans="3:4">
      <c r="C2625" s="17"/>
      <c r="D2625" s="17"/>
    </row>
    <row r="2626" spans="3:4">
      <c r="C2626" s="17"/>
      <c r="D2626" s="17"/>
    </row>
    <row r="2627" spans="3:4">
      <c r="C2627" s="17"/>
      <c r="D2627" s="17"/>
    </row>
    <row r="2628" spans="3:4">
      <c r="C2628" s="17"/>
      <c r="D2628" s="17"/>
    </row>
    <row r="2629" spans="3:4">
      <c r="C2629" s="17"/>
      <c r="D2629" s="17"/>
    </row>
    <row r="2630" spans="3:4">
      <c r="C2630" s="17"/>
      <c r="D2630" s="17"/>
    </row>
    <row r="2631" spans="3:4">
      <c r="C2631" s="17"/>
      <c r="D2631" s="17"/>
    </row>
    <row r="2632" spans="3:4">
      <c r="C2632" s="17"/>
      <c r="D2632" s="17"/>
    </row>
    <row r="2633" spans="3:4">
      <c r="C2633" s="17"/>
      <c r="D2633" s="17"/>
    </row>
    <row r="2634" spans="3:4">
      <c r="C2634" s="17"/>
      <c r="D2634" s="17"/>
    </row>
    <row r="2635" spans="3:4">
      <c r="C2635" s="17"/>
      <c r="D2635" s="17"/>
    </row>
    <row r="2636" spans="3:4">
      <c r="C2636" s="17"/>
      <c r="D2636" s="17"/>
    </row>
    <row r="2637" spans="3:4">
      <c r="C2637" s="17"/>
      <c r="D2637" s="17"/>
    </row>
    <row r="2638" spans="3:4">
      <c r="C2638" s="17"/>
      <c r="D2638" s="17"/>
    </row>
    <row r="2639" spans="3:4">
      <c r="C2639" s="17"/>
      <c r="D2639" s="17"/>
    </row>
    <row r="2640" spans="3:4">
      <c r="C2640" s="17"/>
      <c r="D2640" s="17"/>
    </row>
    <row r="2641" spans="3:4">
      <c r="C2641" s="17"/>
      <c r="D2641" s="17"/>
    </row>
    <row r="2642" spans="3:4">
      <c r="C2642" s="17"/>
      <c r="D2642" s="17"/>
    </row>
    <row r="2643" spans="3:4">
      <c r="C2643" s="17"/>
      <c r="D2643" s="17"/>
    </row>
    <row r="2644" spans="3:4">
      <c r="C2644" s="17"/>
      <c r="D2644" s="17"/>
    </row>
    <row r="2645" spans="3:4">
      <c r="C2645" s="17"/>
      <c r="D2645" s="17"/>
    </row>
    <row r="2646" spans="3:4">
      <c r="C2646" s="17"/>
      <c r="D2646" s="17"/>
    </row>
    <row r="2647" spans="3:4">
      <c r="C2647" s="17"/>
      <c r="D2647" s="17"/>
    </row>
    <row r="2648" spans="3:4">
      <c r="C2648" s="17"/>
      <c r="D2648" s="17"/>
    </row>
    <row r="2649" spans="3:4">
      <c r="C2649" s="17"/>
      <c r="D2649" s="17"/>
    </row>
    <row r="2650" spans="3:4">
      <c r="C2650" s="17"/>
      <c r="D2650" s="17"/>
    </row>
    <row r="2651" spans="3:4">
      <c r="C2651" s="17"/>
      <c r="D2651" s="17"/>
    </row>
    <row r="2652" spans="3:4">
      <c r="C2652" s="17"/>
      <c r="D2652" s="17"/>
    </row>
    <row r="2653" spans="3:4">
      <c r="C2653" s="17"/>
      <c r="D2653" s="17"/>
    </row>
    <row r="2654" spans="3:4">
      <c r="C2654" s="17"/>
      <c r="D2654" s="17"/>
    </row>
    <row r="2655" spans="3:4">
      <c r="C2655" s="17"/>
      <c r="D2655" s="17"/>
    </row>
    <row r="2656" spans="3:4">
      <c r="C2656" s="17"/>
      <c r="D2656" s="17"/>
    </row>
    <row r="2657" spans="3:4">
      <c r="C2657" s="17"/>
      <c r="D2657" s="17"/>
    </row>
    <row r="2658" spans="3:4">
      <c r="C2658" s="17"/>
      <c r="D2658" s="17"/>
    </row>
    <row r="2659" spans="3:4">
      <c r="C2659" s="17"/>
      <c r="D2659" s="17"/>
    </row>
    <row r="2660" spans="3:4">
      <c r="C2660" s="17"/>
      <c r="D2660" s="17"/>
    </row>
    <row r="2661" spans="3:4">
      <c r="C2661" s="17"/>
      <c r="D2661" s="17"/>
    </row>
    <row r="2662" spans="3:4">
      <c r="C2662" s="17"/>
      <c r="D2662" s="17"/>
    </row>
    <row r="2663" spans="3:4">
      <c r="C2663" s="17"/>
      <c r="D2663" s="17"/>
    </row>
    <row r="2664" spans="3:4">
      <c r="C2664" s="17"/>
      <c r="D2664" s="17"/>
    </row>
    <row r="2665" spans="3:4">
      <c r="C2665" s="17"/>
      <c r="D2665" s="17"/>
    </row>
    <row r="2666" spans="3:4">
      <c r="C2666" s="17"/>
      <c r="D2666" s="17"/>
    </row>
    <row r="2667" spans="3:4">
      <c r="C2667" s="17"/>
      <c r="D2667" s="17"/>
    </row>
    <row r="2668" spans="3:4">
      <c r="C2668" s="17"/>
      <c r="D2668" s="17"/>
    </row>
    <row r="2669" spans="3:4">
      <c r="C2669" s="17"/>
      <c r="D2669" s="17"/>
    </row>
    <row r="2670" spans="3:4">
      <c r="C2670" s="17"/>
      <c r="D2670" s="17"/>
    </row>
    <row r="2671" spans="3:4">
      <c r="C2671" s="17"/>
      <c r="D2671" s="17"/>
    </row>
    <row r="2672" spans="3:4">
      <c r="C2672" s="17"/>
      <c r="D2672" s="17"/>
    </row>
    <row r="2673" spans="3:4">
      <c r="C2673" s="17"/>
      <c r="D2673" s="17"/>
    </row>
    <row r="2674" spans="3:4">
      <c r="C2674" s="17"/>
      <c r="D2674" s="17"/>
    </row>
    <row r="2675" spans="3:4">
      <c r="C2675" s="17"/>
      <c r="D2675" s="17"/>
    </row>
    <row r="2676" spans="3:4">
      <c r="C2676" s="17"/>
      <c r="D2676" s="17"/>
    </row>
    <row r="2677" spans="3:4">
      <c r="C2677" s="17"/>
      <c r="D2677" s="17"/>
    </row>
    <row r="2678" spans="3:4">
      <c r="C2678" s="17"/>
      <c r="D2678" s="17"/>
    </row>
    <row r="2679" spans="3:4">
      <c r="C2679" s="17"/>
      <c r="D2679" s="17"/>
    </row>
    <row r="2680" spans="3:4">
      <c r="C2680" s="17"/>
      <c r="D2680" s="17"/>
    </row>
    <row r="2681" spans="3:4">
      <c r="C2681" s="17"/>
      <c r="D2681" s="17"/>
    </row>
    <row r="2682" spans="3:4">
      <c r="C2682" s="17"/>
      <c r="D2682" s="17"/>
    </row>
    <row r="2683" spans="3:4">
      <c r="C2683" s="17"/>
      <c r="D2683" s="17"/>
    </row>
    <row r="2684" spans="3:4">
      <c r="C2684" s="17"/>
      <c r="D2684" s="17"/>
    </row>
    <row r="2685" spans="3:4">
      <c r="C2685" s="17"/>
      <c r="D2685" s="17"/>
    </row>
    <row r="2686" spans="3:4">
      <c r="C2686" s="17"/>
      <c r="D2686" s="17"/>
    </row>
    <row r="2687" spans="3:4">
      <c r="C2687" s="17"/>
      <c r="D2687" s="17"/>
    </row>
    <row r="2688" spans="3:4">
      <c r="C2688" s="17"/>
      <c r="D2688" s="17"/>
    </row>
    <row r="2689" spans="3:4">
      <c r="C2689" s="17"/>
      <c r="D2689" s="17"/>
    </row>
    <row r="2690" spans="3:4">
      <c r="C2690" s="17"/>
      <c r="D2690" s="17"/>
    </row>
    <row r="2691" spans="3:4">
      <c r="C2691" s="17"/>
      <c r="D2691" s="17"/>
    </row>
    <row r="2692" spans="3:4">
      <c r="C2692" s="17"/>
      <c r="D2692" s="17"/>
    </row>
    <row r="2693" spans="3:4">
      <c r="C2693" s="17"/>
      <c r="D2693" s="17"/>
    </row>
    <row r="2694" spans="3:4">
      <c r="C2694" s="17"/>
      <c r="D2694" s="17"/>
    </row>
    <row r="2695" spans="3:4">
      <c r="C2695" s="17"/>
      <c r="D2695" s="17"/>
    </row>
    <row r="2696" spans="3:4">
      <c r="C2696" s="17"/>
      <c r="D2696" s="17"/>
    </row>
    <row r="2697" spans="3:4">
      <c r="C2697" s="17"/>
      <c r="D2697" s="17"/>
    </row>
    <row r="2698" spans="3:4">
      <c r="C2698" s="17"/>
      <c r="D2698" s="17"/>
    </row>
    <row r="2699" spans="3:4">
      <c r="C2699" s="17"/>
      <c r="D2699" s="17"/>
    </row>
    <row r="2700" spans="3:4">
      <c r="C2700" s="17"/>
      <c r="D2700" s="17"/>
    </row>
    <row r="2701" spans="3:4">
      <c r="C2701" s="17"/>
      <c r="D2701" s="17"/>
    </row>
    <row r="2702" spans="3:4">
      <c r="C2702" s="17"/>
      <c r="D2702" s="17"/>
    </row>
    <row r="2703" spans="3:4">
      <c r="C2703" s="17"/>
      <c r="D2703" s="17"/>
    </row>
    <row r="2704" spans="3:4">
      <c r="C2704" s="17"/>
      <c r="D2704" s="17"/>
    </row>
    <row r="2705" spans="3:4">
      <c r="C2705" s="17"/>
      <c r="D2705" s="17"/>
    </row>
    <row r="2706" spans="3:4">
      <c r="C2706" s="17"/>
      <c r="D2706" s="17"/>
    </row>
    <row r="2707" spans="3:4">
      <c r="C2707" s="17"/>
      <c r="D2707" s="17"/>
    </row>
    <row r="2708" spans="3:4">
      <c r="C2708" s="17"/>
      <c r="D2708" s="17"/>
    </row>
    <row r="2709" spans="3:4">
      <c r="C2709" s="17"/>
      <c r="D2709" s="17"/>
    </row>
    <row r="2710" spans="3:4">
      <c r="C2710" s="17"/>
      <c r="D2710" s="17"/>
    </row>
    <row r="2711" spans="3:4">
      <c r="C2711" s="17"/>
      <c r="D2711" s="17"/>
    </row>
    <row r="2712" spans="3:4">
      <c r="C2712" s="17"/>
      <c r="D2712" s="17"/>
    </row>
    <row r="2713" spans="3:4">
      <c r="C2713" s="17"/>
      <c r="D2713" s="17"/>
    </row>
    <row r="2714" spans="3:4">
      <c r="C2714" s="17"/>
      <c r="D2714" s="17"/>
    </row>
    <row r="2715" spans="3:4">
      <c r="C2715" s="17"/>
      <c r="D2715" s="17"/>
    </row>
    <row r="2716" spans="3:4">
      <c r="C2716" s="17"/>
      <c r="D2716" s="17"/>
    </row>
    <row r="2717" spans="3:4">
      <c r="C2717" s="17"/>
      <c r="D2717" s="17"/>
    </row>
    <row r="2718" spans="3:4">
      <c r="C2718" s="17"/>
      <c r="D2718" s="17"/>
    </row>
    <row r="2719" spans="3:4">
      <c r="C2719" s="17"/>
      <c r="D2719" s="17"/>
    </row>
    <row r="2720" spans="3:4">
      <c r="C2720" s="17"/>
      <c r="D2720" s="17"/>
    </row>
    <row r="2721" spans="3:4">
      <c r="C2721" s="17"/>
      <c r="D2721" s="17"/>
    </row>
    <row r="2722" spans="3:4">
      <c r="C2722" s="17"/>
      <c r="D2722" s="17"/>
    </row>
    <row r="2723" spans="3:4">
      <c r="C2723" s="17"/>
      <c r="D2723" s="17"/>
    </row>
    <row r="2724" spans="3:4">
      <c r="C2724" s="17"/>
      <c r="D2724" s="17"/>
    </row>
    <row r="2725" spans="3:4">
      <c r="C2725" s="17"/>
      <c r="D2725" s="17"/>
    </row>
    <row r="2726" spans="3:4">
      <c r="C2726" s="17"/>
      <c r="D2726" s="17"/>
    </row>
    <row r="2727" spans="3:4">
      <c r="C2727" s="17"/>
      <c r="D2727" s="17"/>
    </row>
    <row r="2728" spans="3:4">
      <c r="C2728" s="17"/>
      <c r="D2728" s="17"/>
    </row>
    <row r="2729" spans="3:4">
      <c r="C2729" s="17"/>
      <c r="D2729" s="17"/>
    </row>
    <row r="2730" spans="3:4">
      <c r="C2730" s="17"/>
      <c r="D2730" s="17"/>
    </row>
    <row r="2731" spans="3:4">
      <c r="C2731" s="17"/>
      <c r="D2731" s="17"/>
    </row>
    <row r="2732" spans="3:4">
      <c r="C2732" s="17"/>
      <c r="D2732" s="17"/>
    </row>
    <row r="2733" spans="3:4">
      <c r="C2733" s="17"/>
      <c r="D2733" s="17"/>
    </row>
    <row r="2734" spans="3:4">
      <c r="C2734" s="17"/>
      <c r="D2734" s="17"/>
    </row>
    <row r="2735" spans="3:4">
      <c r="C2735" s="17"/>
      <c r="D2735" s="17"/>
    </row>
    <row r="2736" spans="3:4">
      <c r="C2736" s="17"/>
      <c r="D2736" s="17"/>
    </row>
    <row r="2737" spans="3:4">
      <c r="C2737" s="17"/>
      <c r="D2737" s="17"/>
    </row>
    <row r="2738" spans="3:4">
      <c r="C2738" s="17"/>
      <c r="D2738" s="17"/>
    </row>
    <row r="2739" spans="3:4">
      <c r="C2739" s="17"/>
      <c r="D2739" s="17"/>
    </row>
    <row r="2740" spans="3:4">
      <c r="C2740" s="17"/>
      <c r="D2740" s="17"/>
    </row>
    <row r="2741" spans="3:4">
      <c r="C2741" s="17"/>
      <c r="D2741" s="17"/>
    </row>
    <row r="2742" spans="3:4">
      <c r="C2742" s="17"/>
      <c r="D2742" s="17"/>
    </row>
    <row r="2743" spans="3:4">
      <c r="C2743" s="17"/>
      <c r="D2743" s="17"/>
    </row>
    <row r="2744" spans="3:4">
      <c r="C2744" s="17"/>
      <c r="D2744" s="17"/>
    </row>
    <row r="2745" spans="3:4">
      <c r="C2745" s="17"/>
      <c r="D2745" s="17"/>
    </row>
    <row r="2746" spans="3:4">
      <c r="C2746" s="17"/>
      <c r="D2746" s="17"/>
    </row>
    <row r="2747" spans="3:4">
      <c r="C2747" s="17"/>
      <c r="D2747" s="17"/>
    </row>
    <row r="2748" spans="3:4">
      <c r="C2748" s="17"/>
      <c r="D2748" s="17"/>
    </row>
    <row r="2749" spans="3:4">
      <c r="C2749" s="17"/>
      <c r="D2749" s="17"/>
    </row>
    <row r="2750" spans="3:4">
      <c r="C2750" s="17"/>
      <c r="D2750" s="17"/>
    </row>
    <row r="2751" spans="3:4">
      <c r="C2751" s="17"/>
      <c r="D2751" s="17"/>
    </row>
    <row r="2752" spans="3:4">
      <c r="C2752" s="17"/>
      <c r="D2752" s="17"/>
    </row>
    <row r="2753" spans="3:4">
      <c r="C2753" s="17"/>
      <c r="D2753" s="17"/>
    </row>
    <row r="2754" spans="3:4">
      <c r="C2754" s="17"/>
      <c r="D2754" s="17"/>
    </row>
    <row r="2755" spans="3:4">
      <c r="C2755" s="17"/>
      <c r="D2755" s="17"/>
    </row>
    <row r="2756" spans="3:4">
      <c r="C2756" s="17"/>
      <c r="D2756" s="17"/>
    </row>
    <row r="2757" spans="3:4">
      <c r="C2757" s="17"/>
      <c r="D2757" s="17"/>
    </row>
    <row r="2758" spans="3:4">
      <c r="C2758" s="17"/>
      <c r="D2758" s="17"/>
    </row>
    <row r="2759" spans="3:4">
      <c r="C2759" s="17"/>
      <c r="D2759" s="17"/>
    </row>
    <row r="2760" spans="3:4">
      <c r="C2760" s="17"/>
      <c r="D2760" s="17"/>
    </row>
    <row r="2761" spans="3:4">
      <c r="C2761" s="17"/>
      <c r="D2761" s="17"/>
    </row>
    <row r="2762" spans="3:4">
      <c r="C2762" s="17"/>
      <c r="D2762" s="17"/>
    </row>
    <row r="2763" spans="3:4">
      <c r="C2763" s="17"/>
      <c r="D2763" s="17"/>
    </row>
    <row r="2764" spans="3:4">
      <c r="C2764" s="17"/>
      <c r="D2764" s="17"/>
    </row>
    <row r="2765" spans="3:4">
      <c r="C2765" s="17"/>
      <c r="D2765" s="17"/>
    </row>
    <row r="2766" spans="3:4">
      <c r="C2766" s="17"/>
      <c r="D2766" s="17"/>
    </row>
    <row r="2767" spans="3:4">
      <c r="C2767" s="17"/>
      <c r="D2767" s="17"/>
    </row>
    <row r="2768" spans="3:4">
      <c r="C2768" s="17"/>
      <c r="D2768" s="17"/>
    </row>
    <row r="2769" spans="3:4">
      <c r="C2769" s="17"/>
      <c r="D2769" s="17"/>
    </row>
    <row r="2770" spans="3:4">
      <c r="C2770" s="17"/>
      <c r="D2770" s="17"/>
    </row>
    <row r="2771" spans="3:4">
      <c r="C2771" s="17"/>
      <c r="D2771" s="17"/>
    </row>
    <row r="2772" spans="3:4">
      <c r="C2772" s="17"/>
      <c r="D2772" s="17"/>
    </row>
    <row r="2773" spans="3:4">
      <c r="C2773" s="17"/>
      <c r="D2773" s="17"/>
    </row>
    <row r="2774" spans="3:4">
      <c r="C2774" s="17"/>
      <c r="D2774" s="17"/>
    </row>
    <row r="2775" spans="3:4">
      <c r="C2775" s="17"/>
      <c r="D2775" s="17"/>
    </row>
    <row r="2776" spans="3:4">
      <c r="C2776" s="17"/>
      <c r="D2776" s="17"/>
    </row>
    <row r="2777" spans="3:4">
      <c r="C2777" s="17"/>
      <c r="D2777" s="17"/>
    </row>
    <row r="2778" spans="3:4">
      <c r="C2778" s="17"/>
      <c r="D2778" s="17"/>
    </row>
    <row r="2779" spans="3:4">
      <c r="C2779" s="17"/>
      <c r="D2779" s="17"/>
    </row>
    <row r="2780" spans="3:4">
      <c r="C2780" s="17"/>
      <c r="D2780" s="17"/>
    </row>
    <row r="2781" spans="3:4">
      <c r="C2781" s="17"/>
      <c r="D2781" s="17"/>
    </row>
    <row r="2782" spans="3:4">
      <c r="C2782" s="17"/>
      <c r="D2782" s="17"/>
    </row>
    <row r="2783" spans="3:4">
      <c r="C2783" s="17"/>
      <c r="D2783" s="17"/>
    </row>
    <row r="2784" spans="3:4">
      <c r="C2784" s="17"/>
      <c r="D2784" s="17"/>
    </row>
    <row r="2785" spans="3:4">
      <c r="C2785" s="17"/>
      <c r="D2785" s="17"/>
    </row>
    <row r="2786" spans="3:4">
      <c r="C2786" s="17"/>
      <c r="D2786" s="17"/>
    </row>
    <row r="2787" spans="3:4">
      <c r="C2787" s="17"/>
      <c r="D2787" s="17"/>
    </row>
    <row r="2788" spans="3:4">
      <c r="C2788" s="17"/>
      <c r="D2788" s="17"/>
    </row>
    <row r="2789" spans="3:4">
      <c r="C2789" s="17"/>
      <c r="D2789" s="17"/>
    </row>
    <row r="2790" spans="3:4">
      <c r="C2790" s="17"/>
      <c r="D2790" s="17"/>
    </row>
    <row r="2791" spans="3:4">
      <c r="C2791" s="17"/>
      <c r="D2791" s="17"/>
    </row>
    <row r="2792" spans="3:4">
      <c r="C2792" s="17"/>
      <c r="D2792" s="17"/>
    </row>
    <row r="2793" spans="3:4">
      <c r="C2793" s="17"/>
      <c r="D2793" s="17"/>
    </row>
    <row r="2794" spans="3:4">
      <c r="C2794" s="17"/>
      <c r="D2794" s="17"/>
    </row>
    <row r="2795" spans="3:4">
      <c r="C2795" s="17"/>
      <c r="D2795" s="17"/>
    </row>
    <row r="2796" spans="3:4">
      <c r="C2796" s="17"/>
      <c r="D2796" s="17"/>
    </row>
    <row r="2797" spans="3:4">
      <c r="C2797" s="17"/>
      <c r="D2797" s="17"/>
    </row>
    <row r="2798" spans="3:4">
      <c r="C2798" s="17"/>
      <c r="D2798" s="17"/>
    </row>
    <row r="2799" spans="3:4">
      <c r="C2799" s="17"/>
      <c r="D2799" s="17"/>
    </row>
    <row r="2800" spans="3:4">
      <c r="C2800" s="17"/>
      <c r="D2800" s="17"/>
    </row>
    <row r="2801" spans="3:4">
      <c r="C2801" s="17"/>
      <c r="D2801" s="17"/>
    </row>
    <row r="2802" spans="3:4">
      <c r="C2802" s="17"/>
      <c r="D2802" s="17"/>
    </row>
    <row r="2803" spans="3:4">
      <c r="C2803" s="17"/>
      <c r="D2803" s="17"/>
    </row>
    <row r="2804" spans="3:4">
      <c r="C2804" s="17"/>
      <c r="D2804" s="17"/>
    </row>
    <row r="2805" spans="3:4">
      <c r="C2805" s="17"/>
      <c r="D2805" s="17"/>
    </row>
    <row r="2806" spans="3:4">
      <c r="C2806" s="17"/>
      <c r="D2806" s="17"/>
    </row>
    <row r="2807" spans="3:4">
      <c r="C2807" s="17"/>
      <c r="D2807" s="17"/>
    </row>
    <row r="2808" spans="3:4">
      <c r="C2808" s="17"/>
      <c r="D2808" s="17"/>
    </row>
    <row r="2809" spans="3:4">
      <c r="C2809" s="17"/>
      <c r="D2809" s="17"/>
    </row>
    <row r="2810" spans="3:4">
      <c r="C2810" s="17"/>
      <c r="D2810" s="17"/>
    </row>
    <row r="2811" spans="3:4">
      <c r="C2811" s="17"/>
      <c r="D2811" s="17"/>
    </row>
    <row r="2812" spans="3:4">
      <c r="C2812" s="17"/>
      <c r="D2812" s="17"/>
    </row>
    <row r="2813" spans="3:4">
      <c r="C2813" s="17"/>
      <c r="D2813" s="17"/>
    </row>
    <row r="2814" spans="3:4">
      <c r="C2814" s="17"/>
      <c r="D2814" s="17"/>
    </row>
    <row r="2815" spans="3:4">
      <c r="C2815" s="17"/>
      <c r="D2815" s="17"/>
    </row>
    <row r="2816" spans="3:4">
      <c r="C2816" s="17"/>
      <c r="D2816" s="17"/>
    </row>
    <row r="2817" spans="3:4">
      <c r="C2817" s="17"/>
      <c r="D2817" s="17"/>
    </row>
    <row r="2818" spans="3:4">
      <c r="C2818" s="17"/>
      <c r="D2818" s="17"/>
    </row>
    <row r="2819" spans="3:4">
      <c r="C2819" s="17"/>
      <c r="D2819" s="17"/>
    </row>
    <row r="2820" spans="3:4">
      <c r="C2820" s="17"/>
      <c r="D2820" s="17"/>
    </row>
    <row r="2821" spans="3:4">
      <c r="C2821" s="17"/>
      <c r="D2821" s="17"/>
    </row>
    <row r="2822" spans="3:4">
      <c r="C2822" s="17"/>
      <c r="D2822" s="17"/>
    </row>
    <row r="2823" spans="3:4">
      <c r="C2823" s="17"/>
      <c r="D2823" s="17"/>
    </row>
    <row r="2824" spans="3:4">
      <c r="C2824" s="17"/>
      <c r="D2824" s="17"/>
    </row>
    <row r="2825" spans="3:4">
      <c r="C2825" s="17"/>
      <c r="D2825" s="17"/>
    </row>
    <row r="2826" spans="3:4">
      <c r="C2826" s="17"/>
      <c r="D2826" s="17"/>
    </row>
    <row r="2827" spans="3:4">
      <c r="C2827" s="17"/>
      <c r="D2827" s="17"/>
    </row>
    <row r="2828" spans="3:4">
      <c r="C2828" s="17"/>
      <c r="D2828" s="17"/>
    </row>
    <row r="2829" spans="3:4">
      <c r="C2829" s="17"/>
      <c r="D2829" s="17"/>
    </row>
    <row r="2830" spans="3:4">
      <c r="C2830" s="17"/>
      <c r="D2830" s="17"/>
    </row>
    <row r="2831" spans="3:4">
      <c r="C2831" s="17"/>
      <c r="D2831" s="17"/>
    </row>
    <row r="2832" spans="3:4">
      <c r="C2832" s="17"/>
      <c r="D2832" s="17"/>
    </row>
    <row r="2833" spans="3:4">
      <c r="C2833" s="17"/>
      <c r="D2833" s="17"/>
    </row>
    <row r="2834" spans="3:4">
      <c r="C2834" s="17"/>
      <c r="D2834" s="17"/>
    </row>
    <row r="2835" spans="3:4">
      <c r="C2835" s="17"/>
      <c r="D2835" s="17"/>
    </row>
    <row r="2836" spans="3:4">
      <c r="C2836" s="17"/>
      <c r="D2836" s="17"/>
    </row>
    <row r="2837" spans="3:4">
      <c r="C2837" s="17"/>
      <c r="D2837" s="17"/>
    </row>
    <row r="2838" spans="3:4">
      <c r="C2838" s="17"/>
      <c r="D2838" s="17"/>
    </row>
    <row r="2839" spans="3:4">
      <c r="C2839" s="17"/>
      <c r="D2839" s="17"/>
    </row>
    <row r="2840" spans="3:4">
      <c r="C2840" s="17"/>
      <c r="D2840" s="17"/>
    </row>
    <row r="2841" spans="3:4">
      <c r="C2841" s="17"/>
      <c r="D2841" s="17"/>
    </row>
    <row r="2842" spans="3:4">
      <c r="C2842" s="17"/>
      <c r="D2842" s="17"/>
    </row>
    <row r="2843" spans="3:4">
      <c r="C2843" s="17"/>
      <c r="D2843" s="17"/>
    </row>
    <row r="2844" spans="3:4">
      <c r="C2844" s="17"/>
      <c r="D2844" s="17"/>
    </row>
    <row r="2845" spans="3:4">
      <c r="C2845" s="17"/>
      <c r="D2845" s="17"/>
    </row>
    <row r="2846" spans="3:4">
      <c r="C2846" s="17"/>
      <c r="D2846" s="17"/>
    </row>
    <row r="2847" spans="3:4">
      <c r="C2847" s="17"/>
      <c r="D2847" s="17"/>
    </row>
    <row r="2848" spans="3:4">
      <c r="C2848" s="17"/>
      <c r="D2848" s="17"/>
    </row>
    <row r="2849" spans="3:4">
      <c r="C2849" s="17"/>
      <c r="D2849" s="17"/>
    </row>
    <row r="2850" spans="3:4">
      <c r="C2850" s="17"/>
      <c r="D2850" s="17"/>
    </row>
    <row r="2851" spans="3:4">
      <c r="C2851" s="17"/>
      <c r="D2851" s="17"/>
    </row>
    <row r="2852" spans="3:4">
      <c r="C2852" s="17"/>
      <c r="D2852" s="17"/>
    </row>
    <row r="2853" spans="3:4">
      <c r="C2853" s="17"/>
      <c r="D2853" s="17"/>
    </row>
    <row r="2854" spans="3:4">
      <c r="C2854" s="17"/>
      <c r="D2854" s="17"/>
    </row>
    <row r="2855" spans="3:4">
      <c r="C2855" s="17"/>
      <c r="D2855" s="17"/>
    </row>
    <row r="2856" spans="3:4">
      <c r="C2856" s="17"/>
      <c r="D2856" s="17"/>
    </row>
    <row r="2857" spans="3:4">
      <c r="C2857" s="17"/>
      <c r="D2857" s="17"/>
    </row>
    <row r="2858" spans="3:4">
      <c r="C2858" s="17"/>
      <c r="D2858" s="17"/>
    </row>
    <row r="2859" spans="3:4">
      <c r="C2859" s="17"/>
      <c r="D2859" s="17"/>
    </row>
    <row r="2860" spans="3:4">
      <c r="C2860" s="17"/>
      <c r="D2860" s="17"/>
    </row>
    <row r="2861" spans="3:4">
      <c r="C2861" s="17"/>
      <c r="D2861" s="17"/>
    </row>
    <row r="2862" spans="3:4">
      <c r="C2862" s="17"/>
      <c r="D2862" s="17"/>
    </row>
    <row r="2863" spans="3:4">
      <c r="C2863" s="17"/>
      <c r="D2863" s="17"/>
    </row>
    <row r="2864" spans="3:4">
      <c r="C2864" s="17"/>
      <c r="D2864" s="17"/>
    </row>
    <row r="2865" spans="3:4">
      <c r="C2865" s="17"/>
      <c r="D2865" s="17"/>
    </row>
    <row r="2866" spans="3:4">
      <c r="C2866" s="17"/>
      <c r="D2866" s="17"/>
    </row>
    <row r="2867" spans="3:4">
      <c r="C2867" s="17"/>
      <c r="D2867" s="17"/>
    </row>
    <row r="2868" spans="3:4">
      <c r="C2868" s="17"/>
      <c r="D2868" s="17"/>
    </row>
    <row r="2869" spans="3:4">
      <c r="C2869" s="17"/>
      <c r="D2869" s="17"/>
    </row>
    <row r="2870" spans="3:4">
      <c r="C2870" s="17"/>
      <c r="D2870" s="17"/>
    </row>
    <row r="2871" spans="3:4">
      <c r="C2871" s="17"/>
      <c r="D2871" s="17"/>
    </row>
    <row r="2872" spans="3:4">
      <c r="C2872" s="17"/>
      <c r="D2872" s="17"/>
    </row>
    <row r="2873" spans="3:4">
      <c r="C2873" s="17"/>
      <c r="D2873" s="17"/>
    </row>
    <row r="2874" spans="3:4">
      <c r="C2874" s="17"/>
      <c r="D2874" s="17"/>
    </row>
    <row r="2875" spans="3:4">
      <c r="C2875" s="17"/>
      <c r="D2875" s="17"/>
    </row>
    <row r="2876" spans="3:4">
      <c r="C2876" s="17"/>
      <c r="D2876" s="17"/>
    </row>
    <row r="2877" spans="3:4">
      <c r="C2877" s="17"/>
      <c r="D2877" s="17"/>
    </row>
    <row r="2878" spans="3:4">
      <c r="C2878" s="17"/>
      <c r="D2878" s="17"/>
    </row>
    <row r="2879" spans="3:4">
      <c r="C2879" s="17"/>
      <c r="D2879" s="17"/>
    </row>
    <row r="2880" spans="3:4">
      <c r="C2880" s="17"/>
      <c r="D2880" s="17"/>
    </row>
    <row r="2881" spans="3:4">
      <c r="C2881" s="17"/>
      <c r="D2881" s="17"/>
    </row>
    <row r="2882" spans="3:4">
      <c r="C2882" s="17"/>
      <c r="D2882" s="17"/>
    </row>
    <row r="2883" spans="3:4">
      <c r="C2883" s="17"/>
      <c r="D2883" s="17"/>
    </row>
    <row r="2884" spans="3:4">
      <c r="C2884" s="17"/>
      <c r="D2884" s="17"/>
    </row>
    <row r="2885" spans="3:4">
      <c r="C2885" s="17"/>
      <c r="D2885" s="17"/>
    </row>
    <row r="2886" spans="3:4">
      <c r="C2886" s="17"/>
      <c r="D2886" s="17"/>
    </row>
    <row r="2887" spans="3:4">
      <c r="C2887" s="17"/>
      <c r="D2887" s="17"/>
    </row>
    <row r="2888" spans="3:4">
      <c r="C2888" s="17"/>
      <c r="D2888" s="17"/>
    </row>
    <row r="2889" spans="3:4">
      <c r="C2889" s="17"/>
      <c r="D2889" s="17"/>
    </row>
    <row r="2890" spans="3:4">
      <c r="C2890" s="17"/>
      <c r="D2890" s="17"/>
    </row>
    <row r="2891" spans="3:4">
      <c r="C2891" s="17"/>
      <c r="D2891" s="17"/>
    </row>
    <row r="2892" spans="3:4">
      <c r="C2892" s="17"/>
      <c r="D2892" s="17"/>
    </row>
    <row r="2893" spans="3:4">
      <c r="C2893" s="17"/>
      <c r="D2893" s="17"/>
    </row>
    <row r="2894" spans="3:4">
      <c r="C2894" s="17"/>
      <c r="D2894" s="17"/>
    </row>
    <row r="2895" spans="3:4">
      <c r="C2895" s="17"/>
      <c r="D2895" s="17"/>
    </row>
    <row r="2896" spans="3:4">
      <c r="C2896" s="17"/>
      <c r="D2896" s="17"/>
    </row>
    <row r="2897" spans="3:4">
      <c r="C2897" s="17"/>
      <c r="D2897" s="17"/>
    </row>
    <row r="2898" spans="3:4">
      <c r="C2898" s="17"/>
      <c r="D2898" s="17"/>
    </row>
    <row r="2899" spans="3:4">
      <c r="C2899" s="17"/>
      <c r="D2899" s="17"/>
    </row>
    <row r="2900" spans="3:4">
      <c r="C2900" s="17"/>
      <c r="D2900" s="17"/>
    </row>
    <row r="2901" spans="3:4">
      <c r="C2901" s="17"/>
      <c r="D2901" s="17"/>
    </row>
    <row r="2902" spans="3:4">
      <c r="C2902" s="17"/>
      <c r="D2902" s="17"/>
    </row>
    <row r="2903" spans="3:4">
      <c r="C2903" s="17"/>
      <c r="D2903" s="17"/>
    </row>
    <row r="2904" spans="3:4">
      <c r="C2904" s="17"/>
      <c r="D2904" s="17"/>
    </row>
    <row r="2905" spans="3:4">
      <c r="C2905" s="17"/>
      <c r="D2905" s="17"/>
    </row>
    <row r="2906" spans="3:4">
      <c r="C2906" s="17"/>
      <c r="D2906" s="17"/>
    </row>
    <row r="2907" spans="3:4">
      <c r="C2907" s="17"/>
      <c r="D2907" s="17"/>
    </row>
    <row r="2908" spans="3:4">
      <c r="C2908" s="17"/>
      <c r="D2908" s="17"/>
    </row>
    <row r="2909" spans="3:4">
      <c r="C2909" s="17"/>
      <c r="D2909" s="17"/>
    </row>
    <row r="2910" spans="3:4">
      <c r="C2910" s="17"/>
      <c r="D2910" s="17"/>
    </row>
    <row r="2911" spans="3:4">
      <c r="C2911" s="17"/>
      <c r="D2911" s="17"/>
    </row>
    <row r="2912" spans="3:4">
      <c r="C2912" s="17"/>
      <c r="D2912" s="17"/>
    </row>
    <row r="2913" spans="3:4">
      <c r="C2913" s="17"/>
      <c r="D2913" s="17"/>
    </row>
    <row r="2914" spans="3:4">
      <c r="C2914" s="17"/>
      <c r="D2914" s="17"/>
    </row>
    <row r="2915" spans="3:4">
      <c r="C2915" s="17"/>
      <c r="D2915" s="17"/>
    </row>
    <row r="2916" spans="3:4">
      <c r="C2916" s="17"/>
      <c r="D2916" s="17"/>
    </row>
    <row r="2917" spans="3:4">
      <c r="C2917" s="17"/>
      <c r="D2917" s="17"/>
    </row>
    <row r="2918" spans="3:4">
      <c r="C2918" s="17"/>
      <c r="D2918" s="17"/>
    </row>
    <row r="2919" spans="3:4">
      <c r="C2919" s="17"/>
      <c r="D2919" s="17"/>
    </row>
    <row r="2920" spans="3:4">
      <c r="C2920" s="17"/>
      <c r="D2920" s="17"/>
    </row>
    <row r="2921" spans="3:4">
      <c r="C2921" s="17"/>
      <c r="D2921" s="17"/>
    </row>
    <row r="2922" spans="3:4">
      <c r="C2922" s="17"/>
      <c r="D2922" s="17"/>
    </row>
    <row r="2923" spans="3:4">
      <c r="C2923" s="17"/>
      <c r="D2923" s="17"/>
    </row>
    <row r="2924" spans="3:4">
      <c r="C2924" s="17"/>
      <c r="D2924" s="17"/>
    </row>
    <row r="2925" spans="3:4">
      <c r="C2925" s="17"/>
      <c r="D2925" s="17"/>
    </row>
    <row r="2926" spans="3:4">
      <c r="C2926" s="17"/>
      <c r="D2926" s="17"/>
    </row>
    <row r="2927" spans="3:4">
      <c r="C2927" s="17"/>
      <c r="D2927" s="17"/>
    </row>
    <row r="2928" spans="3:4">
      <c r="C2928" s="17"/>
      <c r="D2928" s="17"/>
    </row>
    <row r="2929" spans="3:4">
      <c r="C2929" s="17"/>
      <c r="D2929" s="17"/>
    </row>
    <row r="2930" spans="3:4">
      <c r="C2930" s="17"/>
      <c r="D2930" s="17"/>
    </row>
    <row r="2931" spans="3:4">
      <c r="C2931" s="17"/>
      <c r="D2931" s="17"/>
    </row>
    <row r="2932" spans="3:4">
      <c r="C2932" s="17"/>
      <c r="D2932" s="17"/>
    </row>
    <row r="2933" spans="3:4">
      <c r="C2933" s="17"/>
      <c r="D2933" s="17"/>
    </row>
    <row r="2934" spans="3:4">
      <c r="C2934" s="17"/>
      <c r="D2934" s="17"/>
    </row>
    <row r="2935" spans="3:4">
      <c r="C2935" s="17"/>
      <c r="D2935" s="17"/>
    </row>
    <row r="2936" spans="3:4">
      <c r="C2936" s="17"/>
      <c r="D2936" s="17"/>
    </row>
    <row r="2937" spans="3:4">
      <c r="C2937" s="17"/>
      <c r="D2937" s="17"/>
    </row>
    <row r="2938" spans="3:4">
      <c r="C2938" s="17"/>
      <c r="D2938" s="17"/>
    </row>
    <row r="2939" spans="3:4">
      <c r="C2939" s="17"/>
      <c r="D2939" s="17"/>
    </row>
    <row r="2940" spans="3:4">
      <c r="C2940" s="17"/>
      <c r="D2940" s="17"/>
    </row>
    <row r="2941" spans="3:4">
      <c r="C2941" s="17"/>
      <c r="D2941" s="17"/>
    </row>
    <row r="2942" spans="3:4">
      <c r="C2942" s="17"/>
      <c r="D2942" s="17"/>
    </row>
    <row r="2943" spans="3:4">
      <c r="C2943" s="17"/>
      <c r="D2943" s="17"/>
    </row>
    <row r="2944" spans="3:4">
      <c r="C2944" s="17"/>
      <c r="D2944" s="17"/>
    </row>
    <row r="2945" spans="3:4">
      <c r="C2945" s="17"/>
      <c r="D2945" s="17"/>
    </row>
    <row r="2946" spans="3:4">
      <c r="C2946" s="17"/>
      <c r="D2946" s="17"/>
    </row>
    <row r="2947" spans="3:4">
      <c r="C2947" s="17"/>
      <c r="D2947" s="17"/>
    </row>
    <row r="2948" spans="3:4">
      <c r="C2948" s="17"/>
      <c r="D2948" s="17"/>
    </row>
    <row r="2949" spans="3:4">
      <c r="C2949" s="17"/>
      <c r="D2949" s="17"/>
    </row>
    <row r="2950" spans="3:4">
      <c r="C2950" s="17"/>
      <c r="D2950" s="17"/>
    </row>
    <row r="2951" spans="3:4">
      <c r="C2951" s="17"/>
      <c r="D2951" s="17"/>
    </row>
    <row r="2952" spans="3:4">
      <c r="C2952" s="17"/>
      <c r="D2952" s="17"/>
    </row>
    <row r="2953" spans="3:4">
      <c r="C2953" s="17"/>
      <c r="D2953" s="17"/>
    </row>
    <row r="2954" spans="3:4">
      <c r="C2954" s="17"/>
      <c r="D2954" s="17"/>
    </row>
    <row r="2955" spans="3:4">
      <c r="C2955" s="17"/>
      <c r="D2955" s="17"/>
    </row>
    <row r="2956" spans="3:4">
      <c r="C2956" s="17"/>
      <c r="D2956" s="17"/>
    </row>
    <row r="2957" spans="3:4">
      <c r="C2957" s="17"/>
      <c r="D2957" s="17"/>
    </row>
    <row r="2958" spans="3:4">
      <c r="C2958" s="17"/>
      <c r="D2958" s="17"/>
    </row>
    <row r="2959" spans="3:4">
      <c r="C2959" s="17"/>
      <c r="D2959" s="17"/>
    </row>
    <row r="2960" spans="3:4">
      <c r="C2960" s="17"/>
      <c r="D2960" s="17"/>
    </row>
    <row r="2961" spans="3:4">
      <c r="C2961" s="17"/>
      <c r="D2961" s="17"/>
    </row>
    <row r="2962" spans="3:4">
      <c r="C2962" s="17"/>
      <c r="D2962" s="17"/>
    </row>
    <row r="2963" spans="3:4">
      <c r="C2963" s="17"/>
      <c r="D2963" s="17"/>
    </row>
    <row r="2964" spans="3:4">
      <c r="C2964" s="17"/>
      <c r="D2964" s="17"/>
    </row>
    <row r="2965" spans="3:4">
      <c r="C2965" s="17"/>
      <c r="D2965" s="17"/>
    </row>
    <row r="2966" spans="3:4">
      <c r="C2966" s="17"/>
      <c r="D2966" s="17"/>
    </row>
    <row r="2967" spans="3:4">
      <c r="C2967" s="17"/>
      <c r="D2967" s="17"/>
    </row>
    <row r="2968" spans="3:4">
      <c r="C2968" s="17"/>
      <c r="D2968" s="17"/>
    </row>
    <row r="2969" spans="3:4">
      <c r="C2969" s="17"/>
      <c r="D2969" s="17"/>
    </row>
    <row r="2970" spans="3:4">
      <c r="C2970" s="17"/>
      <c r="D2970" s="17"/>
    </row>
    <row r="2971" spans="3:4">
      <c r="C2971" s="17"/>
      <c r="D2971" s="17"/>
    </row>
    <row r="2972" spans="3:4">
      <c r="C2972" s="17"/>
      <c r="D2972" s="17"/>
    </row>
    <row r="2973" spans="3:4">
      <c r="C2973" s="17"/>
      <c r="D2973" s="17"/>
    </row>
    <row r="2974" spans="3:4">
      <c r="C2974" s="17"/>
      <c r="D2974" s="17"/>
    </row>
    <row r="2975" spans="3:4">
      <c r="C2975" s="17"/>
      <c r="D2975" s="17"/>
    </row>
    <row r="2976" spans="3:4">
      <c r="C2976" s="17"/>
      <c r="D2976" s="17"/>
    </row>
    <row r="2977" spans="3:4">
      <c r="C2977" s="17"/>
      <c r="D2977" s="17"/>
    </row>
    <row r="2978" spans="3:4">
      <c r="C2978" s="17"/>
      <c r="D2978" s="17"/>
    </row>
    <row r="2979" spans="3:4">
      <c r="C2979" s="17"/>
      <c r="D2979" s="17"/>
    </row>
    <row r="2980" spans="3:4">
      <c r="C2980" s="17"/>
      <c r="D2980" s="17"/>
    </row>
    <row r="2981" spans="3:4">
      <c r="C2981" s="17"/>
      <c r="D2981" s="17"/>
    </row>
    <row r="2982" spans="3:4">
      <c r="C2982" s="17"/>
      <c r="D2982" s="17"/>
    </row>
    <row r="2983" spans="3:4">
      <c r="C2983" s="17"/>
      <c r="D2983" s="17"/>
    </row>
    <row r="2984" spans="3:4">
      <c r="C2984" s="17"/>
      <c r="D2984" s="17"/>
    </row>
    <row r="2985" spans="3:4">
      <c r="C2985" s="17"/>
      <c r="D2985" s="17"/>
    </row>
    <row r="2986" spans="3:4">
      <c r="C2986" s="17"/>
      <c r="D2986" s="17"/>
    </row>
    <row r="2987" spans="3:4">
      <c r="C2987" s="17"/>
      <c r="D2987" s="17"/>
    </row>
    <row r="2988" spans="3:4">
      <c r="C2988" s="17"/>
      <c r="D2988" s="17"/>
    </row>
    <row r="2989" spans="3:4">
      <c r="C2989" s="17"/>
      <c r="D2989" s="17"/>
    </row>
    <row r="2990" spans="3:4">
      <c r="C2990" s="17"/>
      <c r="D2990" s="17"/>
    </row>
    <row r="2991" spans="3:4">
      <c r="C2991" s="17"/>
      <c r="D2991" s="17"/>
    </row>
    <row r="2992" spans="3:4">
      <c r="C2992" s="17"/>
      <c r="D2992" s="17"/>
    </row>
    <row r="2993" spans="3:4">
      <c r="C2993" s="17"/>
      <c r="D2993" s="17"/>
    </row>
    <row r="2994" spans="3:4">
      <c r="C2994" s="17"/>
      <c r="D2994" s="17"/>
    </row>
    <row r="2995" spans="3:4">
      <c r="C2995" s="17"/>
      <c r="D2995" s="17"/>
    </row>
    <row r="2996" spans="3:4">
      <c r="C2996" s="17"/>
      <c r="D2996" s="17"/>
    </row>
    <row r="2997" spans="3:4">
      <c r="C2997" s="17"/>
      <c r="D2997" s="17"/>
    </row>
    <row r="2998" spans="3:4">
      <c r="C2998" s="17"/>
      <c r="D2998" s="17"/>
    </row>
    <row r="2999" spans="3:4">
      <c r="C2999" s="17"/>
      <c r="D2999" s="17"/>
    </row>
    <row r="3000" spans="3:4">
      <c r="C3000" s="17"/>
      <c r="D3000" s="17"/>
    </row>
    <row r="3001" spans="3:4">
      <c r="C3001" s="17"/>
      <c r="D3001" s="17"/>
    </row>
    <row r="3002" spans="3:4">
      <c r="C3002" s="17"/>
      <c r="D3002" s="17"/>
    </row>
    <row r="3003" spans="3:4">
      <c r="C3003" s="17"/>
      <c r="D3003" s="17"/>
    </row>
    <row r="3004" spans="3:4">
      <c r="C3004" s="17"/>
      <c r="D3004" s="17"/>
    </row>
    <row r="3005" spans="3:4">
      <c r="C3005" s="17"/>
      <c r="D3005" s="17"/>
    </row>
    <row r="3006" spans="3:4">
      <c r="C3006" s="17"/>
      <c r="D3006" s="17"/>
    </row>
    <row r="3007" spans="3:4">
      <c r="C3007" s="17"/>
      <c r="D3007" s="17"/>
    </row>
    <row r="3008" spans="3:4">
      <c r="C3008" s="17"/>
      <c r="D3008" s="17"/>
    </row>
    <row r="3009" spans="3:4">
      <c r="C3009" s="17"/>
      <c r="D3009" s="17"/>
    </row>
    <row r="3010" spans="3:4">
      <c r="C3010" s="17"/>
      <c r="D3010" s="17"/>
    </row>
    <row r="3011" spans="3:4">
      <c r="C3011" s="17"/>
      <c r="D3011" s="17"/>
    </row>
    <row r="3012" spans="3:4">
      <c r="C3012" s="17"/>
      <c r="D3012" s="17"/>
    </row>
    <row r="3013" spans="3:4">
      <c r="C3013" s="17"/>
      <c r="D3013" s="17"/>
    </row>
    <row r="3014" spans="3:4">
      <c r="C3014" s="17"/>
      <c r="D3014" s="17"/>
    </row>
    <row r="3015" spans="3:4">
      <c r="C3015" s="17"/>
      <c r="D3015" s="17"/>
    </row>
    <row r="3016" spans="3:4">
      <c r="C3016" s="17"/>
      <c r="D3016" s="17"/>
    </row>
    <row r="3017" spans="3:4">
      <c r="C3017" s="17"/>
      <c r="D3017" s="17"/>
    </row>
    <row r="3018" spans="3:4">
      <c r="C3018" s="17"/>
      <c r="D3018" s="17"/>
    </row>
    <row r="3019" spans="3:4">
      <c r="C3019" s="17"/>
      <c r="D3019" s="17"/>
    </row>
    <row r="3020" spans="3:4">
      <c r="C3020" s="17"/>
      <c r="D3020" s="17"/>
    </row>
    <row r="3021" spans="3:4">
      <c r="C3021" s="17"/>
      <c r="D3021" s="17"/>
    </row>
    <row r="3022" spans="3:4">
      <c r="C3022" s="17"/>
      <c r="D3022" s="17"/>
    </row>
    <row r="3023" spans="3:4">
      <c r="C3023" s="17"/>
      <c r="D3023" s="17"/>
    </row>
    <row r="3024" spans="3:4">
      <c r="C3024" s="17"/>
      <c r="D3024" s="17"/>
    </row>
    <row r="3025" spans="3:4">
      <c r="C3025" s="17"/>
      <c r="D3025" s="17"/>
    </row>
    <row r="3026" spans="3:4">
      <c r="C3026" s="17"/>
      <c r="D3026" s="17"/>
    </row>
    <row r="3027" spans="3:4">
      <c r="C3027" s="17"/>
      <c r="D3027" s="17"/>
    </row>
    <row r="3028" spans="3:4">
      <c r="C3028" s="17"/>
      <c r="D3028" s="17"/>
    </row>
    <row r="3029" spans="3:4">
      <c r="C3029" s="17"/>
      <c r="D3029" s="17"/>
    </row>
    <row r="3030" spans="3:4">
      <c r="C3030" s="17"/>
      <c r="D3030" s="17"/>
    </row>
    <row r="3031" spans="3:4">
      <c r="C3031" s="17"/>
      <c r="D3031" s="17"/>
    </row>
    <row r="3032" spans="3:4">
      <c r="C3032" s="17"/>
      <c r="D3032" s="17"/>
    </row>
    <row r="3033" spans="3:4">
      <c r="C3033" s="17"/>
      <c r="D3033" s="17"/>
    </row>
    <row r="3034" spans="3:4">
      <c r="C3034" s="17"/>
      <c r="D3034" s="17"/>
    </row>
    <row r="3035" spans="3:4">
      <c r="C3035" s="17"/>
      <c r="D3035" s="17"/>
    </row>
    <row r="3036" spans="3:4">
      <c r="C3036" s="17"/>
      <c r="D3036" s="17"/>
    </row>
    <row r="3037" spans="3:4">
      <c r="C3037" s="17"/>
      <c r="D3037" s="17"/>
    </row>
    <row r="3038" spans="3:4">
      <c r="C3038" s="17"/>
      <c r="D3038" s="17"/>
    </row>
    <row r="3039" spans="3:4">
      <c r="C3039" s="17"/>
      <c r="D3039" s="17"/>
    </row>
    <row r="3040" spans="3:4">
      <c r="C3040" s="17"/>
      <c r="D3040" s="17"/>
    </row>
    <row r="3041" spans="3:4">
      <c r="C3041" s="17"/>
      <c r="D3041" s="17"/>
    </row>
    <row r="3042" spans="3:4">
      <c r="C3042" s="17"/>
      <c r="D3042" s="17"/>
    </row>
    <row r="3043" spans="3:4">
      <c r="C3043" s="17"/>
      <c r="D3043" s="17"/>
    </row>
    <row r="3044" spans="3:4">
      <c r="C3044" s="17"/>
      <c r="D3044" s="17"/>
    </row>
    <row r="3045" spans="3:4">
      <c r="C3045" s="17"/>
      <c r="D3045" s="17"/>
    </row>
    <row r="3046" spans="3:4">
      <c r="C3046" s="17"/>
      <c r="D3046" s="17"/>
    </row>
    <row r="3047" spans="3:4">
      <c r="C3047" s="17"/>
      <c r="D3047" s="17"/>
    </row>
    <row r="3048" spans="3:4">
      <c r="C3048" s="17"/>
      <c r="D3048" s="17"/>
    </row>
    <row r="3049" spans="3:4">
      <c r="C3049" s="17"/>
      <c r="D3049" s="17"/>
    </row>
    <row r="3050" spans="3:4">
      <c r="C3050" s="17"/>
      <c r="D3050" s="17"/>
    </row>
    <row r="3051" spans="3:4">
      <c r="C3051" s="17"/>
      <c r="D3051" s="17"/>
    </row>
    <row r="3052" spans="3:4">
      <c r="C3052" s="17"/>
      <c r="D3052" s="17"/>
    </row>
    <row r="3053" spans="3:4">
      <c r="C3053" s="17"/>
      <c r="D3053" s="17"/>
    </row>
    <row r="3054" spans="3:4">
      <c r="C3054" s="17"/>
      <c r="D3054" s="17"/>
    </row>
    <row r="3055" spans="3:4">
      <c r="C3055" s="17"/>
      <c r="D3055" s="17"/>
    </row>
    <row r="3056" spans="3:4">
      <c r="C3056" s="17"/>
      <c r="D3056" s="17"/>
    </row>
    <row r="3057" spans="3:4">
      <c r="C3057" s="17"/>
      <c r="D3057" s="17"/>
    </row>
    <row r="3058" spans="3:4">
      <c r="C3058" s="17"/>
      <c r="D3058" s="17"/>
    </row>
    <row r="3059" spans="3:4">
      <c r="C3059" s="17"/>
      <c r="D3059" s="17"/>
    </row>
    <row r="3060" spans="3:4">
      <c r="C3060" s="17"/>
      <c r="D3060" s="17"/>
    </row>
    <row r="3061" spans="3:4">
      <c r="C3061" s="17"/>
      <c r="D3061" s="17"/>
    </row>
    <row r="3062" spans="3:4">
      <c r="C3062" s="17"/>
      <c r="D3062" s="17"/>
    </row>
    <row r="3063" spans="3:4">
      <c r="C3063" s="17"/>
      <c r="D3063" s="17"/>
    </row>
    <row r="3064" spans="3:4">
      <c r="C3064" s="17"/>
      <c r="D3064" s="17"/>
    </row>
    <row r="3065" spans="3:4">
      <c r="C3065" s="17"/>
      <c r="D3065" s="17"/>
    </row>
    <row r="3066" spans="3:4">
      <c r="C3066" s="17"/>
      <c r="D3066" s="17"/>
    </row>
    <row r="3067" spans="3:4">
      <c r="C3067" s="17"/>
      <c r="D3067" s="17"/>
    </row>
    <row r="3068" spans="3:4">
      <c r="C3068" s="17"/>
      <c r="D3068" s="17"/>
    </row>
    <row r="3069" spans="3:4">
      <c r="C3069" s="17"/>
      <c r="D3069" s="17"/>
    </row>
    <row r="3070" spans="3:4">
      <c r="C3070" s="17"/>
      <c r="D3070" s="17"/>
    </row>
    <row r="3071" spans="3:4">
      <c r="C3071" s="17"/>
      <c r="D3071" s="17"/>
    </row>
    <row r="3072" spans="3:4">
      <c r="C3072" s="17"/>
      <c r="D3072" s="17"/>
    </row>
    <row r="3073" spans="3:4">
      <c r="C3073" s="17"/>
      <c r="D3073" s="17"/>
    </row>
    <row r="3074" spans="3:4">
      <c r="C3074" s="17"/>
      <c r="D3074" s="17"/>
    </row>
    <row r="3075" spans="3:4">
      <c r="C3075" s="17"/>
      <c r="D3075" s="17"/>
    </row>
    <row r="3076" spans="3:4">
      <c r="C3076" s="17"/>
      <c r="D3076" s="17"/>
    </row>
    <row r="3077" spans="3:4">
      <c r="C3077" s="17"/>
      <c r="D3077" s="17"/>
    </row>
    <row r="3078" spans="3:4">
      <c r="C3078" s="17"/>
      <c r="D3078" s="17"/>
    </row>
    <row r="3079" spans="3:4">
      <c r="C3079" s="17"/>
      <c r="D3079" s="17"/>
    </row>
    <row r="3080" spans="3:4">
      <c r="C3080" s="17"/>
      <c r="D3080" s="17"/>
    </row>
    <row r="3081" spans="3:4">
      <c r="C3081" s="17"/>
      <c r="D3081" s="17"/>
    </row>
    <row r="3082" spans="3:4">
      <c r="C3082" s="17"/>
      <c r="D3082" s="17"/>
    </row>
    <row r="3083" spans="3:4">
      <c r="C3083" s="17"/>
      <c r="D3083" s="17"/>
    </row>
    <row r="3084" spans="3:4">
      <c r="C3084" s="17"/>
      <c r="D3084" s="17"/>
    </row>
    <row r="3085" spans="3:4">
      <c r="C3085" s="17"/>
      <c r="D3085" s="17"/>
    </row>
    <row r="3086" spans="3:4">
      <c r="C3086" s="17"/>
      <c r="D3086" s="17"/>
    </row>
    <row r="3087" spans="3:4">
      <c r="C3087" s="17"/>
      <c r="D3087" s="17"/>
    </row>
    <row r="3088" spans="3:4">
      <c r="C3088" s="17"/>
      <c r="D3088" s="17"/>
    </row>
    <row r="3089" spans="3:4">
      <c r="C3089" s="17"/>
      <c r="D3089" s="17"/>
    </row>
    <row r="3090" spans="3:4">
      <c r="C3090" s="17"/>
      <c r="D3090" s="17"/>
    </row>
    <row r="3091" spans="3:4">
      <c r="C3091" s="17"/>
      <c r="D3091" s="17"/>
    </row>
    <row r="3092" spans="3:4">
      <c r="C3092" s="17"/>
      <c r="D3092" s="17"/>
    </row>
    <row r="3093" spans="3:4">
      <c r="C3093" s="17"/>
      <c r="D3093" s="17"/>
    </row>
    <row r="3094" spans="3:4">
      <c r="C3094" s="17"/>
      <c r="D3094" s="17"/>
    </row>
    <row r="3095" spans="3:4">
      <c r="C3095" s="17"/>
      <c r="D3095" s="17"/>
    </row>
    <row r="3096" spans="3:4">
      <c r="C3096" s="17"/>
      <c r="D3096" s="17"/>
    </row>
    <row r="3097" spans="3:4">
      <c r="C3097" s="17"/>
      <c r="D3097" s="17"/>
    </row>
    <row r="3098" spans="3:4">
      <c r="C3098" s="17"/>
      <c r="D3098" s="17"/>
    </row>
    <row r="3099" spans="3:4">
      <c r="C3099" s="17"/>
      <c r="D3099" s="17"/>
    </row>
    <row r="3100" spans="3:4">
      <c r="C3100" s="17"/>
      <c r="D3100" s="17"/>
    </row>
    <row r="3101" spans="3:4">
      <c r="C3101" s="17"/>
      <c r="D3101" s="17"/>
    </row>
    <row r="3102" spans="3:4">
      <c r="C3102" s="17"/>
      <c r="D3102" s="17"/>
    </row>
    <row r="3103" spans="3:4">
      <c r="C3103" s="17"/>
      <c r="D3103" s="17"/>
    </row>
    <row r="3104" spans="3:4">
      <c r="C3104" s="17"/>
      <c r="D3104" s="17"/>
    </row>
    <row r="3105" spans="3:4">
      <c r="C3105" s="17"/>
      <c r="D3105" s="17"/>
    </row>
    <row r="3106" spans="3:4">
      <c r="C3106" s="17"/>
      <c r="D3106" s="17"/>
    </row>
    <row r="3107" spans="3:4">
      <c r="C3107" s="17"/>
      <c r="D3107" s="17"/>
    </row>
    <row r="3108" spans="3:4">
      <c r="C3108" s="17"/>
      <c r="D3108" s="17"/>
    </row>
    <row r="3109" spans="3:4">
      <c r="C3109" s="17"/>
      <c r="D3109" s="17"/>
    </row>
    <row r="3110" spans="3:4">
      <c r="C3110" s="17"/>
      <c r="D3110" s="17"/>
    </row>
    <row r="3111" spans="3:4">
      <c r="C3111" s="17"/>
      <c r="D3111" s="17"/>
    </row>
    <row r="3112" spans="3:4">
      <c r="C3112" s="17"/>
      <c r="D3112" s="17"/>
    </row>
    <row r="3113" spans="3:4">
      <c r="C3113" s="17"/>
      <c r="D3113" s="17"/>
    </row>
    <row r="3114" spans="3:4">
      <c r="C3114" s="17"/>
      <c r="D3114" s="17"/>
    </row>
    <row r="3115" spans="3:4">
      <c r="C3115" s="17"/>
      <c r="D3115" s="17"/>
    </row>
    <row r="3116" spans="3:4">
      <c r="C3116" s="17"/>
      <c r="D3116" s="17"/>
    </row>
    <row r="3117" spans="3:4">
      <c r="C3117" s="17"/>
      <c r="D3117" s="17"/>
    </row>
    <row r="3118" spans="3:4">
      <c r="C3118" s="17"/>
      <c r="D3118" s="17"/>
    </row>
    <row r="3119" spans="3:4">
      <c r="C3119" s="17"/>
      <c r="D3119" s="17"/>
    </row>
    <row r="3120" spans="3:4">
      <c r="C3120" s="17"/>
      <c r="D3120" s="17"/>
    </row>
    <row r="3121" spans="3:4">
      <c r="C3121" s="17"/>
      <c r="D3121" s="17"/>
    </row>
    <row r="3122" spans="3:4">
      <c r="C3122" s="17"/>
      <c r="D3122" s="17"/>
    </row>
    <row r="3123" spans="3:4">
      <c r="C3123" s="17"/>
      <c r="D3123" s="17"/>
    </row>
    <row r="3124" spans="3:4">
      <c r="C3124" s="17"/>
      <c r="D3124" s="17"/>
    </row>
    <row r="3125" spans="3:4">
      <c r="C3125" s="17"/>
      <c r="D3125" s="17"/>
    </row>
    <row r="3126" spans="3:4">
      <c r="C3126" s="17"/>
      <c r="D3126" s="17"/>
    </row>
    <row r="3127" spans="3:4">
      <c r="C3127" s="17"/>
      <c r="D3127" s="17"/>
    </row>
    <row r="3128" spans="3:4">
      <c r="C3128" s="17"/>
      <c r="D3128" s="17"/>
    </row>
    <row r="3129" spans="3:4">
      <c r="C3129" s="17"/>
      <c r="D3129" s="17"/>
    </row>
    <row r="3130" spans="3:4">
      <c r="C3130" s="17"/>
      <c r="D3130" s="17"/>
    </row>
    <row r="3131" spans="3:4">
      <c r="C3131" s="17"/>
      <c r="D3131" s="17"/>
    </row>
    <row r="3132" spans="3:4">
      <c r="C3132" s="17"/>
      <c r="D3132" s="17"/>
    </row>
    <row r="3133" spans="3:4">
      <c r="C3133" s="17"/>
      <c r="D3133" s="17"/>
    </row>
    <row r="3134" spans="3:4">
      <c r="C3134" s="17"/>
      <c r="D3134" s="17"/>
    </row>
    <row r="3135" spans="3:4">
      <c r="C3135" s="17"/>
      <c r="D3135" s="17"/>
    </row>
    <row r="3136" spans="3:4">
      <c r="C3136" s="17"/>
      <c r="D3136" s="17"/>
    </row>
    <row r="3137" spans="3:4">
      <c r="C3137" s="17"/>
      <c r="D3137" s="17"/>
    </row>
    <row r="3138" spans="3:4">
      <c r="C3138" s="17"/>
      <c r="D3138" s="17"/>
    </row>
    <row r="3139" spans="3:4">
      <c r="C3139" s="17"/>
      <c r="D3139" s="17"/>
    </row>
    <row r="3140" spans="3:4">
      <c r="C3140" s="17"/>
      <c r="D3140" s="17"/>
    </row>
    <row r="3141" spans="3:4">
      <c r="C3141" s="17"/>
      <c r="D3141" s="17"/>
    </row>
    <row r="3142" spans="3:4">
      <c r="C3142" s="17"/>
      <c r="D3142" s="17"/>
    </row>
    <row r="3143" spans="3:4">
      <c r="C3143" s="17"/>
      <c r="D3143" s="17"/>
    </row>
    <row r="3144" spans="3:4">
      <c r="C3144" s="17"/>
      <c r="D3144" s="17"/>
    </row>
    <row r="3145" spans="3:4">
      <c r="C3145" s="17"/>
      <c r="D3145" s="17"/>
    </row>
    <row r="3146" spans="3:4">
      <c r="C3146" s="17"/>
      <c r="D3146" s="17"/>
    </row>
    <row r="3147" spans="3:4">
      <c r="C3147" s="17"/>
      <c r="D3147" s="17"/>
    </row>
    <row r="3148" spans="3:4">
      <c r="C3148" s="17"/>
      <c r="D3148" s="17"/>
    </row>
    <row r="3149" spans="3:4">
      <c r="C3149" s="17"/>
      <c r="D3149" s="17"/>
    </row>
    <row r="3150" spans="3:4">
      <c r="C3150" s="17"/>
      <c r="D3150" s="17"/>
    </row>
    <row r="3151" spans="3:4">
      <c r="C3151" s="17"/>
      <c r="D3151" s="17"/>
    </row>
    <row r="3152" spans="3:4">
      <c r="C3152" s="17"/>
      <c r="D3152" s="17"/>
    </row>
    <row r="3153" spans="3:4">
      <c r="C3153" s="17"/>
      <c r="D3153" s="17"/>
    </row>
    <row r="3154" spans="3:4">
      <c r="C3154" s="17"/>
      <c r="D3154" s="17"/>
    </row>
    <row r="3155" spans="3:4">
      <c r="C3155" s="17"/>
      <c r="D3155" s="17"/>
    </row>
    <row r="3156" spans="3:4">
      <c r="C3156" s="17"/>
      <c r="D3156" s="17"/>
    </row>
    <row r="3157" spans="3:4">
      <c r="C3157" s="17"/>
      <c r="D3157" s="17"/>
    </row>
    <row r="3158" spans="3:4">
      <c r="C3158" s="17"/>
      <c r="D3158" s="17"/>
    </row>
    <row r="3159" spans="3:4">
      <c r="C3159" s="17"/>
      <c r="D3159" s="17"/>
    </row>
    <row r="3160" spans="3:4">
      <c r="C3160" s="17"/>
      <c r="D3160" s="17"/>
    </row>
    <row r="3161" spans="3:4">
      <c r="C3161" s="17"/>
      <c r="D3161" s="17"/>
    </row>
    <row r="3162" spans="3:4">
      <c r="C3162" s="17"/>
      <c r="D3162" s="17"/>
    </row>
    <row r="3163" spans="3:4">
      <c r="C3163" s="17"/>
      <c r="D3163" s="17"/>
    </row>
    <row r="3164" spans="3:4">
      <c r="C3164" s="17"/>
      <c r="D3164" s="17"/>
    </row>
    <row r="3165" spans="3:4">
      <c r="C3165" s="17"/>
      <c r="D3165" s="17"/>
    </row>
    <row r="3166" spans="3:4">
      <c r="C3166" s="17"/>
      <c r="D3166" s="17"/>
    </row>
    <row r="3167" spans="3:4">
      <c r="C3167" s="17"/>
      <c r="D3167" s="17"/>
    </row>
    <row r="3168" spans="3:4">
      <c r="C3168" s="17"/>
      <c r="D3168" s="17"/>
    </row>
    <row r="3169" spans="3:4">
      <c r="C3169" s="17"/>
      <c r="D3169" s="17"/>
    </row>
    <row r="3170" spans="3:4">
      <c r="C3170" s="17"/>
      <c r="D3170" s="17"/>
    </row>
    <row r="3171" spans="3:4">
      <c r="C3171" s="17"/>
      <c r="D3171" s="17"/>
    </row>
    <row r="3172" spans="3:4">
      <c r="C3172" s="17"/>
      <c r="D3172" s="17"/>
    </row>
    <row r="3173" spans="3:4">
      <c r="C3173" s="17"/>
      <c r="D3173" s="17"/>
    </row>
    <row r="3174" spans="3:4">
      <c r="C3174" s="17"/>
      <c r="D3174" s="17"/>
    </row>
    <row r="3175" spans="3:4">
      <c r="C3175" s="17"/>
      <c r="D3175" s="17"/>
    </row>
    <row r="3176" spans="3:4">
      <c r="C3176" s="17"/>
      <c r="D3176" s="17"/>
    </row>
    <row r="3177" spans="3:4">
      <c r="C3177" s="17"/>
      <c r="D3177" s="17"/>
    </row>
    <row r="3178" spans="3:4">
      <c r="C3178" s="17"/>
      <c r="D3178" s="17"/>
    </row>
    <row r="3179" spans="3:4">
      <c r="C3179" s="17"/>
      <c r="D3179" s="17"/>
    </row>
    <row r="3180" spans="3:4">
      <c r="C3180" s="17"/>
      <c r="D3180" s="17"/>
    </row>
    <row r="3181" spans="3:4">
      <c r="C3181" s="17"/>
      <c r="D3181" s="17"/>
    </row>
    <row r="3182" spans="3:4">
      <c r="C3182" s="17"/>
      <c r="D3182" s="17"/>
    </row>
    <row r="3183" spans="3:4">
      <c r="C3183" s="17"/>
      <c r="D3183" s="17"/>
    </row>
    <row r="3184" spans="3:4">
      <c r="C3184" s="17"/>
      <c r="D3184" s="17"/>
    </row>
    <row r="3185" spans="3:4">
      <c r="C3185" s="17"/>
      <c r="D3185" s="17"/>
    </row>
    <row r="3186" spans="3:4">
      <c r="C3186" s="17"/>
      <c r="D3186" s="17"/>
    </row>
    <row r="3187" spans="3:4">
      <c r="C3187" s="17"/>
      <c r="D3187" s="17"/>
    </row>
    <row r="3188" spans="3:4">
      <c r="C3188" s="17"/>
      <c r="D3188" s="17"/>
    </row>
    <row r="3189" spans="3:4">
      <c r="C3189" s="17"/>
      <c r="D3189" s="17"/>
    </row>
    <row r="3190" spans="3:4">
      <c r="C3190" s="17"/>
      <c r="D3190" s="17"/>
    </row>
    <row r="3191" spans="3:4">
      <c r="C3191" s="17"/>
      <c r="D3191" s="17"/>
    </row>
    <row r="3192" spans="3:4">
      <c r="C3192" s="17"/>
      <c r="D3192" s="17"/>
    </row>
    <row r="3193" spans="3:4">
      <c r="C3193" s="17"/>
      <c r="D3193" s="17"/>
    </row>
    <row r="3194" spans="3:4">
      <c r="C3194" s="17"/>
      <c r="D3194" s="17"/>
    </row>
    <row r="3195" spans="3:4">
      <c r="C3195" s="17"/>
      <c r="D3195" s="17"/>
    </row>
    <row r="3196" spans="3:4">
      <c r="C3196" s="17"/>
      <c r="D3196" s="17"/>
    </row>
    <row r="3197" spans="3:4">
      <c r="C3197" s="17"/>
      <c r="D3197" s="17"/>
    </row>
    <row r="3198" spans="3:4">
      <c r="C3198" s="17"/>
      <c r="D3198" s="17"/>
    </row>
    <row r="3199" spans="3:4">
      <c r="C3199" s="17"/>
      <c r="D3199" s="17"/>
    </row>
    <row r="3200" spans="3:4">
      <c r="C3200" s="17"/>
      <c r="D3200" s="17"/>
    </row>
    <row r="3201" spans="3:4">
      <c r="C3201" s="17"/>
      <c r="D3201" s="17"/>
    </row>
    <row r="3202" spans="3:4">
      <c r="C3202" s="17"/>
      <c r="D3202" s="17"/>
    </row>
    <row r="3203" spans="3:4">
      <c r="C3203" s="17"/>
      <c r="D3203" s="17"/>
    </row>
    <row r="3204" spans="3:4">
      <c r="C3204" s="17"/>
      <c r="D3204" s="17"/>
    </row>
    <row r="3205" spans="3:4">
      <c r="C3205" s="17"/>
      <c r="D3205" s="17"/>
    </row>
    <row r="3206" spans="3:4">
      <c r="C3206" s="17"/>
      <c r="D3206" s="17"/>
    </row>
    <row r="3207" spans="3:4">
      <c r="C3207" s="17"/>
      <c r="D3207" s="17"/>
    </row>
    <row r="3208" spans="3:4">
      <c r="C3208" s="17"/>
      <c r="D3208" s="17"/>
    </row>
    <row r="3209" spans="3:4">
      <c r="C3209" s="17"/>
      <c r="D3209" s="17"/>
    </row>
    <row r="3210" spans="3:4">
      <c r="C3210" s="17"/>
      <c r="D3210" s="17"/>
    </row>
    <row r="3211" spans="3:4">
      <c r="C3211" s="17"/>
      <c r="D3211" s="17"/>
    </row>
    <row r="3212" spans="3:4">
      <c r="C3212" s="17"/>
      <c r="D3212" s="17"/>
    </row>
    <row r="3213" spans="3:4">
      <c r="C3213" s="17"/>
      <c r="D3213" s="17"/>
    </row>
    <row r="3214" spans="3:4">
      <c r="C3214" s="17"/>
      <c r="D3214" s="17"/>
    </row>
    <row r="3215" spans="3:4">
      <c r="C3215" s="17"/>
      <c r="D3215" s="17"/>
    </row>
    <row r="3216" spans="3:4">
      <c r="C3216" s="17"/>
      <c r="D3216" s="17"/>
    </row>
    <row r="3217" spans="3:4">
      <c r="C3217" s="17"/>
      <c r="D3217" s="17"/>
    </row>
    <row r="3218" spans="3:4">
      <c r="C3218" s="17"/>
      <c r="D3218" s="17"/>
    </row>
    <row r="3219" spans="3:4">
      <c r="C3219" s="17"/>
      <c r="D3219" s="17"/>
    </row>
    <row r="3220" spans="3:4">
      <c r="C3220" s="17"/>
      <c r="D3220" s="17"/>
    </row>
    <row r="3221" spans="3:4">
      <c r="C3221" s="17"/>
      <c r="D3221" s="17"/>
    </row>
    <row r="3222" spans="3:4">
      <c r="C3222" s="17"/>
      <c r="D3222" s="17"/>
    </row>
    <row r="3223" spans="3:4">
      <c r="C3223" s="17"/>
      <c r="D3223" s="17"/>
    </row>
    <row r="3224" spans="3:4">
      <c r="C3224" s="17"/>
      <c r="D3224" s="17"/>
    </row>
    <row r="3225" spans="3:4">
      <c r="C3225" s="17"/>
      <c r="D3225" s="17"/>
    </row>
    <row r="3226" spans="3:4">
      <c r="C3226" s="17"/>
      <c r="D3226" s="17"/>
    </row>
    <row r="3227" spans="3:4">
      <c r="C3227" s="17"/>
      <c r="D3227" s="17"/>
    </row>
    <row r="3228" spans="3:4">
      <c r="C3228" s="17"/>
      <c r="D3228" s="17"/>
    </row>
    <row r="3229" spans="3:4">
      <c r="C3229" s="17"/>
      <c r="D3229" s="17"/>
    </row>
    <row r="3230" spans="3:4">
      <c r="C3230" s="17"/>
      <c r="D3230" s="17"/>
    </row>
    <row r="3231" spans="3:4">
      <c r="C3231" s="17"/>
      <c r="D3231" s="17"/>
    </row>
    <row r="3232" spans="3:4">
      <c r="C3232" s="17"/>
      <c r="D3232" s="17"/>
    </row>
    <row r="3233" spans="3:4">
      <c r="C3233" s="17"/>
      <c r="D3233" s="17"/>
    </row>
    <row r="3234" spans="3:4">
      <c r="C3234" s="17"/>
      <c r="D3234" s="17"/>
    </row>
    <row r="3235" spans="3:4">
      <c r="C3235" s="17"/>
      <c r="D3235" s="17"/>
    </row>
    <row r="3236" spans="3:4">
      <c r="C3236" s="17"/>
      <c r="D3236" s="17"/>
    </row>
    <row r="3237" spans="3:4">
      <c r="C3237" s="17"/>
      <c r="D3237" s="17"/>
    </row>
    <row r="3238" spans="3:4">
      <c r="C3238" s="17"/>
      <c r="D3238" s="17"/>
    </row>
    <row r="3239" spans="3:4">
      <c r="C3239" s="17"/>
      <c r="D3239" s="17"/>
    </row>
    <row r="3240" spans="3:4">
      <c r="C3240" s="17"/>
      <c r="D3240" s="17"/>
    </row>
    <row r="3241" spans="3:4">
      <c r="C3241" s="17"/>
      <c r="D3241" s="17"/>
    </row>
    <row r="3242" spans="3:4">
      <c r="C3242" s="17"/>
      <c r="D3242" s="17"/>
    </row>
    <row r="3243" spans="3:4">
      <c r="C3243" s="17"/>
      <c r="D3243" s="17"/>
    </row>
    <row r="3244" spans="3:4">
      <c r="C3244" s="17"/>
      <c r="D3244" s="17"/>
    </row>
    <row r="3245" spans="3:4">
      <c r="C3245" s="17"/>
      <c r="D3245" s="17"/>
    </row>
    <row r="3246" spans="3:4">
      <c r="C3246" s="17"/>
      <c r="D3246" s="17"/>
    </row>
    <row r="3247" spans="3:4">
      <c r="C3247" s="17"/>
      <c r="D3247" s="17"/>
    </row>
    <row r="3248" spans="3:4">
      <c r="C3248" s="17"/>
      <c r="D3248" s="17"/>
    </row>
    <row r="3249" spans="3:4">
      <c r="C3249" s="17"/>
      <c r="D3249" s="17"/>
    </row>
    <row r="3250" spans="3:4">
      <c r="C3250" s="17"/>
      <c r="D3250" s="17"/>
    </row>
    <row r="3251" spans="3:4">
      <c r="C3251" s="17"/>
      <c r="D3251" s="17"/>
    </row>
    <row r="3252" spans="3:4">
      <c r="C3252" s="17"/>
      <c r="D3252" s="17"/>
    </row>
    <row r="3253" spans="3:4">
      <c r="C3253" s="17"/>
      <c r="D3253" s="17"/>
    </row>
    <row r="3254" spans="3:4">
      <c r="C3254" s="17"/>
      <c r="D3254" s="17"/>
    </row>
    <row r="3255" spans="3:4">
      <c r="C3255" s="17"/>
      <c r="D3255" s="17"/>
    </row>
    <row r="3256" spans="3:4">
      <c r="C3256" s="17"/>
      <c r="D3256" s="17"/>
    </row>
    <row r="3257" spans="3:4">
      <c r="C3257" s="17"/>
      <c r="D3257" s="17"/>
    </row>
    <row r="3258" spans="3:4">
      <c r="C3258" s="17"/>
      <c r="D3258" s="17"/>
    </row>
    <row r="3259" spans="3:4">
      <c r="C3259" s="17"/>
      <c r="D3259" s="17"/>
    </row>
    <row r="3260" spans="3:4">
      <c r="C3260" s="17"/>
      <c r="D3260" s="17"/>
    </row>
    <row r="3261" spans="3:4">
      <c r="C3261" s="17"/>
      <c r="D3261" s="17"/>
    </row>
    <row r="3262" spans="3:4">
      <c r="C3262" s="17"/>
      <c r="D3262" s="17"/>
    </row>
    <row r="3263" spans="3:4">
      <c r="C3263" s="17"/>
      <c r="D3263" s="17"/>
    </row>
    <row r="3264" spans="3:4">
      <c r="C3264" s="17"/>
      <c r="D3264" s="17"/>
    </row>
    <row r="3265" spans="3:4">
      <c r="C3265" s="17"/>
      <c r="D3265" s="17"/>
    </row>
    <row r="3266" spans="3:4">
      <c r="C3266" s="17"/>
      <c r="D3266" s="17"/>
    </row>
    <row r="3267" spans="3:4">
      <c r="C3267" s="17"/>
      <c r="D3267" s="17"/>
    </row>
    <row r="3268" spans="3:4">
      <c r="C3268" s="17"/>
      <c r="D3268" s="17"/>
    </row>
    <row r="3269" spans="3:4">
      <c r="C3269" s="17"/>
      <c r="D3269" s="17"/>
    </row>
    <row r="3270" spans="3:4">
      <c r="C3270" s="17"/>
      <c r="D3270" s="17"/>
    </row>
    <row r="3271" spans="3:4">
      <c r="C3271" s="17"/>
      <c r="D3271" s="17"/>
    </row>
    <row r="3272" spans="3:4">
      <c r="C3272" s="17"/>
      <c r="D3272" s="17"/>
    </row>
    <row r="3273" spans="3:4">
      <c r="C3273" s="17"/>
      <c r="D3273" s="17"/>
    </row>
    <row r="3274" spans="3:4">
      <c r="C3274" s="17"/>
      <c r="D3274" s="17"/>
    </row>
    <row r="3275" spans="3:4">
      <c r="C3275" s="17"/>
      <c r="D3275" s="17"/>
    </row>
    <row r="3276" spans="3:4">
      <c r="C3276" s="17"/>
      <c r="D3276" s="17"/>
    </row>
    <row r="3277" spans="3:4">
      <c r="C3277" s="17"/>
      <c r="D3277" s="17"/>
    </row>
    <row r="3278" spans="3:4">
      <c r="C3278" s="17"/>
      <c r="D3278" s="17"/>
    </row>
    <row r="3279" spans="3:4">
      <c r="C3279" s="17"/>
      <c r="D3279" s="17"/>
    </row>
    <row r="3280" spans="3:4">
      <c r="C3280" s="17"/>
      <c r="D3280" s="17"/>
    </row>
    <row r="3281" spans="3:4">
      <c r="C3281" s="17"/>
      <c r="D3281" s="17"/>
    </row>
    <row r="3282" spans="3:4">
      <c r="C3282" s="17"/>
      <c r="D3282" s="17"/>
    </row>
    <row r="3283" spans="3:4">
      <c r="C3283" s="17"/>
      <c r="D3283" s="17"/>
    </row>
    <row r="3284" spans="3:4">
      <c r="C3284" s="17"/>
      <c r="D3284" s="17"/>
    </row>
    <row r="3285" spans="3:4">
      <c r="C3285" s="17"/>
      <c r="D3285" s="17"/>
    </row>
    <row r="3286" spans="3:4">
      <c r="C3286" s="17"/>
      <c r="D3286" s="17"/>
    </row>
    <row r="3287" spans="3:4">
      <c r="C3287" s="17"/>
      <c r="D3287" s="17"/>
    </row>
    <row r="3288" spans="3:4">
      <c r="C3288" s="17"/>
      <c r="D3288" s="17"/>
    </row>
    <row r="3289" spans="3:4">
      <c r="C3289" s="17"/>
      <c r="D3289" s="17"/>
    </row>
    <row r="3290" spans="3:4">
      <c r="C3290" s="17"/>
      <c r="D3290" s="17"/>
    </row>
    <row r="3291" spans="3:4">
      <c r="C3291" s="17"/>
      <c r="D3291" s="17"/>
    </row>
    <row r="3292" spans="3:4">
      <c r="C3292" s="17"/>
      <c r="D3292" s="17"/>
    </row>
    <row r="3293" spans="3:4">
      <c r="C3293" s="17"/>
      <c r="D3293" s="17"/>
    </row>
    <row r="3294" spans="3:4">
      <c r="C3294" s="17"/>
      <c r="D3294" s="17"/>
    </row>
    <row r="3295" spans="3:4">
      <c r="C3295" s="17"/>
      <c r="D3295" s="17"/>
    </row>
    <row r="3296" spans="3:4">
      <c r="C3296" s="17"/>
      <c r="D3296" s="17"/>
    </row>
    <row r="3297" spans="3:4">
      <c r="C3297" s="17"/>
      <c r="D3297" s="17"/>
    </row>
    <row r="3298" spans="3:4">
      <c r="C3298" s="17"/>
      <c r="D3298" s="17"/>
    </row>
    <row r="3299" spans="3:4">
      <c r="C3299" s="17"/>
      <c r="D3299" s="17"/>
    </row>
    <row r="3300" spans="3:4">
      <c r="C3300" s="17"/>
      <c r="D3300" s="17"/>
    </row>
    <row r="3301" spans="3:4">
      <c r="C3301" s="17"/>
      <c r="D3301" s="17"/>
    </row>
    <row r="3302" spans="3:4">
      <c r="C3302" s="17"/>
      <c r="D3302" s="17"/>
    </row>
    <row r="3303" spans="3:4">
      <c r="C3303" s="17"/>
      <c r="D3303" s="17"/>
    </row>
    <row r="3304" spans="3:4">
      <c r="C3304" s="17"/>
      <c r="D3304" s="17"/>
    </row>
    <row r="3305" spans="3:4">
      <c r="C3305" s="17"/>
      <c r="D3305" s="17"/>
    </row>
    <row r="3306" spans="3:4">
      <c r="C3306" s="17"/>
      <c r="D3306" s="17"/>
    </row>
    <row r="3307" spans="3:4">
      <c r="C3307" s="17"/>
      <c r="D3307" s="17"/>
    </row>
    <row r="3308" spans="3:4">
      <c r="C3308" s="17"/>
      <c r="D3308" s="17"/>
    </row>
    <row r="3309" spans="3:4">
      <c r="C3309" s="17"/>
      <c r="D3309" s="17"/>
    </row>
    <row r="3310" spans="3:4">
      <c r="C3310" s="17"/>
      <c r="D3310" s="17"/>
    </row>
    <row r="3311" spans="3:4">
      <c r="C3311" s="17"/>
      <c r="D3311" s="17"/>
    </row>
    <row r="3312" spans="3:4">
      <c r="C3312" s="17"/>
      <c r="D3312" s="17"/>
    </row>
    <row r="3313" spans="3:4">
      <c r="C3313" s="17"/>
      <c r="D3313" s="17"/>
    </row>
    <row r="3314" spans="3:4">
      <c r="C3314" s="17"/>
      <c r="D3314" s="17"/>
    </row>
    <row r="3315" spans="3:4">
      <c r="C3315" s="17"/>
      <c r="D3315" s="17"/>
    </row>
    <row r="3316" spans="3:4">
      <c r="C3316" s="17"/>
      <c r="D3316" s="17"/>
    </row>
    <row r="3317" spans="3:4">
      <c r="C3317" s="17"/>
      <c r="D3317" s="17"/>
    </row>
    <row r="3318" spans="3:4">
      <c r="C3318" s="17"/>
      <c r="D3318" s="17"/>
    </row>
    <row r="3319" spans="3:4">
      <c r="C3319" s="17"/>
      <c r="D3319" s="17"/>
    </row>
    <row r="3320" spans="3:4">
      <c r="C3320" s="17"/>
      <c r="D3320" s="17"/>
    </row>
    <row r="3321" spans="3:4">
      <c r="C3321" s="17"/>
      <c r="D3321" s="17"/>
    </row>
    <row r="3322" spans="3:4">
      <c r="C3322" s="17"/>
      <c r="D3322" s="17"/>
    </row>
    <row r="3323" spans="3:4">
      <c r="C3323" s="17"/>
      <c r="D3323" s="17"/>
    </row>
    <row r="3324" spans="3:4">
      <c r="C3324" s="17"/>
      <c r="D3324" s="17"/>
    </row>
    <row r="3325" spans="3:4">
      <c r="C3325" s="17"/>
      <c r="D3325" s="17"/>
    </row>
    <row r="3326" spans="3:4">
      <c r="C3326" s="17"/>
      <c r="D3326" s="17"/>
    </row>
    <row r="3327" spans="3:4">
      <c r="C3327" s="17"/>
      <c r="D3327" s="17"/>
    </row>
    <row r="3328" spans="3:4">
      <c r="C3328" s="17"/>
      <c r="D3328" s="17"/>
    </row>
    <row r="3329" spans="3:4">
      <c r="C3329" s="17"/>
      <c r="D3329" s="17"/>
    </row>
    <row r="3330" spans="3:4">
      <c r="C3330" s="17"/>
      <c r="D3330" s="17"/>
    </row>
    <row r="3331" spans="3:4">
      <c r="C3331" s="17"/>
      <c r="D3331" s="17"/>
    </row>
    <row r="3332" spans="3:4">
      <c r="C3332" s="17"/>
      <c r="D3332" s="17"/>
    </row>
    <row r="3333" spans="3:4">
      <c r="C3333" s="17"/>
      <c r="D3333" s="17"/>
    </row>
    <row r="3334" spans="3:4">
      <c r="C3334" s="17"/>
      <c r="D3334" s="17"/>
    </row>
    <row r="3335" spans="3:4">
      <c r="C3335" s="17"/>
      <c r="D3335" s="17"/>
    </row>
    <row r="3336" spans="3:4">
      <c r="C3336" s="17"/>
      <c r="D3336" s="17"/>
    </row>
    <row r="3337" spans="3:4">
      <c r="C3337" s="17"/>
      <c r="D3337" s="17"/>
    </row>
    <row r="3338" spans="3:4">
      <c r="C3338" s="17"/>
      <c r="D3338" s="17"/>
    </row>
    <row r="3339" spans="3:4">
      <c r="C3339" s="17"/>
      <c r="D3339" s="17"/>
    </row>
    <row r="3340" spans="3:4">
      <c r="C3340" s="17"/>
      <c r="D3340" s="17"/>
    </row>
    <row r="3341" spans="3:4">
      <c r="C3341" s="17"/>
      <c r="D3341" s="17"/>
    </row>
    <row r="3342" spans="3:4">
      <c r="C3342" s="17"/>
      <c r="D3342" s="17"/>
    </row>
    <row r="3343" spans="3:4">
      <c r="C3343" s="17"/>
      <c r="D3343" s="17"/>
    </row>
    <row r="3344" spans="3:4">
      <c r="C3344" s="17"/>
      <c r="D3344" s="17"/>
    </row>
    <row r="3345" spans="3:4">
      <c r="C3345" s="17"/>
      <c r="D3345" s="17"/>
    </row>
    <row r="3346" spans="3:4">
      <c r="C3346" s="17"/>
      <c r="D3346" s="17"/>
    </row>
    <row r="3347" spans="3:4">
      <c r="C3347" s="17"/>
      <c r="D3347" s="17"/>
    </row>
    <row r="3348" spans="3:4">
      <c r="C3348" s="17"/>
      <c r="D3348" s="17"/>
    </row>
    <row r="3349" spans="3:4">
      <c r="C3349" s="17"/>
      <c r="D3349" s="17"/>
    </row>
    <row r="3350" spans="3:4">
      <c r="C3350" s="17"/>
      <c r="D3350" s="17"/>
    </row>
    <row r="3351" spans="3:4">
      <c r="C3351" s="17"/>
      <c r="D3351" s="17"/>
    </row>
    <row r="3352" spans="3:4">
      <c r="C3352" s="17"/>
      <c r="D3352" s="17"/>
    </row>
    <row r="3353" spans="3:4">
      <c r="C3353" s="17"/>
      <c r="D3353" s="17"/>
    </row>
    <row r="3354" spans="3:4">
      <c r="C3354" s="17"/>
      <c r="D3354" s="17"/>
    </row>
    <row r="3355" spans="3:4">
      <c r="C3355" s="17"/>
      <c r="D3355" s="17"/>
    </row>
    <row r="3356" spans="3:4">
      <c r="C3356" s="17"/>
      <c r="D3356" s="17"/>
    </row>
    <row r="3357" spans="3:4">
      <c r="C3357" s="17"/>
      <c r="D3357" s="17"/>
    </row>
    <row r="3358" spans="3:4">
      <c r="C3358" s="17"/>
      <c r="D3358" s="17"/>
    </row>
    <row r="3359" spans="3:4">
      <c r="C3359" s="17"/>
      <c r="D3359" s="17"/>
    </row>
    <row r="3360" spans="3:4">
      <c r="C3360" s="17"/>
      <c r="D3360" s="17"/>
    </row>
    <row r="3361" spans="3:4">
      <c r="C3361" s="17"/>
      <c r="D3361" s="17"/>
    </row>
    <row r="3362" spans="3:4">
      <c r="C3362" s="17"/>
      <c r="D3362" s="17"/>
    </row>
    <row r="3363" spans="3:4">
      <c r="C3363" s="17"/>
      <c r="D3363" s="17"/>
    </row>
    <row r="3364" spans="3:4">
      <c r="C3364" s="17"/>
      <c r="D3364" s="17"/>
    </row>
    <row r="3365" spans="3:4">
      <c r="C3365" s="17"/>
      <c r="D3365" s="17"/>
    </row>
    <row r="3366" spans="3:4">
      <c r="C3366" s="17"/>
      <c r="D3366" s="17"/>
    </row>
    <row r="3367" spans="3:4">
      <c r="C3367" s="17"/>
      <c r="D3367" s="17"/>
    </row>
    <row r="3368" spans="3:4">
      <c r="C3368" s="17"/>
      <c r="D3368" s="17"/>
    </row>
    <row r="3369" spans="3:4">
      <c r="C3369" s="17"/>
      <c r="D3369" s="17"/>
    </row>
    <row r="3370" spans="3:4">
      <c r="C3370" s="17"/>
      <c r="D3370" s="17"/>
    </row>
    <row r="3371" spans="3:4">
      <c r="C3371" s="17"/>
      <c r="D3371" s="17"/>
    </row>
    <row r="3372" spans="3:4">
      <c r="C3372" s="17"/>
      <c r="D3372" s="17"/>
    </row>
    <row r="3373" spans="3:4">
      <c r="C3373" s="17"/>
      <c r="D3373" s="17"/>
    </row>
    <row r="3374" spans="3:4">
      <c r="C3374" s="17"/>
      <c r="D3374" s="17"/>
    </row>
    <row r="3375" spans="3:4">
      <c r="C3375" s="17"/>
      <c r="D3375" s="17"/>
    </row>
    <row r="3376" spans="3:4">
      <c r="C3376" s="17"/>
      <c r="D3376" s="17"/>
    </row>
    <row r="3377" spans="3:4">
      <c r="C3377" s="17"/>
      <c r="D3377" s="17"/>
    </row>
    <row r="3378" spans="3:4">
      <c r="C3378" s="17"/>
      <c r="D3378" s="17"/>
    </row>
    <row r="3379" spans="3:4">
      <c r="C3379" s="17"/>
      <c r="D3379" s="17"/>
    </row>
    <row r="3380" spans="3:4">
      <c r="C3380" s="17"/>
      <c r="D3380" s="17"/>
    </row>
    <row r="3381" spans="3:4">
      <c r="C3381" s="17"/>
      <c r="D3381" s="17"/>
    </row>
    <row r="3382" spans="3:4">
      <c r="C3382" s="17"/>
      <c r="D3382" s="17"/>
    </row>
    <row r="3383" spans="3:4">
      <c r="C3383" s="17"/>
      <c r="D3383" s="17"/>
    </row>
    <row r="3384" spans="3:4">
      <c r="C3384" s="17"/>
      <c r="D3384" s="17"/>
    </row>
    <row r="3385" spans="3:4">
      <c r="C3385" s="17"/>
      <c r="D3385" s="17"/>
    </row>
    <row r="3386" spans="3:4">
      <c r="C3386" s="17"/>
      <c r="D3386" s="17"/>
    </row>
    <row r="3387" spans="3:4">
      <c r="C3387" s="17"/>
      <c r="D3387" s="17"/>
    </row>
    <row r="3388" spans="3:4">
      <c r="C3388" s="17"/>
      <c r="D3388" s="17"/>
    </row>
    <row r="3389" spans="3:4">
      <c r="C3389" s="17"/>
      <c r="D3389" s="17"/>
    </row>
    <row r="3390" spans="3:4">
      <c r="C3390" s="17"/>
      <c r="D3390" s="17"/>
    </row>
    <row r="3391" spans="3:4">
      <c r="C3391" s="17"/>
      <c r="D3391" s="17"/>
    </row>
    <row r="3392" spans="3:4">
      <c r="C3392" s="17"/>
      <c r="D3392" s="17"/>
    </row>
    <row r="3393" spans="3:4">
      <c r="C3393" s="17"/>
      <c r="D3393" s="17"/>
    </row>
    <row r="3394" spans="3:4">
      <c r="C3394" s="17"/>
      <c r="D3394" s="17"/>
    </row>
    <row r="3395" spans="3:4">
      <c r="C3395" s="17"/>
      <c r="D3395" s="17"/>
    </row>
    <row r="3396" spans="3:4">
      <c r="C3396" s="17"/>
      <c r="D3396" s="17"/>
    </row>
    <row r="3397" spans="3:4">
      <c r="C3397" s="17"/>
      <c r="D3397" s="17"/>
    </row>
    <row r="3398" spans="3:4">
      <c r="C3398" s="17"/>
      <c r="D3398" s="17"/>
    </row>
    <row r="3399" spans="3:4">
      <c r="C3399" s="17"/>
      <c r="D3399" s="17"/>
    </row>
    <row r="3400" spans="3:4">
      <c r="C3400" s="17"/>
      <c r="D3400" s="17"/>
    </row>
    <row r="3401" spans="3:4">
      <c r="C3401" s="17"/>
      <c r="D3401" s="17"/>
    </row>
    <row r="3402" spans="3:4">
      <c r="C3402" s="17"/>
      <c r="D3402" s="17"/>
    </row>
    <row r="3403" spans="3:4">
      <c r="C3403" s="17"/>
      <c r="D3403" s="17"/>
    </row>
    <row r="3404" spans="3:4">
      <c r="C3404" s="17"/>
      <c r="D3404" s="17"/>
    </row>
    <row r="3405" spans="3:4">
      <c r="C3405" s="17"/>
      <c r="D3405" s="17"/>
    </row>
    <row r="3406" spans="3:4">
      <c r="C3406" s="17"/>
      <c r="D3406" s="17"/>
    </row>
    <row r="3407" spans="3:4">
      <c r="C3407" s="17"/>
      <c r="D3407" s="17"/>
    </row>
    <row r="3408" spans="3:4">
      <c r="C3408" s="17"/>
      <c r="D3408" s="17"/>
    </row>
    <row r="3409" spans="3:4">
      <c r="C3409" s="17"/>
      <c r="D3409" s="17"/>
    </row>
    <row r="3410" spans="3:4">
      <c r="C3410" s="17"/>
      <c r="D3410" s="17"/>
    </row>
    <row r="3411" spans="3:4">
      <c r="C3411" s="17"/>
      <c r="D3411" s="17"/>
    </row>
    <row r="3412" spans="3:4">
      <c r="C3412" s="17"/>
      <c r="D3412" s="17"/>
    </row>
    <row r="3413" spans="3:4">
      <c r="C3413" s="17"/>
      <c r="D3413" s="17"/>
    </row>
    <row r="3414" spans="3:4">
      <c r="C3414" s="17"/>
      <c r="D3414" s="17"/>
    </row>
    <row r="3415" spans="3:4">
      <c r="C3415" s="17"/>
      <c r="D3415" s="17"/>
    </row>
    <row r="3416" spans="3:4">
      <c r="C3416" s="17"/>
      <c r="D3416" s="17"/>
    </row>
    <row r="3417" spans="3:4">
      <c r="C3417" s="17"/>
      <c r="D3417" s="17"/>
    </row>
    <row r="3418" spans="3:4">
      <c r="C3418" s="17"/>
      <c r="D3418" s="17"/>
    </row>
    <row r="3419" spans="3:4">
      <c r="C3419" s="17"/>
      <c r="D3419" s="17"/>
    </row>
    <row r="3420" spans="3:4">
      <c r="C3420" s="17"/>
      <c r="D3420" s="17"/>
    </row>
    <row r="3421" spans="3:4">
      <c r="C3421" s="17"/>
      <c r="D3421" s="17"/>
    </row>
    <row r="3422" spans="3:4">
      <c r="C3422" s="17"/>
      <c r="D3422" s="17"/>
    </row>
    <row r="3423" spans="3:4">
      <c r="C3423" s="17"/>
      <c r="D3423" s="17"/>
    </row>
    <row r="3424" spans="3:4">
      <c r="C3424" s="17"/>
      <c r="D3424" s="17"/>
    </row>
    <row r="3425" spans="3:4">
      <c r="C3425" s="17"/>
      <c r="D3425" s="17"/>
    </row>
    <row r="3426" spans="3:4">
      <c r="C3426" s="17"/>
      <c r="D3426" s="17"/>
    </row>
    <row r="3427" spans="3:4">
      <c r="C3427" s="17"/>
      <c r="D3427" s="17"/>
    </row>
    <row r="3428" spans="3:4">
      <c r="C3428" s="17"/>
      <c r="D3428" s="17"/>
    </row>
    <row r="3429" spans="3:4">
      <c r="C3429" s="17"/>
      <c r="D3429" s="17"/>
    </row>
    <row r="3430" spans="3:4">
      <c r="C3430" s="17"/>
      <c r="D3430" s="17"/>
    </row>
    <row r="3431" spans="3:4">
      <c r="C3431" s="17"/>
      <c r="D3431" s="17"/>
    </row>
    <row r="3432" spans="3:4">
      <c r="C3432" s="17"/>
      <c r="D3432" s="17"/>
    </row>
    <row r="3433" spans="3:4">
      <c r="C3433" s="17"/>
      <c r="D3433" s="17"/>
    </row>
    <row r="3434" spans="3:4">
      <c r="C3434" s="17"/>
      <c r="D3434" s="17"/>
    </row>
    <row r="3435" spans="3:4">
      <c r="C3435" s="17"/>
      <c r="D3435" s="17"/>
    </row>
    <row r="3436" spans="3:4">
      <c r="C3436" s="17"/>
      <c r="D3436" s="17"/>
    </row>
    <row r="3437" spans="3:4">
      <c r="C3437" s="17"/>
      <c r="D3437" s="17"/>
    </row>
    <row r="3438" spans="3:4">
      <c r="C3438" s="17"/>
      <c r="D3438" s="17"/>
    </row>
    <row r="3439" spans="3:4">
      <c r="C3439" s="17"/>
      <c r="D3439" s="17"/>
    </row>
    <row r="3440" spans="3:4">
      <c r="C3440" s="17"/>
      <c r="D3440" s="17"/>
    </row>
    <row r="3441" spans="3:4">
      <c r="C3441" s="17"/>
      <c r="D3441" s="17"/>
    </row>
    <row r="3442" spans="3:4">
      <c r="C3442" s="17"/>
      <c r="D3442" s="17"/>
    </row>
    <row r="3443" spans="3:4">
      <c r="C3443" s="17"/>
      <c r="D3443" s="17"/>
    </row>
    <row r="3444" spans="3:4">
      <c r="C3444" s="17"/>
      <c r="D3444" s="17"/>
    </row>
    <row r="3445" spans="3:4">
      <c r="C3445" s="17"/>
      <c r="D3445" s="17"/>
    </row>
    <row r="3446" spans="3:4">
      <c r="C3446" s="17"/>
      <c r="D3446" s="17"/>
    </row>
    <row r="3447" spans="3:4">
      <c r="C3447" s="17"/>
      <c r="D3447" s="17"/>
    </row>
    <row r="3448" spans="3:4">
      <c r="C3448" s="17"/>
      <c r="D3448" s="17"/>
    </row>
    <row r="3449" spans="3:4">
      <c r="C3449" s="17"/>
      <c r="D3449" s="17"/>
    </row>
    <row r="3450" spans="3:4">
      <c r="C3450" s="17"/>
      <c r="D3450" s="17"/>
    </row>
    <row r="3451" spans="3:4">
      <c r="C3451" s="17"/>
      <c r="D3451" s="17"/>
    </row>
    <row r="3452" spans="3:4">
      <c r="C3452" s="17"/>
      <c r="D3452" s="17"/>
    </row>
    <row r="3453" spans="3:4">
      <c r="C3453" s="17"/>
      <c r="D3453" s="17"/>
    </row>
    <row r="3454" spans="3:4">
      <c r="C3454" s="17"/>
      <c r="D3454" s="17"/>
    </row>
    <row r="3455" spans="3:4">
      <c r="C3455" s="17"/>
      <c r="D3455" s="17"/>
    </row>
    <row r="3456" spans="3:4">
      <c r="C3456" s="17"/>
      <c r="D3456" s="17"/>
    </row>
    <row r="3457" spans="3:4">
      <c r="C3457" s="17"/>
      <c r="D3457" s="17"/>
    </row>
    <row r="3458" spans="3:4">
      <c r="C3458" s="17"/>
      <c r="D3458" s="17"/>
    </row>
    <row r="3459" spans="3:4">
      <c r="C3459" s="17"/>
      <c r="D3459" s="17"/>
    </row>
    <row r="3460" spans="3:4">
      <c r="C3460" s="17"/>
      <c r="D3460" s="17"/>
    </row>
    <row r="3461" spans="3:4">
      <c r="C3461" s="17"/>
      <c r="D3461" s="17"/>
    </row>
    <row r="3462" spans="3:4">
      <c r="C3462" s="17"/>
      <c r="D3462" s="17"/>
    </row>
    <row r="3463" spans="3:4">
      <c r="C3463" s="17"/>
      <c r="D3463" s="17"/>
    </row>
    <row r="3464" spans="3:4">
      <c r="C3464" s="17"/>
      <c r="D3464" s="17"/>
    </row>
    <row r="3465" spans="3:4">
      <c r="C3465" s="17"/>
      <c r="D3465" s="17"/>
    </row>
    <row r="3466" spans="3:4">
      <c r="C3466" s="17"/>
      <c r="D3466" s="17"/>
    </row>
    <row r="3467" spans="3:4">
      <c r="C3467" s="17"/>
      <c r="D3467" s="17"/>
    </row>
    <row r="3468" spans="3:4">
      <c r="C3468" s="17"/>
      <c r="D3468" s="17"/>
    </row>
    <row r="3469" spans="3:4">
      <c r="C3469" s="17"/>
      <c r="D3469" s="17"/>
    </row>
    <row r="3470" spans="3:4">
      <c r="C3470" s="17"/>
      <c r="D3470" s="17"/>
    </row>
    <row r="3471" spans="3:4">
      <c r="C3471" s="17"/>
      <c r="D3471" s="17"/>
    </row>
    <row r="3472" spans="3:4">
      <c r="C3472" s="17"/>
      <c r="D3472" s="17"/>
    </row>
    <row r="3473" spans="3:4">
      <c r="C3473" s="17"/>
      <c r="D3473" s="17"/>
    </row>
    <row r="3474" spans="3:4">
      <c r="C3474" s="17"/>
      <c r="D3474" s="17"/>
    </row>
    <row r="3475" spans="3:4">
      <c r="C3475" s="17"/>
      <c r="D3475" s="17"/>
    </row>
    <row r="3476" spans="3:4">
      <c r="C3476" s="17"/>
      <c r="D3476" s="17"/>
    </row>
    <row r="3477" spans="3:4">
      <c r="C3477" s="17"/>
      <c r="D3477" s="17"/>
    </row>
    <row r="3478" spans="3:4">
      <c r="C3478" s="17"/>
      <c r="D3478" s="17"/>
    </row>
    <row r="3479" spans="3:4">
      <c r="C3479" s="17"/>
      <c r="D3479" s="17"/>
    </row>
    <row r="3480" spans="3:4">
      <c r="C3480" s="17"/>
      <c r="D3480" s="17"/>
    </row>
    <row r="3481" spans="3:4">
      <c r="C3481" s="17"/>
      <c r="D3481" s="17"/>
    </row>
    <row r="3482" spans="3:4">
      <c r="C3482" s="17"/>
      <c r="D3482" s="17"/>
    </row>
    <row r="3483" spans="3:4">
      <c r="C3483" s="17"/>
      <c r="D3483" s="17"/>
    </row>
    <row r="3484" spans="3:4">
      <c r="C3484" s="17"/>
      <c r="D3484" s="17"/>
    </row>
    <row r="3485" spans="3:4">
      <c r="C3485" s="17"/>
      <c r="D3485" s="17"/>
    </row>
    <row r="3486" spans="3:4">
      <c r="C3486" s="17"/>
      <c r="D3486" s="17"/>
    </row>
    <row r="3487" spans="3:4">
      <c r="C3487" s="17"/>
      <c r="D3487" s="17"/>
    </row>
    <row r="3488" spans="3:4">
      <c r="C3488" s="17"/>
      <c r="D3488" s="17"/>
    </row>
    <row r="3489" spans="3:4">
      <c r="C3489" s="17"/>
      <c r="D3489" s="17"/>
    </row>
    <row r="3490" spans="3:4">
      <c r="C3490" s="17"/>
      <c r="D3490" s="17"/>
    </row>
    <row r="3491" spans="3:4">
      <c r="C3491" s="17"/>
      <c r="D3491" s="17"/>
    </row>
    <row r="3492" spans="3:4">
      <c r="C3492" s="17"/>
      <c r="D3492" s="17"/>
    </row>
    <row r="3493" spans="3:4">
      <c r="C3493" s="17"/>
      <c r="D3493" s="17"/>
    </row>
    <row r="3494" spans="3:4">
      <c r="C3494" s="17"/>
      <c r="D3494" s="17"/>
    </row>
    <row r="3495" spans="3:4">
      <c r="C3495" s="17"/>
      <c r="D3495" s="17"/>
    </row>
    <row r="3496" spans="3:4">
      <c r="C3496" s="17"/>
      <c r="D3496" s="17"/>
    </row>
    <row r="3497" spans="3:4">
      <c r="C3497" s="17"/>
      <c r="D3497" s="17"/>
    </row>
    <row r="3498" spans="3:4">
      <c r="C3498" s="17"/>
      <c r="D3498" s="17"/>
    </row>
    <row r="3499" spans="3:4">
      <c r="C3499" s="17"/>
      <c r="D3499" s="17"/>
    </row>
    <row r="3500" spans="3:4">
      <c r="C3500" s="17"/>
      <c r="D3500" s="17"/>
    </row>
    <row r="3501" spans="3:4">
      <c r="C3501" s="17"/>
      <c r="D3501" s="17"/>
    </row>
    <row r="3502" spans="3:4">
      <c r="C3502" s="17"/>
      <c r="D3502" s="17"/>
    </row>
    <row r="3503" spans="3:4">
      <c r="C3503" s="17"/>
      <c r="D3503" s="17"/>
    </row>
    <row r="3504" spans="3:4">
      <c r="C3504" s="17"/>
      <c r="D3504" s="17"/>
    </row>
    <row r="3505" spans="3:4">
      <c r="C3505" s="17"/>
      <c r="D3505" s="17"/>
    </row>
    <row r="3506" spans="3:4">
      <c r="C3506" s="17"/>
      <c r="D3506" s="17"/>
    </row>
    <row r="3507" spans="3:4">
      <c r="C3507" s="17"/>
      <c r="D3507" s="17"/>
    </row>
    <row r="3508" spans="3:4">
      <c r="C3508" s="17"/>
      <c r="D3508" s="17"/>
    </row>
    <row r="3509" spans="3:4">
      <c r="C3509" s="17"/>
      <c r="D3509" s="17"/>
    </row>
    <row r="3510" spans="3:4">
      <c r="C3510" s="17"/>
      <c r="D3510" s="17"/>
    </row>
    <row r="3511" spans="3:4">
      <c r="C3511" s="17"/>
      <c r="D3511" s="17"/>
    </row>
    <row r="3512" spans="3:4">
      <c r="C3512" s="17"/>
      <c r="D3512" s="17"/>
    </row>
    <row r="3513" spans="3:4">
      <c r="C3513" s="17"/>
      <c r="D3513" s="17"/>
    </row>
    <row r="3514" spans="3:4">
      <c r="C3514" s="17"/>
      <c r="D3514" s="17"/>
    </row>
    <row r="3515" spans="3:4">
      <c r="C3515" s="17"/>
      <c r="D3515" s="17"/>
    </row>
    <row r="3516" spans="3:4">
      <c r="C3516" s="17"/>
      <c r="D3516" s="17"/>
    </row>
    <row r="3517" spans="3:4">
      <c r="C3517" s="17"/>
      <c r="D3517" s="17"/>
    </row>
    <row r="3518" spans="3:4">
      <c r="C3518" s="17"/>
      <c r="D3518" s="17"/>
    </row>
    <row r="3519" spans="3:4">
      <c r="C3519" s="17"/>
      <c r="D3519" s="17"/>
    </row>
    <row r="3520" spans="3:4">
      <c r="C3520" s="17"/>
      <c r="D3520" s="17"/>
    </row>
    <row r="3521" spans="3:4">
      <c r="C3521" s="17"/>
      <c r="D3521" s="17"/>
    </row>
    <row r="3522" spans="3:4">
      <c r="C3522" s="17"/>
      <c r="D3522" s="17"/>
    </row>
    <row r="3523" spans="3:4">
      <c r="C3523" s="17"/>
      <c r="D3523" s="17"/>
    </row>
    <row r="3524" spans="3:4">
      <c r="C3524" s="17"/>
      <c r="D3524" s="17"/>
    </row>
    <row r="3525" spans="3:4">
      <c r="C3525" s="17"/>
      <c r="D3525" s="17"/>
    </row>
    <row r="3526" spans="3:4">
      <c r="C3526" s="17"/>
      <c r="D3526" s="17"/>
    </row>
    <row r="3527" spans="3:4">
      <c r="C3527" s="17"/>
      <c r="D3527" s="17"/>
    </row>
    <row r="3528" spans="3:4">
      <c r="C3528" s="17"/>
      <c r="D3528" s="17"/>
    </row>
    <row r="3529" spans="3:4">
      <c r="C3529" s="17"/>
      <c r="D3529" s="17"/>
    </row>
    <row r="3530" spans="3:4">
      <c r="C3530" s="17"/>
      <c r="D3530" s="17"/>
    </row>
    <row r="3531" spans="3:4">
      <c r="C3531" s="17"/>
      <c r="D3531" s="17"/>
    </row>
    <row r="3532" spans="3:4">
      <c r="C3532" s="17"/>
      <c r="D3532" s="17"/>
    </row>
    <row r="3533" spans="3:4">
      <c r="C3533" s="17"/>
      <c r="D3533" s="17"/>
    </row>
    <row r="3534" spans="3:4">
      <c r="C3534" s="17"/>
      <c r="D3534" s="17"/>
    </row>
    <row r="3535" spans="3:4">
      <c r="C3535" s="17"/>
      <c r="D3535" s="17"/>
    </row>
    <row r="3536" spans="3:4">
      <c r="C3536" s="17"/>
      <c r="D3536" s="17"/>
    </row>
    <row r="3537" spans="3:4">
      <c r="C3537" s="17"/>
      <c r="D3537" s="17"/>
    </row>
    <row r="3538" spans="3:4">
      <c r="C3538" s="17"/>
      <c r="D3538" s="17"/>
    </row>
    <row r="3539" spans="3:4">
      <c r="C3539" s="17"/>
      <c r="D3539" s="17"/>
    </row>
    <row r="3540" spans="3:4">
      <c r="C3540" s="17"/>
      <c r="D3540" s="17"/>
    </row>
    <row r="3541" spans="3:4">
      <c r="C3541" s="17"/>
      <c r="D3541" s="17"/>
    </row>
    <row r="3542" spans="3:4">
      <c r="C3542" s="17"/>
      <c r="D3542" s="17"/>
    </row>
    <row r="3543" spans="3:4">
      <c r="C3543" s="17"/>
      <c r="D3543" s="17"/>
    </row>
    <row r="3544" spans="3:4">
      <c r="C3544" s="17"/>
      <c r="D3544" s="17"/>
    </row>
    <row r="3545" spans="3:4">
      <c r="C3545" s="17"/>
      <c r="D3545" s="17"/>
    </row>
    <row r="3546" spans="3:4">
      <c r="C3546" s="17"/>
      <c r="D3546" s="17"/>
    </row>
    <row r="3547" spans="3:4">
      <c r="C3547" s="17"/>
      <c r="D3547" s="17"/>
    </row>
    <row r="3548" spans="3:4">
      <c r="C3548" s="17"/>
      <c r="D3548" s="17"/>
    </row>
    <row r="3549" spans="3:4">
      <c r="C3549" s="17"/>
      <c r="D3549" s="17"/>
    </row>
    <row r="3550" spans="3:4">
      <c r="C3550" s="17"/>
      <c r="D3550" s="17"/>
    </row>
    <row r="3551" spans="3:4">
      <c r="C3551" s="17"/>
      <c r="D3551" s="17"/>
    </row>
    <row r="3552" spans="3:4">
      <c r="C3552" s="17"/>
      <c r="D3552" s="17"/>
    </row>
    <row r="3553" spans="3:4">
      <c r="C3553" s="17"/>
      <c r="D3553" s="17"/>
    </row>
    <row r="3554" spans="3:4">
      <c r="C3554" s="17"/>
      <c r="D3554" s="17"/>
    </row>
    <row r="3555" spans="3:4">
      <c r="C3555" s="17"/>
      <c r="D3555" s="17"/>
    </row>
    <row r="3556" spans="3:4">
      <c r="C3556" s="17"/>
      <c r="D3556" s="17"/>
    </row>
    <row r="3557" spans="3:4">
      <c r="C3557" s="17"/>
      <c r="D3557" s="17"/>
    </row>
    <row r="3558" spans="3:4">
      <c r="C3558" s="17"/>
      <c r="D3558" s="17"/>
    </row>
    <row r="3559" spans="3:4">
      <c r="C3559" s="17"/>
      <c r="D3559" s="17"/>
    </row>
    <row r="3560" spans="3:4">
      <c r="C3560" s="17"/>
      <c r="D3560" s="17"/>
    </row>
    <row r="3561" spans="3:4">
      <c r="C3561" s="17"/>
      <c r="D3561" s="17"/>
    </row>
    <row r="3562" spans="3:4">
      <c r="C3562" s="17"/>
      <c r="D3562" s="17"/>
    </row>
    <row r="3563" spans="3:4">
      <c r="C3563" s="17"/>
      <c r="D3563" s="17"/>
    </row>
    <row r="3564" spans="3:4">
      <c r="C3564" s="17"/>
      <c r="D3564" s="17"/>
    </row>
    <row r="3565" spans="3:4">
      <c r="C3565" s="17"/>
      <c r="D3565" s="17"/>
    </row>
    <row r="3566" spans="3:4">
      <c r="C3566" s="17"/>
      <c r="D3566" s="17"/>
    </row>
    <row r="3567" spans="3:4">
      <c r="C3567" s="17"/>
      <c r="D3567" s="17"/>
    </row>
    <row r="3568" spans="3:4">
      <c r="C3568" s="17"/>
      <c r="D3568" s="17"/>
    </row>
    <row r="3569" spans="3:4">
      <c r="C3569" s="17"/>
      <c r="D3569" s="17"/>
    </row>
    <row r="3570" spans="3:4">
      <c r="C3570" s="17"/>
      <c r="D3570" s="17"/>
    </row>
    <row r="3571" spans="3:4">
      <c r="C3571" s="17"/>
      <c r="D3571" s="17"/>
    </row>
    <row r="3572" spans="3:4">
      <c r="C3572" s="17"/>
      <c r="D3572" s="17"/>
    </row>
    <row r="3573" spans="3:4">
      <c r="C3573" s="17"/>
      <c r="D3573" s="17"/>
    </row>
    <row r="3574" spans="3:4">
      <c r="C3574" s="17"/>
      <c r="D3574" s="17"/>
    </row>
    <row r="3575" spans="3:4">
      <c r="C3575" s="17"/>
      <c r="D3575" s="17"/>
    </row>
    <row r="3576" spans="3:4">
      <c r="C3576" s="17"/>
      <c r="D3576" s="17"/>
    </row>
    <row r="3577" spans="3:4">
      <c r="C3577" s="17"/>
      <c r="D3577" s="17"/>
    </row>
    <row r="3578" spans="3:4">
      <c r="C3578" s="17"/>
      <c r="D3578" s="17"/>
    </row>
    <row r="3579" spans="3:4">
      <c r="C3579" s="17"/>
      <c r="D3579" s="17"/>
    </row>
    <row r="3580" spans="3:4">
      <c r="C3580" s="17"/>
      <c r="D3580" s="17"/>
    </row>
    <row r="3581" spans="3:4">
      <c r="C3581" s="17"/>
      <c r="D3581" s="17"/>
    </row>
    <row r="3582" spans="3:4">
      <c r="C3582" s="17"/>
      <c r="D3582" s="17"/>
    </row>
    <row r="3583" spans="3:4">
      <c r="C3583" s="17"/>
      <c r="D3583" s="17"/>
    </row>
    <row r="3584" spans="3:4">
      <c r="C3584" s="17"/>
      <c r="D3584" s="17"/>
    </row>
    <row r="3585" spans="3:4">
      <c r="C3585" s="17"/>
      <c r="D3585" s="17"/>
    </row>
    <row r="3586" spans="3:4">
      <c r="C3586" s="17"/>
      <c r="D3586" s="17"/>
    </row>
    <row r="3587" spans="3:4">
      <c r="C3587" s="17"/>
      <c r="D3587" s="17"/>
    </row>
    <row r="3588" spans="3:4">
      <c r="C3588" s="17"/>
      <c r="D3588" s="17"/>
    </row>
    <row r="3589" spans="3:4">
      <c r="C3589" s="17"/>
      <c r="D3589" s="17"/>
    </row>
    <row r="3590" spans="3:4">
      <c r="C3590" s="17"/>
      <c r="D3590" s="17"/>
    </row>
    <row r="3591" spans="3:4">
      <c r="C3591" s="17"/>
      <c r="D3591" s="17"/>
    </row>
    <row r="3592" spans="3:4">
      <c r="C3592" s="17"/>
      <c r="D3592" s="17"/>
    </row>
    <row r="3593" spans="3:4">
      <c r="C3593" s="17"/>
      <c r="D3593" s="17"/>
    </row>
    <row r="3594" spans="3:4">
      <c r="C3594" s="17"/>
      <c r="D3594" s="17"/>
    </row>
    <row r="3595" spans="3:4">
      <c r="C3595" s="17"/>
      <c r="D3595" s="17"/>
    </row>
    <row r="3596" spans="3:4">
      <c r="C3596" s="17"/>
      <c r="D3596" s="17"/>
    </row>
    <row r="3597" spans="3:4">
      <c r="C3597" s="17"/>
      <c r="D3597" s="17"/>
    </row>
    <row r="3598" spans="3:4">
      <c r="C3598" s="17"/>
      <c r="D3598" s="17"/>
    </row>
    <row r="3599" spans="3:4">
      <c r="C3599" s="17"/>
      <c r="D3599" s="17"/>
    </row>
    <row r="3600" spans="3:4">
      <c r="C3600" s="17"/>
      <c r="D3600" s="17"/>
    </row>
    <row r="3601" spans="3:4">
      <c r="C3601" s="17"/>
      <c r="D3601" s="17"/>
    </row>
    <row r="3602" spans="3:4">
      <c r="C3602" s="17"/>
      <c r="D3602" s="17"/>
    </row>
    <row r="3603" spans="3:4">
      <c r="C3603" s="17"/>
      <c r="D3603" s="17"/>
    </row>
    <row r="3604" spans="3:4">
      <c r="C3604" s="17"/>
      <c r="D3604" s="17"/>
    </row>
    <row r="3605" spans="3:4">
      <c r="C3605" s="17"/>
      <c r="D3605" s="17"/>
    </row>
    <row r="3606" spans="3:4">
      <c r="C3606" s="17"/>
      <c r="D3606" s="17"/>
    </row>
    <row r="3607" spans="3:4">
      <c r="C3607" s="17"/>
      <c r="D3607" s="17"/>
    </row>
    <row r="3608" spans="3:4">
      <c r="C3608" s="17"/>
      <c r="D3608" s="17"/>
    </row>
    <row r="3609" spans="3:4">
      <c r="C3609" s="17"/>
      <c r="D3609" s="17"/>
    </row>
    <row r="3610" spans="3:4">
      <c r="C3610" s="17"/>
      <c r="D3610" s="17"/>
    </row>
    <row r="3611" spans="3:4">
      <c r="C3611" s="17"/>
      <c r="D3611" s="17"/>
    </row>
    <row r="3612" spans="3:4">
      <c r="C3612" s="17"/>
      <c r="D3612" s="17"/>
    </row>
    <row r="3613" spans="3:4">
      <c r="C3613" s="17"/>
      <c r="D3613" s="17"/>
    </row>
    <row r="3614" spans="3:4">
      <c r="C3614" s="17"/>
      <c r="D3614" s="17"/>
    </row>
    <row r="3615" spans="3:4">
      <c r="C3615" s="17"/>
      <c r="D3615" s="17"/>
    </row>
    <row r="3616" spans="3:4">
      <c r="C3616" s="17"/>
      <c r="D3616" s="17"/>
    </row>
    <row r="3617" spans="3:4">
      <c r="C3617" s="17"/>
      <c r="D3617" s="17"/>
    </row>
    <row r="3618" spans="3:4">
      <c r="C3618" s="17"/>
      <c r="D3618" s="17"/>
    </row>
    <row r="3619" spans="3:4">
      <c r="C3619" s="17"/>
      <c r="D3619" s="17"/>
    </row>
    <row r="3620" spans="3:4">
      <c r="C3620" s="17"/>
      <c r="D3620" s="17"/>
    </row>
    <row r="3621" spans="3:4">
      <c r="C3621" s="17"/>
      <c r="D3621" s="17"/>
    </row>
    <row r="3622" spans="3:4">
      <c r="C3622" s="17"/>
      <c r="D3622" s="17"/>
    </row>
    <row r="3623" spans="3:4">
      <c r="C3623" s="17"/>
      <c r="D3623" s="17"/>
    </row>
    <row r="3624" spans="3:4">
      <c r="C3624" s="17"/>
      <c r="D3624" s="17"/>
    </row>
    <row r="3625" spans="3:4">
      <c r="C3625" s="17"/>
      <c r="D3625" s="17"/>
    </row>
    <row r="3626" spans="3:4">
      <c r="C3626" s="17"/>
      <c r="D3626" s="17"/>
    </row>
    <row r="3627" spans="3:4">
      <c r="C3627" s="17"/>
      <c r="D3627" s="17"/>
    </row>
    <row r="3628" spans="3:4">
      <c r="C3628" s="17"/>
      <c r="D3628" s="17"/>
    </row>
    <row r="3629" spans="3:4">
      <c r="C3629" s="17"/>
      <c r="D3629" s="17"/>
    </row>
    <row r="3630" spans="3:4">
      <c r="C3630" s="17"/>
      <c r="D3630" s="17"/>
    </row>
    <row r="3631" spans="3:4">
      <c r="C3631" s="17"/>
      <c r="D3631" s="17"/>
    </row>
    <row r="3632" spans="3:4">
      <c r="C3632" s="17"/>
      <c r="D3632" s="17"/>
    </row>
    <row r="3633" spans="3:4">
      <c r="C3633" s="17"/>
      <c r="D3633" s="17"/>
    </row>
    <row r="3634" spans="3:4">
      <c r="C3634" s="17"/>
      <c r="D3634" s="17"/>
    </row>
    <row r="3635" spans="3:4">
      <c r="C3635" s="17"/>
      <c r="D3635" s="17"/>
    </row>
    <row r="3636" spans="3:4">
      <c r="C3636" s="17"/>
      <c r="D3636" s="17"/>
    </row>
    <row r="3637" spans="3:4">
      <c r="C3637" s="17"/>
      <c r="D3637" s="17"/>
    </row>
    <row r="3638" spans="3:4">
      <c r="C3638" s="17"/>
      <c r="D3638" s="17"/>
    </row>
    <row r="3639" spans="3:4">
      <c r="C3639" s="17"/>
      <c r="D3639" s="17"/>
    </row>
    <row r="3640" spans="3:4">
      <c r="C3640" s="17"/>
      <c r="D3640" s="17"/>
    </row>
    <row r="3641" spans="3:4">
      <c r="C3641" s="17"/>
      <c r="D3641" s="17"/>
    </row>
    <row r="3642" spans="3:4">
      <c r="C3642" s="17"/>
      <c r="D3642" s="17"/>
    </row>
    <row r="3643" spans="3:4">
      <c r="C3643" s="17"/>
      <c r="D3643" s="17"/>
    </row>
    <row r="3644" spans="3:4">
      <c r="C3644" s="17"/>
      <c r="D3644" s="17"/>
    </row>
    <row r="3645" spans="3:4">
      <c r="C3645" s="17"/>
      <c r="D3645" s="17"/>
    </row>
    <row r="3646" spans="3:4">
      <c r="C3646" s="17"/>
      <c r="D3646" s="17"/>
    </row>
    <row r="3647" spans="3:4">
      <c r="C3647" s="17"/>
      <c r="D3647" s="17"/>
    </row>
    <row r="3648" spans="3:4">
      <c r="C3648" s="17"/>
      <c r="D3648" s="17"/>
    </row>
    <row r="3649" spans="3:4">
      <c r="C3649" s="17"/>
      <c r="D3649" s="17"/>
    </row>
    <row r="3650" spans="3:4">
      <c r="C3650" s="17"/>
      <c r="D3650" s="17"/>
    </row>
    <row r="3651" spans="3:4">
      <c r="C3651" s="17"/>
      <c r="D3651" s="17"/>
    </row>
    <row r="3652" spans="3:4">
      <c r="C3652" s="17"/>
      <c r="D3652" s="17"/>
    </row>
    <row r="3653" spans="3:4">
      <c r="C3653" s="17"/>
      <c r="D3653" s="17"/>
    </row>
    <row r="3654" spans="3:4">
      <c r="C3654" s="17"/>
      <c r="D3654" s="17"/>
    </row>
    <row r="3655" spans="3:4">
      <c r="C3655" s="17"/>
      <c r="D3655" s="17"/>
    </row>
    <row r="3656" spans="3:4">
      <c r="C3656" s="17"/>
      <c r="D3656" s="17"/>
    </row>
    <row r="3657" spans="3:4">
      <c r="C3657" s="17"/>
      <c r="D3657" s="17"/>
    </row>
    <row r="3658" spans="3:4">
      <c r="C3658" s="17"/>
      <c r="D3658" s="17"/>
    </row>
    <row r="3659" spans="3:4">
      <c r="C3659" s="17"/>
      <c r="D3659" s="17"/>
    </row>
    <row r="3660" spans="3:4">
      <c r="C3660" s="17"/>
      <c r="D3660" s="17"/>
    </row>
    <row r="3661" spans="3:4">
      <c r="C3661" s="17"/>
      <c r="D3661" s="17"/>
    </row>
    <row r="3662" spans="3:4">
      <c r="C3662" s="17"/>
      <c r="D3662" s="17"/>
    </row>
    <row r="3663" spans="3:4">
      <c r="C3663" s="17"/>
      <c r="D3663" s="17"/>
    </row>
    <row r="3664" spans="3:4">
      <c r="C3664" s="17"/>
      <c r="D3664" s="17"/>
    </row>
    <row r="3665" spans="3:4">
      <c r="C3665" s="17"/>
      <c r="D3665" s="17"/>
    </row>
    <row r="3666" spans="3:4">
      <c r="C3666" s="17"/>
      <c r="D3666" s="17"/>
    </row>
    <row r="3667" spans="3:4">
      <c r="C3667" s="17"/>
      <c r="D3667" s="17"/>
    </row>
    <row r="3668" spans="3:4">
      <c r="C3668" s="17"/>
      <c r="D3668" s="17"/>
    </row>
    <row r="3669" spans="3:4">
      <c r="C3669" s="17"/>
      <c r="D3669" s="17"/>
    </row>
    <row r="3670" spans="3:4">
      <c r="C3670" s="17"/>
      <c r="D3670" s="17"/>
    </row>
    <row r="3671" spans="3:4">
      <c r="C3671" s="17"/>
      <c r="D3671" s="17"/>
    </row>
    <row r="3672" spans="3:4">
      <c r="C3672" s="17"/>
      <c r="D3672" s="17"/>
    </row>
    <row r="3673" spans="3:4">
      <c r="C3673" s="17"/>
      <c r="D3673" s="17"/>
    </row>
    <row r="3674" spans="3:4">
      <c r="C3674" s="17"/>
      <c r="D3674" s="17"/>
    </row>
    <row r="3675" spans="3:4">
      <c r="C3675" s="17"/>
      <c r="D3675" s="17"/>
    </row>
    <row r="3676" spans="3:4">
      <c r="C3676" s="17"/>
      <c r="D3676" s="17"/>
    </row>
    <row r="3677" spans="3:4">
      <c r="C3677" s="17"/>
      <c r="D3677" s="17"/>
    </row>
    <row r="3678" spans="3:4">
      <c r="C3678" s="17"/>
      <c r="D3678" s="17"/>
    </row>
    <row r="3679" spans="3:4">
      <c r="C3679" s="17"/>
      <c r="D3679" s="17"/>
    </row>
    <row r="3680" spans="3:4">
      <c r="C3680" s="17"/>
      <c r="D3680" s="17"/>
    </row>
    <row r="3681" spans="3:4">
      <c r="C3681" s="17"/>
      <c r="D3681" s="17"/>
    </row>
    <row r="3682" spans="3:4">
      <c r="C3682" s="17"/>
      <c r="D3682" s="17"/>
    </row>
    <row r="3683" spans="3:4">
      <c r="C3683" s="17"/>
      <c r="D3683" s="17"/>
    </row>
    <row r="3684" spans="3:4">
      <c r="C3684" s="17"/>
      <c r="D3684" s="17"/>
    </row>
    <row r="3685" spans="3:4">
      <c r="C3685" s="17"/>
      <c r="D3685" s="17"/>
    </row>
    <row r="3686" spans="3:4">
      <c r="C3686" s="17"/>
      <c r="D3686" s="17"/>
    </row>
    <row r="3687" spans="3:4">
      <c r="C3687" s="17"/>
      <c r="D3687" s="17"/>
    </row>
    <row r="3688" spans="3:4">
      <c r="C3688" s="17"/>
      <c r="D3688" s="17"/>
    </row>
    <row r="3689" spans="3:4">
      <c r="C3689" s="17"/>
      <c r="D3689" s="17"/>
    </row>
    <row r="3690" spans="3:4">
      <c r="C3690" s="17"/>
      <c r="D3690" s="17"/>
    </row>
    <row r="3691" spans="3:4">
      <c r="C3691" s="17"/>
      <c r="D3691" s="17"/>
    </row>
    <row r="3692" spans="3:4">
      <c r="C3692" s="17"/>
      <c r="D3692" s="17"/>
    </row>
    <row r="3693" spans="3:4">
      <c r="C3693" s="17"/>
      <c r="D3693" s="17"/>
    </row>
    <row r="3694" spans="3:4">
      <c r="C3694" s="17"/>
      <c r="D3694" s="17"/>
    </row>
    <row r="3695" spans="3:4">
      <c r="C3695" s="17"/>
      <c r="D3695" s="17"/>
    </row>
    <row r="3696" spans="3:4">
      <c r="C3696" s="17"/>
      <c r="D3696" s="17"/>
    </row>
    <row r="3697" spans="3:4">
      <c r="C3697" s="17"/>
      <c r="D3697" s="17"/>
    </row>
    <row r="3698" spans="3:4">
      <c r="C3698" s="17"/>
      <c r="D3698" s="17"/>
    </row>
    <row r="3699" spans="3:4">
      <c r="C3699" s="17"/>
      <c r="D3699" s="17"/>
    </row>
    <row r="3700" spans="3:4">
      <c r="C3700" s="17"/>
      <c r="D3700" s="17"/>
    </row>
    <row r="3701" spans="3:4">
      <c r="C3701" s="17"/>
      <c r="D3701" s="17"/>
    </row>
    <row r="3702" spans="3:4">
      <c r="C3702" s="17"/>
      <c r="D3702" s="17"/>
    </row>
    <row r="3703" spans="3:4">
      <c r="C3703" s="17"/>
      <c r="D3703" s="17"/>
    </row>
    <row r="3704" spans="3:4">
      <c r="C3704" s="17"/>
      <c r="D3704" s="17"/>
    </row>
    <row r="3705" spans="3:4">
      <c r="C3705" s="17"/>
      <c r="D3705" s="17"/>
    </row>
    <row r="3706" spans="3:4">
      <c r="C3706" s="17"/>
      <c r="D3706" s="17"/>
    </row>
    <row r="3707" spans="3:4">
      <c r="C3707" s="17"/>
      <c r="D3707" s="17"/>
    </row>
    <row r="3708" spans="3:4">
      <c r="C3708" s="17"/>
      <c r="D3708" s="17"/>
    </row>
    <row r="3709" spans="3:4">
      <c r="C3709" s="17"/>
      <c r="D3709" s="17"/>
    </row>
    <row r="3710" spans="3:4">
      <c r="C3710" s="17"/>
      <c r="D3710" s="17"/>
    </row>
    <row r="3711" spans="3:4">
      <c r="C3711" s="17"/>
      <c r="D3711" s="17"/>
    </row>
    <row r="3712" spans="3:4">
      <c r="C3712" s="17"/>
      <c r="D3712" s="17"/>
    </row>
    <row r="3713" spans="3:4">
      <c r="C3713" s="17"/>
      <c r="D3713" s="17"/>
    </row>
    <row r="3714" spans="3:4">
      <c r="C3714" s="17"/>
      <c r="D3714" s="17"/>
    </row>
    <row r="3715" spans="3:4">
      <c r="C3715" s="17"/>
      <c r="D3715" s="17"/>
    </row>
    <row r="3716" spans="3:4">
      <c r="C3716" s="17"/>
      <c r="D3716" s="17"/>
    </row>
    <row r="3717" spans="3:4">
      <c r="C3717" s="17"/>
      <c r="D3717" s="17"/>
    </row>
    <row r="3718" spans="3:4">
      <c r="C3718" s="17"/>
      <c r="D3718" s="17"/>
    </row>
    <row r="3719" spans="3:4">
      <c r="C3719" s="17"/>
      <c r="D3719" s="17"/>
    </row>
    <row r="3720" spans="3:4">
      <c r="C3720" s="17"/>
      <c r="D3720" s="17"/>
    </row>
    <row r="3721" spans="3:4">
      <c r="C3721" s="17"/>
      <c r="D3721" s="17"/>
    </row>
    <row r="3722" spans="3:4">
      <c r="C3722" s="17"/>
      <c r="D3722" s="17"/>
    </row>
    <row r="3723" spans="3:4">
      <c r="C3723" s="17"/>
      <c r="D3723" s="17"/>
    </row>
    <row r="3724" spans="3:4">
      <c r="C3724" s="17"/>
      <c r="D3724" s="17"/>
    </row>
    <row r="3725" spans="3:4">
      <c r="C3725" s="17"/>
      <c r="D3725" s="17"/>
    </row>
    <row r="3726" spans="3:4">
      <c r="C3726" s="17"/>
      <c r="D3726" s="17"/>
    </row>
    <row r="3727" spans="3:4">
      <c r="C3727" s="17"/>
      <c r="D3727" s="17"/>
    </row>
    <row r="3728" spans="3:4">
      <c r="C3728" s="17"/>
      <c r="D3728" s="17"/>
    </row>
    <row r="3729" spans="3:4">
      <c r="C3729" s="17"/>
      <c r="D3729" s="17"/>
    </row>
    <row r="3730" spans="3:4">
      <c r="C3730" s="17"/>
      <c r="D3730" s="17"/>
    </row>
    <row r="3731" spans="3:4">
      <c r="C3731" s="17"/>
      <c r="D3731" s="17"/>
    </row>
    <row r="3732" spans="3:4">
      <c r="C3732" s="17"/>
      <c r="D3732" s="17"/>
    </row>
    <row r="3733" spans="3:4">
      <c r="C3733" s="17"/>
      <c r="D3733" s="17"/>
    </row>
    <row r="3734" spans="3:4">
      <c r="C3734" s="17"/>
      <c r="D3734" s="17"/>
    </row>
    <row r="3735" spans="3:4">
      <c r="C3735" s="17"/>
      <c r="D3735" s="17"/>
    </row>
    <row r="3736" spans="3:4">
      <c r="C3736" s="17"/>
      <c r="D3736" s="17"/>
    </row>
    <row r="3737" spans="3:4">
      <c r="C3737" s="17"/>
      <c r="D3737" s="17"/>
    </row>
    <row r="3738" spans="3:4">
      <c r="C3738" s="17"/>
      <c r="D3738" s="17"/>
    </row>
    <row r="3739" spans="3:4">
      <c r="C3739" s="17"/>
      <c r="D3739" s="17"/>
    </row>
    <row r="3740" spans="3:4">
      <c r="C3740" s="17"/>
      <c r="D3740" s="17"/>
    </row>
    <row r="3741" spans="3:4">
      <c r="C3741" s="17"/>
      <c r="D3741" s="17"/>
    </row>
    <row r="3742" spans="3:4">
      <c r="C3742" s="17"/>
      <c r="D3742" s="17"/>
    </row>
    <row r="3743" spans="3:4">
      <c r="C3743" s="17"/>
      <c r="D3743" s="17"/>
    </row>
    <row r="3744" spans="3:4">
      <c r="C3744" s="17"/>
      <c r="D3744" s="17"/>
    </row>
    <row r="3745" spans="3:4">
      <c r="C3745" s="17"/>
      <c r="D3745" s="17"/>
    </row>
    <row r="3746" spans="3:4">
      <c r="C3746" s="17"/>
      <c r="D3746" s="17"/>
    </row>
    <row r="3747" spans="3:4">
      <c r="C3747" s="17"/>
      <c r="D3747" s="17"/>
    </row>
    <row r="3748" spans="3:4">
      <c r="C3748" s="17"/>
      <c r="D3748" s="17"/>
    </row>
    <row r="3749" spans="3:4">
      <c r="C3749" s="17"/>
      <c r="D3749" s="17"/>
    </row>
    <row r="3750" spans="3:4">
      <c r="C3750" s="17"/>
      <c r="D3750" s="17"/>
    </row>
    <row r="3751" spans="3:4">
      <c r="C3751" s="17"/>
      <c r="D3751" s="17"/>
    </row>
    <row r="3752" spans="3:4">
      <c r="C3752" s="17"/>
      <c r="D3752" s="17"/>
    </row>
    <row r="3753" spans="3:4">
      <c r="C3753" s="17"/>
      <c r="D3753" s="17"/>
    </row>
    <row r="3754" spans="3:4">
      <c r="C3754" s="17"/>
      <c r="D3754" s="17"/>
    </row>
    <row r="3755" spans="3:4">
      <c r="C3755" s="17"/>
      <c r="D3755" s="17"/>
    </row>
    <row r="3756" spans="3:4">
      <c r="C3756" s="17"/>
      <c r="D3756" s="17"/>
    </row>
    <row r="3757" spans="3:4">
      <c r="C3757" s="17"/>
      <c r="D3757" s="17"/>
    </row>
    <row r="3758" spans="3:4">
      <c r="C3758" s="17"/>
      <c r="D3758" s="17"/>
    </row>
    <row r="3759" spans="3:4">
      <c r="C3759" s="17"/>
      <c r="D3759" s="17"/>
    </row>
    <row r="3760" spans="3:4">
      <c r="C3760" s="17"/>
      <c r="D3760" s="17"/>
    </row>
    <row r="3761" spans="3:4">
      <c r="C3761" s="17"/>
      <c r="D3761" s="17"/>
    </row>
    <row r="3762" spans="3:4">
      <c r="C3762" s="17"/>
      <c r="D3762" s="17"/>
    </row>
    <row r="3763" spans="3:4">
      <c r="C3763" s="17"/>
      <c r="D3763" s="17"/>
    </row>
    <row r="3764" spans="3:4">
      <c r="C3764" s="17"/>
      <c r="D3764" s="17"/>
    </row>
    <row r="3765" spans="3:4">
      <c r="C3765" s="17"/>
      <c r="D3765" s="17"/>
    </row>
    <row r="3766" spans="3:4">
      <c r="C3766" s="17"/>
      <c r="D3766" s="17"/>
    </row>
    <row r="3767" spans="3:4">
      <c r="C3767" s="17"/>
      <c r="D3767" s="17"/>
    </row>
    <row r="3768" spans="3:4">
      <c r="C3768" s="17"/>
      <c r="D3768" s="17"/>
    </row>
    <row r="3769" spans="3:4">
      <c r="C3769" s="17"/>
      <c r="D3769" s="17"/>
    </row>
    <row r="3770" spans="3:4">
      <c r="C3770" s="17"/>
      <c r="D3770" s="17"/>
    </row>
    <row r="3771" spans="3:4">
      <c r="C3771" s="17"/>
      <c r="D3771" s="17"/>
    </row>
    <row r="3772" spans="3:4">
      <c r="C3772" s="17"/>
      <c r="D3772" s="17"/>
    </row>
    <row r="3773" spans="3:4">
      <c r="C3773" s="17"/>
      <c r="D3773" s="17"/>
    </row>
    <row r="3774" spans="3:4">
      <c r="C3774" s="17"/>
      <c r="D3774" s="17"/>
    </row>
    <row r="3775" spans="3:4">
      <c r="C3775" s="17"/>
      <c r="D3775" s="17"/>
    </row>
    <row r="3776" spans="3:4">
      <c r="C3776" s="17"/>
      <c r="D3776" s="17"/>
    </row>
    <row r="3777" spans="3:4">
      <c r="C3777" s="17"/>
      <c r="D3777" s="17"/>
    </row>
    <row r="3778" spans="3:4">
      <c r="C3778" s="17"/>
      <c r="D3778" s="17"/>
    </row>
    <row r="3779" spans="3:4">
      <c r="C3779" s="17"/>
      <c r="D3779" s="17"/>
    </row>
    <row r="3780" spans="3:4">
      <c r="C3780" s="17"/>
      <c r="D3780" s="17"/>
    </row>
    <row r="3781" spans="3:4">
      <c r="C3781" s="17"/>
      <c r="D3781" s="17"/>
    </row>
    <row r="3782" spans="3:4">
      <c r="C3782" s="17"/>
      <c r="D3782" s="17"/>
    </row>
    <row r="3783" spans="3:4">
      <c r="C3783" s="17"/>
      <c r="D3783" s="17"/>
    </row>
    <row r="3784" spans="3:4">
      <c r="C3784" s="17"/>
      <c r="D3784" s="17"/>
    </row>
    <row r="3785" spans="3:4">
      <c r="C3785" s="17"/>
      <c r="D3785" s="17"/>
    </row>
    <row r="3786" spans="3:4">
      <c r="C3786" s="17"/>
      <c r="D3786" s="17"/>
    </row>
    <row r="3787" spans="3:4">
      <c r="C3787" s="17"/>
      <c r="D3787" s="17"/>
    </row>
    <row r="3788" spans="3:4">
      <c r="C3788" s="17"/>
      <c r="D3788" s="17"/>
    </row>
    <row r="3789" spans="3:4">
      <c r="C3789" s="17"/>
      <c r="D3789" s="17"/>
    </row>
    <row r="3790" spans="3:4">
      <c r="C3790" s="17"/>
      <c r="D3790" s="17"/>
    </row>
    <row r="3791" spans="3:4">
      <c r="C3791" s="17"/>
      <c r="D3791" s="17"/>
    </row>
    <row r="3792" spans="3:4">
      <c r="C3792" s="17"/>
      <c r="D3792" s="17"/>
    </row>
    <row r="3793" spans="3:4">
      <c r="C3793" s="17"/>
      <c r="D3793" s="17"/>
    </row>
    <row r="3794" spans="3:4">
      <c r="C3794" s="17"/>
      <c r="D3794" s="17"/>
    </row>
    <row r="3795" spans="3:4">
      <c r="C3795" s="17"/>
      <c r="D3795" s="17"/>
    </row>
    <row r="3796" spans="3:4">
      <c r="C3796" s="17"/>
      <c r="D3796" s="17"/>
    </row>
    <row r="3797" spans="3:4">
      <c r="C3797" s="17"/>
      <c r="D3797" s="17"/>
    </row>
    <row r="3798" spans="3:4">
      <c r="C3798" s="17"/>
      <c r="D3798" s="17"/>
    </row>
    <row r="3799" spans="3:4">
      <c r="C3799" s="17"/>
      <c r="D3799" s="17"/>
    </row>
    <row r="3800" spans="3:4">
      <c r="C3800" s="17"/>
      <c r="D3800" s="17"/>
    </row>
    <row r="3801" spans="3:4">
      <c r="C3801" s="17"/>
      <c r="D3801" s="17"/>
    </row>
    <row r="3802" spans="3:4">
      <c r="C3802" s="17"/>
      <c r="D3802" s="17"/>
    </row>
    <row r="3803" spans="3:4">
      <c r="C3803" s="17"/>
      <c r="D3803" s="17"/>
    </row>
    <row r="3804" spans="3:4">
      <c r="C3804" s="17"/>
      <c r="D3804" s="17"/>
    </row>
    <row r="3805" spans="3:4">
      <c r="C3805" s="17"/>
      <c r="D3805" s="17"/>
    </row>
    <row r="3806" spans="3:4">
      <c r="C3806" s="17"/>
      <c r="D3806" s="17"/>
    </row>
    <row r="3807" spans="3:4">
      <c r="C3807" s="17"/>
      <c r="D3807" s="17"/>
    </row>
    <row r="3808" spans="3:4">
      <c r="C3808" s="17"/>
      <c r="D3808" s="17"/>
    </row>
    <row r="3809" spans="3:4">
      <c r="C3809" s="17"/>
      <c r="D3809" s="17"/>
    </row>
    <row r="3810" spans="3:4">
      <c r="C3810" s="17"/>
      <c r="D3810" s="17"/>
    </row>
    <row r="3811" spans="3:4">
      <c r="C3811" s="17"/>
      <c r="D3811" s="17"/>
    </row>
    <row r="3812" spans="3:4">
      <c r="C3812" s="17"/>
      <c r="D3812" s="17"/>
    </row>
    <row r="3813" spans="3:4">
      <c r="C3813" s="17"/>
      <c r="D3813" s="17"/>
    </row>
    <row r="3814" spans="3:4">
      <c r="C3814" s="17"/>
      <c r="D3814" s="17"/>
    </row>
    <row r="3815" spans="3:4">
      <c r="C3815" s="17"/>
      <c r="D3815" s="17"/>
    </row>
    <row r="3816" spans="3:4">
      <c r="C3816" s="17"/>
      <c r="D3816" s="17"/>
    </row>
    <row r="3817" spans="3:4">
      <c r="C3817" s="17"/>
      <c r="D3817" s="17"/>
    </row>
    <row r="3818" spans="3:4">
      <c r="C3818" s="17"/>
      <c r="D3818" s="17"/>
    </row>
    <row r="3819" spans="3:4">
      <c r="C3819" s="17"/>
      <c r="D3819" s="17"/>
    </row>
    <row r="3820" spans="3:4">
      <c r="C3820" s="17"/>
      <c r="D3820" s="17"/>
    </row>
    <row r="3821" spans="3:4">
      <c r="C3821" s="17"/>
      <c r="D3821" s="17"/>
    </row>
    <row r="3822" spans="3:4">
      <c r="C3822" s="17"/>
      <c r="D3822" s="17"/>
    </row>
    <row r="3823" spans="3:4">
      <c r="C3823" s="17"/>
      <c r="D3823" s="17"/>
    </row>
    <row r="3824" spans="3:4">
      <c r="C3824" s="17"/>
      <c r="D3824" s="17"/>
    </row>
  </sheetData>
  <mergeCells count="5">
    <mergeCell ref="A15:E15"/>
    <mergeCell ref="A16:E16"/>
    <mergeCell ref="C2:D2"/>
    <mergeCell ref="A13:E13"/>
    <mergeCell ref="A14:E14"/>
  </mergeCells>
  <phoneticPr fontId="19" type="noConversion"/>
  <printOptions gridLinesSet="0"/>
  <pageMargins left="0.23" right="0.27" top="0.28999999999999998" bottom="0.31" header="0.17" footer="0.21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F4298"/>
  <sheetViews>
    <sheetView showGridLines="0" showZeros="0" topLeftCell="A13" zoomScaleNormal="100" workbookViewId="0">
      <selection activeCell="J28" sqref="J28"/>
    </sheetView>
  </sheetViews>
  <sheetFormatPr defaultColWidth="10.6640625" defaultRowHeight="12.75"/>
  <cols>
    <col min="1" max="1" width="71.33203125" style="308" customWidth="1"/>
    <col min="2" max="2" width="17.33203125" style="107" customWidth="1"/>
    <col min="3" max="3" width="17.5" style="107" customWidth="1"/>
    <col min="4" max="4" width="15.83203125" style="107" customWidth="1"/>
    <col min="5" max="5" width="3.33203125" style="97" customWidth="1"/>
    <col min="6" max="16384" width="10.6640625" style="97"/>
  </cols>
  <sheetData>
    <row r="1" spans="1:4" s="94" customFormat="1" ht="17.25" customHeight="1">
      <c r="A1" s="311" t="s">
        <v>80</v>
      </c>
      <c r="B1" s="93"/>
      <c r="C1" s="93"/>
      <c r="D1" s="93"/>
    </row>
    <row r="2" spans="1:4" ht="28.5" customHeight="1" thickBot="1">
      <c r="A2" s="305"/>
      <c r="B2" s="1052" t="s">
        <v>461</v>
      </c>
      <c r="C2" s="1052" t="s">
        <v>567</v>
      </c>
      <c r="D2" s="1052" t="s">
        <v>605</v>
      </c>
    </row>
    <row r="3" spans="1:4" ht="1.9" customHeight="1" thickTop="1">
      <c r="B3" s="1053"/>
      <c r="C3" s="1053"/>
      <c r="D3" s="1054"/>
    </row>
    <row r="4" spans="1:4" s="107" customFormat="1" ht="16.5" customHeight="1">
      <c r="A4" s="306" t="s">
        <v>259</v>
      </c>
      <c r="B4" s="105"/>
      <c r="C4" s="105"/>
      <c r="D4" s="105"/>
    </row>
    <row r="5" spans="1:4" ht="16.5" customHeight="1">
      <c r="A5" s="307" t="s">
        <v>81</v>
      </c>
      <c r="B5" s="98">
        <f>+[21]SP!B4</f>
        <v>67682</v>
      </c>
      <c r="C5" s="98">
        <f>+[21]SP!C4</f>
        <v>66094</v>
      </c>
      <c r="D5" s="98">
        <f>+C5-B5</f>
        <v>-1588</v>
      </c>
    </row>
    <row r="6" spans="1:4" ht="16.5" customHeight="1">
      <c r="A6" s="307" t="s">
        <v>82</v>
      </c>
      <c r="B6" s="98">
        <f>+[21]SP!B5</f>
        <v>909</v>
      </c>
      <c r="C6" s="98">
        <f>+[21]SP!C5</f>
        <v>871</v>
      </c>
      <c r="D6" s="98">
        <f t="shared" ref="D6:D29" si="0">+C6-B6</f>
        <v>-38</v>
      </c>
    </row>
    <row r="7" spans="1:4" ht="16.5" customHeight="1">
      <c r="A7" s="307" t="s">
        <v>83</v>
      </c>
      <c r="B7" s="98">
        <f>+[21]SP!B6</f>
        <v>2979</v>
      </c>
      <c r="C7" s="98">
        <f>+[21]SP!C6</f>
        <v>2905</v>
      </c>
      <c r="D7" s="98">
        <f t="shared" si="0"/>
        <v>-74</v>
      </c>
    </row>
    <row r="8" spans="1:4" ht="16.5" customHeight="1">
      <c r="A8" s="307" t="s">
        <v>84</v>
      </c>
      <c r="B8" s="98">
        <f>+[21]SP!B7</f>
        <v>3326</v>
      </c>
      <c r="C8" s="98">
        <f>+[21]SP!C7</f>
        <v>4595</v>
      </c>
      <c r="D8" s="98">
        <f t="shared" si="0"/>
        <v>1269</v>
      </c>
    </row>
    <row r="9" spans="1:4" ht="16.5" customHeight="1">
      <c r="A9" s="953" t="s">
        <v>85</v>
      </c>
      <c r="B9" s="98">
        <f>+[21]SP!B8</f>
        <v>2064</v>
      </c>
      <c r="C9" s="98">
        <f>+[21]SP!C8</f>
        <v>2022</v>
      </c>
      <c r="D9" s="98">
        <f t="shared" si="0"/>
        <v>-42</v>
      </c>
    </row>
    <row r="10" spans="1:4" ht="16.5" customHeight="1">
      <c r="A10" s="307" t="s">
        <v>329</v>
      </c>
      <c r="B10" s="109">
        <f>+[21]SP!B9</f>
        <v>-1276</v>
      </c>
      <c r="C10" s="109">
        <f>+[21]SP!C9</f>
        <v>-1389</v>
      </c>
      <c r="D10" s="109">
        <f t="shared" si="0"/>
        <v>-113</v>
      </c>
    </row>
    <row r="11" spans="1:4" s="107" customFormat="1" ht="16.5" customHeight="1">
      <c r="A11" s="306"/>
      <c r="B11" s="105">
        <f>SUM(B5:B10)</f>
        <v>75684</v>
      </c>
      <c r="C11" s="105">
        <f>SUM(C5:C10)</f>
        <v>75098</v>
      </c>
      <c r="D11" s="105">
        <f t="shared" si="0"/>
        <v>-586</v>
      </c>
    </row>
    <row r="12" spans="1:4" s="107" customFormat="1" ht="16.5" customHeight="1">
      <c r="A12" s="306" t="s">
        <v>86</v>
      </c>
      <c r="B12" s="105"/>
      <c r="C12" s="105"/>
      <c r="D12" s="105">
        <f t="shared" si="0"/>
        <v>0</v>
      </c>
    </row>
    <row r="13" spans="1:4" ht="16.5" customHeight="1">
      <c r="A13" s="307" t="s">
        <v>87</v>
      </c>
      <c r="B13" s="98">
        <f>+[21]SP!B12</f>
        <v>3910</v>
      </c>
      <c r="C13" s="98">
        <f>+[21]SP!C12</f>
        <v>3392</v>
      </c>
      <c r="D13" s="98">
        <f t="shared" si="0"/>
        <v>-518</v>
      </c>
    </row>
    <row r="14" spans="1:4" ht="16.5" customHeight="1">
      <c r="A14" s="307" t="s">
        <v>88</v>
      </c>
      <c r="B14" s="98">
        <f>+[21]SP!B13</f>
        <v>12022</v>
      </c>
      <c r="C14" s="98">
        <f>+[21]SP!C13</f>
        <v>12228</v>
      </c>
      <c r="D14" s="98">
        <f t="shared" si="0"/>
        <v>206</v>
      </c>
    </row>
    <row r="15" spans="1:4" ht="16.5" customHeight="1">
      <c r="A15" s="307" t="s">
        <v>89</v>
      </c>
      <c r="B15" s="98">
        <f>+[21]SP!B14</f>
        <v>-9345</v>
      </c>
      <c r="C15" s="98">
        <f>+[21]SP!C14</f>
        <v>-9487</v>
      </c>
      <c r="D15" s="98">
        <f t="shared" si="0"/>
        <v>-142</v>
      </c>
    </row>
    <row r="16" spans="1:4" ht="16.5" customHeight="1">
      <c r="A16" s="307" t="s">
        <v>90</v>
      </c>
      <c r="B16" s="98">
        <f>+[21]SP!B15</f>
        <v>-4240</v>
      </c>
      <c r="C16" s="98">
        <f>+[21]SP!C15</f>
        <v>-4452</v>
      </c>
      <c r="D16" s="98">
        <f t="shared" si="0"/>
        <v>-212</v>
      </c>
    </row>
    <row r="17" spans="1:6" ht="16.5" customHeight="1">
      <c r="A17" s="307" t="s">
        <v>91</v>
      </c>
      <c r="B17" s="98">
        <f>+[21]SP!B16</f>
        <v>-15247</v>
      </c>
      <c r="C17" s="98">
        <f>+[21]SP!C16</f>
        <v>-13846</v>
      </c>
      <c r="D17" s="98">
        <f t="shared" si="0"/>
        <v>1401</v>
      </c>
    </row>
    <row r="18" spans="1:6" ht="16.5" customHeight="1">
      <c r="A18" s="307" t="s">
        <v>5</v>
      </c>
      <c r="B18" s="109">
        <f>+[21]SP!B17</f>
        <v>1804</v>
      </c>
      <c r="C18" s="109">
        <f>+[21]SP!C17</f>
        <v>1510</v>
      </c>
      <c r="D18" s="109">
        <f t="shared" si="0"/>
        <v>-294</v>
      </c>
    </row>
    <row r="19" spans="1:6" s="107" customFormat="1" ht="14.25" customHeight="1">
      <c r="A19" s="306"/>
      <c r="B19" s="105">
        <f>SUM(B13:B18)</f>
        <v>-11096</v>
      </c>
      <c r="C19" s="105">
        <f>SUM(C13:C18)</f>
        <v>-10655</v>
      </c>
      <c r="D19" s="105">
        <f t="shared" si="0"/>
        <v>441</v>
      </c>
    </row>
    <row r="20" spans="1:6" s="107" customFormat="1" ht="16.5" customHeight="1">
      <c r="A20" s="306" t="s">
        <v>92</v>
      </c>
      <c r="B20" s="105">
        <f>+[21]SP!B19</f>
        <v>-1056</v>
      </c>
      <c r="C20" s="105">
        <f>+[21]SP!C19</f>
        <v>-1055</v>
      </c>
      <c r="D20" s="105">
        <f t="shared" si="0"/>
        <v>1</v>
      </c>
    </row>
    <row r="21" spans="1:6" s="110" customFormat="1" ht="30.75" customHeight="1">
      <c r="A21" s="546" t="s">
        <v>470</v>
      </c>
      <c r="B21" s="903">
        <f>+[21]SP!B20</f>
        <v>10446</v>
      </c>
      <c r="C21" s="903">
        <f>+[21]SP!C20</f>
        <v>1411</v>
      </c>
      <c r="D21" s="103">
        <f t="shared" si="0"/>
        <v>-9035</v>
      </c>
    </row>
    <row r="22" spans="1:6" s="107" customFormat="1" ht="16.5" customHeight="1">
      <c r="A22" s="306" t="s">
        <v>4</v>
      </c>
      <c r="B22" s="111">
        <f>+B11+B19+B20+B21</f>
        <v>73978</v>
      </c>
      <c r="C22" s="111">
        <f>+C11+C19+C20+C21</f>
        <v>64799</v>
      </c>
      <c r="D22" s="111">
        <f t="shared" si="0"/>
        <v>-9179</v>
      </c>
    </row>
    <row r="23" spans="1:6" ht="16.5" customHeight="1">
      <c r="A23" s="306"/>
      <c r="B23" s="108"/>
      <c r="C23" s="108"/>
      <c r="D23" s="108">
        <f t="shared" si="0"/>
        <v>0</v>
      </c>
    </row>
    <row r="24" spans="1:6" ht="16.5" customHeight="1">
      <c r="A24" s="308" t="s">
        <v>330</v>
      </c>
      <c r="B24" s="98">
        <f>+[21]SP!B23</f>
        <v>55199</v>
      </c>
      <c r="C24" s="98">
        <f>+[21]SP!C23</f>
        <v>52542</v>
      </c>
      <c r="D24" s="98">
        <f t="shared" si="0"/>
        <v>-2657</v>
      </c>
    </row>
    <row r="25" spans="1:6" ht="16.5" customHeight="1">
      <c r="A25" s="309" t="s">
        <v>177</v>
      </c>
      <c r="B25" s="98">
        <f>+[21]SP!B24</f>
        <v>1916</v>
      </c>
      <c r="C25" s="98">
        <f>+[21]SP!C24</f>
        <v>47</v>
      </c>
      <c r="D25" s="98">
        <f t="shared" si="0"/>
        <v>-1869</v>
      </c>
    </row>
    <row r="26" spans="1:6" s="107" customFormat="1" ht="16.5" customHeight="1">
      <c r="A26" s="306" t="s">
        <v>331</v>
      </c>
      <c r="B26" s="132">
        <f>+B24+B25</f>
        <v>57115</v>
      </c>
      <c r="C26" s="132">
        <f>+C24+C25</f>
        <v>52589</v>
      </c>
      <c r="D26" s="132">
        <f t="shared" si="0"/>
        <v>-4526</v>
      </c>
    </row>
    <row r="27" spans="1:6" s="107" customFormat="1" ht="16.5" customHeight="1">
      <c r="A27" s="306" t="s">
        <v>93</v>
      </c>
      <c r="B27" s="105">
        <f>+[21]SP!B26</f>
        <v>16863</v>
      </c>
      <c r="C27" s="105">
        <f>+[21]SP!C26</f>
        <v>12210</v>
      </c>
      <c r="D27" s="132">
        <f t="shared" si="0"/>
        <v>-4653</v>
      </c>
      <c r="F27" s="112"/>
    </row>
    <row r="28" spans="1:6" s="107" customFormat="1" ht="16.5" customHeight="1">
      <c r="A28" s="312" t="s">
        <v>3</v>
      </c>
      <c r="B28" s="111">
        <f>+B26+B27</f>
        <v>73978</v>
      </c>
      <c r="C28" s="111">
        <f>+C26+C27</f>
        <v>64799</v>
      </c>
      <c r="D28" s="111">
        <f t="shared" si="0"/>
        <v>-9179</v>
      </c>
    </row>
    <row r="29" spans="1:6" s="107" customFormat="1" ht="16.5" customHeight="1" thickBot="1">
      <c r="A29" s="310" t="s">
        <v>96</v>
      </c>
      <c r="B29" s="247">
        <f>ROUND(B27/B26,2)</f>
        <v>0.3</v>
      </c>
      <c r="C29" s="247">
        <f>ROUND(C27/C26,2)</f>
        <v>0.23</v>
      </c>
      <c r="D29" s="247">
        <f t="shared" si="0"/>
        <v>-6.9999999999999979E-2</v>
      </c>
    </row>
    <row r="30" spans="1:6" ht="22.5" customHeight="1" thickTop="1">
      <c r="A30" s="625"/>
      <c r="B30" s="112"/>
      <c r="C30" s="112"/>
      <c r="D30" s="112"/>
    </row>
    <row r="31" spans="1:6" ht="45" customHeight="1">
      <c r="A31" s="1069"/>
      <c r="B31" s="1069"/>
      <c r="C31" s="1069"/>
      <c r="D31" s="1069"/>
      <c r="E31" s="94"/>
    </row>
    <row r="32" spans="1:6">
      <c r="A32" s="269"/>
      <c r="B32" s="112"/>
      <c r="C32" s="112"/>
      <c r="D32" s="112"/>
    </row>
    <row r="33" spans="2:4">
      <c r="B33" s="112"/>
      <c r="C33" s="112"/>
      <c r="D33" s="112"/>
    </row>
    <row r="34" spans="2:4">
      <c r="B34" s="112"/>
      <c r="C34" s="112"/>
      <c r="D34" s="112"/>
    </row>
    <row r="35" spans="2:4">
      <c r="B35" s="112"/>
      <c r="C35" s="112"/>
      <c r="D35" s="112"/>
    </row>
    <row r="36" spans="2:4">
      <c r="B36" s="112"/>
      <c r="C36" s="112"/>
      <c r="D36" s="112"/>
    </row>
    <row r="37" spans="2:4">
      <c r="B37" s="112"/>
      <c r="C37" s="112"/>
      <c r="D37" s="112"/>
    </row>
    <row r="38" spans="2:4" ht="18.75" customHeight="1">
      <c r="B38" s="112"/>
      <c r="C38" s="112"/>
      <c r="D38" s="112"/>
    </row>
    <row r="39" spans="2:4">
      <c r="B39" s="112"/>
      <c r="C39" s="112"/>
      <c r="D39" s="112"/>
    </row>
    <row r="40" spans="2:4">
      <c r="B40" s="112"/>
      <c r="C40" s="112"/>
      <c r="D40" s="112"/>
    </row>
    <row r="41" spans="2:4">
      <c r="B41" s="112"/>
      <c r="C41" s="112"/>
      <c r="D41" s="112"/>
    </row>
    <row r="42" spans="2:4">
      <c r="B42" s="112"/>
      <c r="C42" s="112"/>
      <c r="D42" s="112"/>
    </row>
    <row r="43" spans="2:4">
      <c r="B43" s="112"/>
      <c r="C43" s="112"/>
      <c r="D43" s="112"/>
    </row>
    <row r="44" spans="2:4">
      <c r="B44" s="112"/>
      <c r="C44" s="112"/>
      <c r="D44" s="112"/>
    </row>
    <row r="45" spans="2:4">
      <c r="B45" s="112"/>
      <c r="C45" s="112"/>
      <c r="D45" s="112"/>
    </row>
    <row r="46" spans="2:4">
      <c r="B46" s="112"/>
      <c r="C46" s="112"/>
      <c r="D46" s="112"/>
    </row>
    <row r="47" spans="2:4">
      <c r="B47" s="112"/>
      <c r="C47" s="112"/>
      <c r="D47" s="112"/>
    </row>
    <row r="48" spans="2:4">
      <c r="B48" s="112"/>
      <c r="C48" s="112"/>
      <c r="D48" s="112"/>
    </row>
    <row r="49" spans="2:4">
      <c r="B49" s="112"/>
      <c r="C49" s="112"/>
      <c r="D49" s="112"/>
    </row>
    <row r="50" spans="2:4">
      <c r="B50" s="112"/>
      <c r="C50" s="112"/>
      <c r="D50" s="112"/>
    </row>
    <row r="51" spans="2:4">
      <c r="B51" s="112"/>
      <c r="C51" s="112"/>
      <c r="D51" s="112"/>
    </row>
    <row r="52" spans="2:4">
      <c r="B52" s="112"/>
      <c r="C52" s="112"/>
      <c r="D52" s="112"/>
    </row>
    <row r="53" spans="2:4">
      <c r="B53" s="112"/>
      <c r="C53" s="112"/>
      <c r="D53" s="112"/>
    </row>
    <row r="54" spans="2:4">
      <c r="B54" s="112"/>
      <c r="C54" s="112"/>
      <c r="D54" s="112"/>
    </row>
    <row r="55" spans="2:4">
      <c r="B55" s="112"/>
      <c r="C55" s="112"/>
      <c r="D55" s="112"/>
    </row>
    <row r="56" spans="2:4">
      <c r="B56" s="112"/>
      <c r="C56" s="112"/>
      <c r="D56" s="112"/>
    </row>
    <row r="57" spans="2:4">
      <c r="B57" s="112"/>
      <c r="C57" s="112"/>
      <c r="D57" s="112"/>
    </row>
    <row r="58" spans="2:4">
      <c r="B58" s="112"/>
      <c r="C58" s="112"/>
      <c r="D58" s="112"/>
    </row>
    <row r="59" spans="2:4">
      <c r="B59" s="112"/>
      <c r="C59" s="112"/>
      <c r="D59" s="112"/>
    </row>
    <row r="60" spans="2:4">
      <c r="B60" s="112"/>
      <c r="C60" s="112"/>
      <c r="D60" s="112"/>
    </row>
    <row r="61" spans="2:4">
      <c r="B61" s="112"/>
      <c r="C61" s="112"/>
      <c r="D61" s="112"/>
    </row>
    <row r="62" spans="2:4">
      <c r="B62" s="112"/>
      <c r="C62" s="112"/>
      <c r="D62" s="112"/>
    </row>
    <row r="63" spans="2:4">
      <c r="B63" s="112"/>
      <c r="C63" s="112"/>
      <c r="D63" s="112"/>
    </row>
    <row r="64" spans="2:4">
      <c r="B64" s="112"/>
      <c r="C64" s="112"/>
      <c r="D64" s="112"/>
    </row>
    <row r="65" spans="2:4">
      <c r="B65" s="112"/>
      <c r="C65" s="112"/>
      <c r="D65" s="112"/>
    </row>
    <row r="66" spans="2:4">
      <c r="B66" s="112"/>
      <c r="C66" s="112"/>
      <c r="D66" s="112"/>
    </row>
    <row r="67" spans="2:4">
      <c r="B67" s="112"/>
      <c r="C67" s="112"/>
      <c r="D67" s="112"/>
    </row>
    <row r="68" spans="2:4">
      <c r="B68" s="112"/>
      <c r="C68" s="112"/>
      <c r="D68" s="112"/>
    </row>
    <row r="69" spans="2:4">
      <c r="B69" s="112"/>
      <c r="C69" s="112"/>
      <c r="D69" s="112"/>
    </row>
    <row r="70" spans="2:4">
      <c r="B70" s="112"/>
      <c r="C70" s="112"/>
      <c r="D70" s="112"/>
    </row>
    <row r="71" spans="2:4">
      <c r="B71" s="112"/>
      <c r="C71" s="112"/>
      <c r="D71" s="112"/>
    </row>
    <row r="72" spans="2:4">
      <c r="B72" s="112"/>
      <c r="C72" s="112"/>
      <c r="D72" s="112"/>
    </row>
    <row r="73" spans="2:4">
      <c r="B73" s="112"/>
      <c r="C73" s="112"/>
      <c r="D73" s="112"/>
    </row>
    <row r="74" spans="2:4">
      <c r="B74" s="112"/>
      <c r="C74" s="112"/>
      <c r="D74" s="112"/>
    </row>
    <row r="75" spans="2:4">
      <c r="B75" s="112"/>
      <c r="C75" s="112"/>
      <c r="D75" s="112"/>
    </row>
    <row r="76" spans="2:4">
      <c r="B76" s="112"/>
      <c r="C76" s="112"/>
      <c r="D76" s="112"/>
    </row>
    <row r="77" spans="2:4">
      <c r="B77" s="112"/>
      <c r="C77" s="112"/>
      <c r="D77" s="112"/>
    </row>
    <row r="78" spans="2:4">
      <c r="B78" s="112"/>
      <c r="C78" s="112"/>
      <c r="D78" s="112"/>
    </row>
    <row r="79" spans="2:4">
      <c r="B79" s="112"/>
      <c r="C79" s="112"/>
      <c r="D79" s="112"/>
    </row>
    <row r="80" spans="2:4">
      <c r="B80" s="112"/>
      <c r="C80" s="112"/>
      <c r="D80" s="112"/>
    </row>
    <row r="81" spans="2:4">
      <c r="B81" s="112"/>
      <c r="C81" s="112"/>
      <c r="D81" s="112"/>
    </row>
    <row r="82" spans="2:4">
      <c r="B82" s="112"/>
      <c r="C82" s="112"/>
      <c r="D82" s="112"/>
    </row>
    <row r="83" spans="2:4">
      <c r="B83" s="112"/>
      <c r="C83" s="112"/>
      <c r="D83" s="112"/>
    </row>
    <row r="84" spans="2:4">
      <c r="B84" s="112"/>
      <c r="C84" s="112"/>
      <c r="D84" s="112"/>
    </row>
    <row r="85" spans="2:4">
      <c r="B85" s="112"/>
      <c r="C85" s="112"/>
      <c r="D85" s="112"/>
    </row>
    <row r="86" spans="2:4">
      <c r="B86" s="112"/>
      <c r="C86" s="112"/>
      <c r="D86" s="112"/>
    </row>
    <row r="87" spans="2:4">
      <c r="B87" s="112"/>
      <c r="C87" s="112"/>
      <c r="D87" s="112"/>
    </row>
    <row r="88" spans="2:4">
      <c r="B88" s="112"/>
      <c r="C88" s="112"/>
      <c r="D88" s="112"/>
    </row>
    <row r="89" spans="2:4">
      <c r="B89" s="112"/>
      <c r="C89" s="112"/>
      <c r="D89" s="112"/>
    </row>
    <row r="90" spans="2:4">
      <c r="B90" s="112"/>
      <c r="C90" s="112"/>
      <c r="D90" s="112"/>
    </row>
    <row r="91" spans="2:4">
      <c r="B91" s="112"/>
      <c r="C91" s="112"/>
      <c r="D91" s="112"/>
    </row>
    <row r="92" spans="2:4">
      <c r="B92" s="112"/>
      <c r="C92" s="112"/>
      <c r="D92" s="112"/>
    </row>
    <row r="93" spans="2:4">
      <c r="B93" s="112"/>
      <c r="C93" s="112"/>
      <c r="D93" s="112"/>
    </row>
    <row r="94" spans="2:4">
      <c r="B94" s="112"/>
      <c r="C94" s="112"/>
      <c r="D94" s="112"/>
    </row>
    <row r="95" spans="2:4">
      <c r="B95" s="112"/>
      <c r="C95" s="112"/>
      <c r="D95" s="112"/>
    </row>
    <row r="96" spans="2:4">
      <c r="B96" s="112"/>
      <c r="C96" s="112"/>
      <c r="D96" s="112"/>
    </row>
    <row r="97" spans="2:4">
      <c r="B97" s="112"/>
      <c r="C97" s="112"/>
      <c r="D97" s="112"/>
    </row>
    <row r="98" spans="2:4">
      <c r="B98" s="112"/>
      <c r="C98" s="112"/>
      <c r="D98" s="112"/>
    </row>
    <row r="99" spans="2:4">
      <c r="B99" s="112"/>
      <c r="C99" s="112"/>
      <c r="D99" s="112"/>
    </row>
    <row r="100" spans="2:4">
      <c r="B100" s="112"/>
      <c r="C100" s="112"/>
      <c r="D100" s="112"/>
    </row>
    <row r="101" spans="2:4">
      <c r="B101" s="112"/>
      <c r="C101" s="112"/>
      <c r="D101" s="112"/>
    </row>
    <row r="102" spans="2:4">
      <c r="B102" s="112"/>
      <c r="C102" s="112"/>
      <c r="D102" s="112"/>
    </row>
    <row r="103" spans="2:4">
      <c r="B103" s="112"/>
      <c r="C103" s="112"/>
      <c r="D103" s="112"/>
    </row>
    <row r="104" spans="2:4">
      <c r="B104" s="112"/>
      <c r="C104" s="112"/>
      <c r="D104" s="112"/>
    </row>
    <row r="105" spans="2:4">
      <c r="B105" s="112"/>
      <c r="C105" s="112"/>
      <c r="D105" s="112"/>
    </row>
    <row r="106" spans="2:4">
      <c r="B106" s="112"/>
      <c r="C106" s="112"/>
      <c r="D106" s="112"/>
    </row>
    <row r="107" spans="2:4">
      <c r="B107" s="112"/>
      <c r="C107" s="112"/>
      <c r="D107" s="112"/>
    </row>
    <row r="108" spans="2:4">
      <c r="B108" s="112"/>
      <c r="C108" s="112"/>
      <c r="D108" s="112"/>
    </row>
    <row r="109" spans="2:4">
      <c r="B109" s="112"/>
      <c r="C109" s="112"/>
      <c r="D109" s="112"/>
    </row>
    <row r="110" spans="2:4">
      <c r="B110" s="112"/>
      <c r="C110" s="112"/>
      <c r="D110" s="112"/>
    </row>
    <row r="111" spans="2:4">
      <c r="B111" s="112"/>
      <c r="C111" s="112"/>
      <c r="D111" s="112"/>
    </row>
    <row r="112" spans="2:4">
      <c r="B112" s="112"/>
      <c r="C112" s="112"/>
      <c r="D112" s="112"/>
    </row>
    <row r="113" spans="2:4">
      <c r="B113" s="112"/>
      <c r="C113" s="112"/>
      <c r="D113" s="112"/>
    </row>
    <row r="114" spans="2:4">
      <c r="B114" s="112"/>
      <c r="C114" s="112"/>
      <c r="D114" s="112"/>
    </row>
    <row r="115" spans="2:4">
      <c r="B115" s="112"/>
      <c r="C115" s="112"/>
      <c r="D115" s="112"/>
    </row>
    <row r="116" spans="2:4">
      <c r="B116" s="112"/>
      <c r="C116" s="112"/>
      <c r="D116" s="112"/>
    </row>
    <row r="117" spans="2:4">
      <c r="B117" s="112"/>
      <c r="C117" s="112"/>
      <c r="D117" s="112"/>
    </row>
    <row r="118" spans="2:4">
      <c r="B118" s="112"/>
      <c r="C118" s="112"/>
      <c r="D118" s="112"/>
    </row>
    <row r="119" spans="2:4">
      <c r="B119" s="112"/>
      <c r="C119" s="112"/>
      <c r="D119" s="112"/>
    </row>
    <row r="120" spans="2:4">
      <c r="B120" s="112"/>
      <c r="C120" s="112"/>
      <c r="D120" s="112"/>
    </row>
    <row r="121" spans="2:4">
      <c r="B121" s="112"/>
      <c r="C121" s="112"/>
      <c r="D121" s="112"/>
    </row>
    <row r="122" spans="2:4">
      <c r="B122" s="112"/>
      <c r="C122" s="112"/>
      <c r="D122" s="112"/>
    </row>
    <row r="123" spans="2:4">
      <c r="B123" s="112"/>
      <c r="C123" s="112"/>
      <c r="D123" s="112"/>
    </row>
    <row r="124" spans="2:4">
      <c r="B124" s="112"/>
      <c r="C124" s="112"/>
      <c r="D124" s="112"/>
    </row>
    <row r="125" spans="2:4">
      <c r="B125" s="112"/>
      <c r="C125" s="112"/>
      <c r="D125" s="112"/>
    </row>
    <row r="126" spans="2:4">
      <c r="B126" s="112"/>
      <c r="C126" s="112"/>
      <c r="D126" s="112"/>
    </row>
    <row r="127" spans="2:4">
      <c r="B127" s="112"/>
      <c r="C127" s="112"/>
      <c r="D127" s="112"/>
    </row>
    <row r="128" spans="2:4">
      <c r="B128" s="112"/>
      <c r="C128" s="112"/>
      <c r="D128" s="112"/>
    </row>
    <row r="129" spans="2:4">
      <c r="B129" s="112"/>
      <c r="C129" s="112"/>
      <c r="D129" s="112"/>
    </row>
    <row r="130" spans="2:4">
      <c r="B130" s="112"/>
      <c r="C130" s="112"/>
      <c r="D130" s="112"/>
    </row>
    <row r="131" spans="2:4">
      <c r="B131" s="112"/>
      <c r="C131" s="112"/>
      <c r="D131" s="112"/>
    </row>
    <row r="132" spans="2:4">
      <c r="B132" s="112"/>
      <c r="C132" s="112"/>
      <c r="D132" s="112"/>
    </row>
    <row r="133" spans="2:4">
      <c r="B133" s="112"/>
      <c r="C133" s="112"/>
      <c r="D133" s="112"/>
    </row>
    <row r="134" spans="2:4">
      <c r="B134" s="112"/>
      <c r="C134" s="112"/>
      <c r="D134" s="112"/>
    </row>
    <row r="135" spans="2:4">
      <c r="B135" s="112"/>
      <c r="C135" s="112"/>
      <c r="D135" s="112"/>
    </row>
    <row r="136" spans="2:4">
      <c r="B136" s="112"/>
      <c r="C136" s="112"/>
      <c r="D136" s="112"/>
    </row>
    <row r="137" spans="2:4">
      <c r="B137" s="112"/>
      <c r="C137" s="112"/>
      <c r="D137" s="112"/>
    </row>
    <row r="138" spans="2:4">
      <c r="B138" s="112"/>
      <c r="C138" s="112"/>
      <c r="D138" s="112"/>
    </row>
    <row r="139" spans="2:4">
      <c r="B139" s="112"/>
      <c r="C139" s="112"/>
      <c r="D139" s="112"/>
    </row>
    <row r="140" spans="2:4">
      <c r="B140" s="112"/>
      <c r="C140" s="112"/>
      <c r="D140" s="112"/>
    </row>
    <row r="141" spans="2:4">
      <c r="B141" s="112"/>
      <c r="C141" s="112"/>
      <c r="D141" s="112"/>
    </row>
    <row r="142" spans="2:4">
      <c r="B142" s="112"/>
      <c r="C142" s="112"/>
      <c r="D142" s="112"/>
    </row>
    <row r="143" spans="2:4">
      <c r="B143" s="112"/>
      <c r="C143" s="112"/>
      <c r="D143" s="112"/>
    </row>
    <row r="144" spans="2:4">
      <c r="B144" s="112"/>
      <c r="C144" s="112"/>
      <c r="D144" s="112"/>
    </row>
    <row r="145" spans="2:4">
      <c r="B145" s="112"/>
      <c r="C145" s="112"/>
      <c r="D145" s="112"/>
    </row>
    <row r="146" spans="2:4">
      <c r="B146" s="112"/>
      <c r="C146" s="112"/>
      <c r="D146" s="112"/>
    </row>
    <row r="147" spans="2:4">
      <c r="B147" s="112"/>
      <c r="C147" s="112"/>
      <c r="D147" s="112"/>
    </row>
    <row r="148" spans="2:4">
      <c r="B148" s="112"/>
      <c r="C148" s="112"/>
      <c r="D148" s="112"/>
    </row>
    <row r="149" spans="2:4">
      <c r="B149" s="112"/>
      <c r="C149" s="112"/>
      <c r="D149" s="112"/>
    </row>
    <row r="150" spans="2:4">
      <c r="B150" s="112"/>
      <c r="C150" s="112"/>
      <c r="D150" s="112"/>
    </row>
    <row r="151" spans="2:4">
      <c r="B151" s="112"/>
      <c r="C151" s="112"/>
      <c r="D151" s="112"/>
    </row>
    <row r="152" spans="2:4">
      <c r="B152" s="112"/>
      <c r="C152" s="112"/>
      <c r="D152" s="112"/>
    </row>
    <row r="153" spans="2:4">
      <c r="B153" s="112"/>
      <c r="C153" s="112"/>
      <c r="D153" s="112"/>
    </row>
    <row r="154" spans="2:4">
      <c r="B154" s="112"/>
      <c r="C154" s="112"/>
      <c r="D154" s="112"/>
    </row>
    <row r="155" spans="2:4">
      <c r="B155" s="112"/>
      <c r="C155" s="112"/>
      <c r="D155" s="112"/>
    </row>
    <row r="156" spans="2:4">
      <c r="B156" s="112"/>
      <c r="C156" s="112"/>
      <c r="D156" s="112"/>
    </row>
    <row r="157" spans="2:4">
      <c r="B157" s="112"/>
      <c r="C157" s="112"/>
      <c r="D157" s="112"/>
    </row>
    <row r="158" spans="2:4">
      <c r="B158" s="112"/>
      <c r="C158" s="112"/>
      <c r="D158" s="112"/>
    </row>
    <row r="159" spans="2:4">
      <c r="B159" s="112"/>
      <c r="C159" s="112"/>
      <c r="D159" s="112"/>
    </row>
    <row r="160" spans="2:4">
      <c r="B160" s="112"/>
      <c r="C160" s="112"/>
      <c r="D160" s="112"/>
    </row>
    <row r="161" spans="2:4">
      <c r="B161" s="112"/>
      <c r="C161" s="112"/>
      <c r="D161" s="112"/>
    </row>
    <row r="162" spans="2:4">
      <c r="B162" s="112"/>
      <c r="C162" s="112"/>
      <c r="D162" s="112"/>
    </row>
    <row r="163" spans="2:4">
      <c r="B163" s="112"/>
      <c r="C163" s="112"/>
      <c r="D163" s="112"/>
    </row>
    <row r="164" spans="2:4">
      <c r="B164" s="112"/>
      <c r="C164" s="112"/>
      <c r="D164" s="112"/>
    </row>
    <row r="165" spans="2:4">
      <c r="B165" s="112"/>
      <c r="C165" s="112"/>
      <c r="D165" s="112"/>
    </row>
    <row r="166" spans="2:4">
      <c r="B166" s="112"/>
      <c r="C166" s="112"/>
      <c r="D166" s="112"/>
    </row>
    <row r="167" spans="2:4">
      <c r="B167" s="112"/>
      <c r="C167" s="112"/>
      <c r="D167" s="112"/>
    </row>
    <row r="168" spans="2:4">
      <c r="B168" s="112"/>
      <c r="C168" s="112"/>
      <c r="D168" s="112"/>
    </row>
    <row r="169" spans="2:4">
      <c r="B169" s="112"/>
      <c r="C169" s="112"/>
      <c r="D169" s="112"/>
    </row>
    <row r="170" spans="2:4">
      <c r="B170" s="112"/>
      <c r="C170" s="112"/>
      <c r="D170" s="112"/>
    </row>
    <row r="171" spans="2:4">
      <c r="B171" s="112"/>
      <c r="C171" s="112"/>
      <c r="D171" s="112"/>
    </row>
    <row r="172" spans="2:4">
      <c r="B172" s="112"/>
      <c r="C172" s="112"/>
      <c r="D172" s="112"/>
    </row>
    <row r="173" spans="2:4">
      <c r="B173" s="112"/>
      <c r="C173" s="112"/>
      <c r="D173" s="112"/>
    </row>
    <row r="174" spans="2:4">
      <c r="B174" s="112"/>
      <c r="C174" s="112"/>
      <c r="D174" s="112"/>
    </row>
    <row r="175" spans="2:4">
      <c r="B175" s="112"/>
      <c r="C175" s="112"/>
      <c r="D175" s="112"/>
    </row>
    <row r="176" spans="2:4">
      <c r="B176" s="112"/>
      <c r="C176" s="112"/>
      <c r="D176" s="112"/>
    </row>
    <row r="177" spans="2:4">
      <c r="B177" s="112"/>
      <c r="C177" s="112"/>
      <c r="D177" s="112"/>
    </row>
    <row r="178" spans="2:4">
      <c r="B178" s="112"/>
      <c r="C178" s="112"/>
      <c r="D178" s="112"/>
    </row>
    <row r="179" spans="2:4">
      <c r="B179" s="112"/>
      <c r="C179" s="112"/>
      <c r="D179" s="112"/>
    </row>
    <row r="180" spans="2:4">
      <c r="B180" s="112"/>
      <c r="C180" s="112"/>
      <c r="D180" s="112"/>
    </row>
    <row r="181" spans="2:4">
      <c r="B181" s="112"/>
      <c r="C181" s="112"/>
      <c r="D181" s="112"/>
    </row>
    <row r="182" spans="2:4">
      <c r="B182" s="112"/>
      <c r="C182" s="112"/>
      <c r="D182" s="112"/>
    </row>
    <row r="183" spans="2:4">
      <c r="B183" s="112"/>
      <c r="C183" s="112"/>
      <c r="D183" s="112"/>
    </row>
    <row r="184" spans="2:4">
      <c r="B184" s="112"/>
      <c r="C184" s="112"/>
      <c r="D184" s="112"/>
    </row>
    <row r="185" spans="2:4">
      <c r="B185" s="112"/>
      <c r="C185" s="112"/>
      <c r="D185" s="112"/>
    </row>
    <row r="186" spans="2:4">
      <c r="B186" s="112"/>
      <c r="C186" s="112"/>
      <c r="D186" s="112"/>
    </row>
    <row r="187" spans="2:4">
      <c r="B187" s="112"/>
      <c r="C187" s="112"/>
      <c r="D187" s="112"/>
    </row>
    <row r="188" spans="2:4">
      <c r="B188" s="112"/>
      <c r="C188" s="112"/>
      <c r="D188" s="112"/>
    </row>
    <row r="189" spans="2:4">
      <c r="B189" s="112"/>
      <c r="C189" s="112"/>
      <c r="D189" s="112"/>
    </row>
    <row r="190" spans="2:4">
      <c r="B190" s="112"/>
      <c r="C190" s="112"/>
      <c r="D190" s="112"/>
    </row>
    <row r="191" spans="2:4">
      <c r="B191" s="112"/>
      <c r="C191" s="112"/>
      <c r="D191" s="112"/>
    </row>
    <row r="192" spans="2:4">
      <c r="B192" s="112"/>
      <c r="C192" s="112"/>
      <c r="D192" s="112"/>
    </row>
    <row r="193" spans="2:4">
      <c r="B193" s="112"/>
      <c r="C193" s="112"/>
      <c r="D193" s="112"/>
    </row>
    <row r="194" spans="2:4">
      <c r="B194" s="112"/>
      <c r="C194" s="112"/>
      <c r="D194" s="112"/>
    </row>
    <row r="195" spans="2:4">
      <c r="B195" s="112"/>
      <c r="C195" s="112"/>
      <c r="D195" s="112"/>
    </row>
    <row r="196" spans="2:4">
      <c r="B196" s="112"/>
      <c r="C196" s="112"/>
      <c r="D196" s="112"/>
    </row>
    <row r="197" spans="2:4">
      <c r="B197" s="112"/>
      <c r="C197" s="112"/>
      <c r="D197" s="112"/>
    </row>
    <row r="198" spans="2:4">
      <c r="B198" s="112"/>
      <c r="C198" s="112"/>
      <c r="D198" s="112"/>
    </row>
    <row r="199" spans="2:4">
      <c r="B199" s="112"/>
      <c r="C199" s="112"/>
      <c r="D199" s="112"/>
    </row>
    <row r="200" spans="2:4">
      <c r="B200" s="112"/>
      <c r="C200" s="112"/>
      <c r="D200" s="112"/>
    </row>
    <row r="201" spans="2:4">
      <c r="B201" s="112"/>
      <c r="C201" s="112"/>
      <c r="D201" s="112"/>
    </row>
    <row r="202" spans="2:4">
      <c r="B202" s="112"/>
      <c r="C202" s="112"/>
      <c r="D202" s="112"/>
    </row>
    <row r="203" spans="2:4">
      <c r="B203" s="112"/>
      <c r="C203" s="112"/>
      <c r="D203" s="112"/>
    </row>
    <row r="204" spans="2:4">
      <c r="B204" s="112"/>
      <c r="C204" s="112"/>
      <c r="D204" s="112"/>
    </row>
    <row r="205" spans="2:4">
      <c r="B205" s="112"/>
      <c r="C205" s="112"/>
      <c r="D205" s="112"/>
    </row>
    <row r="206" spans="2:4">
      <c r="B206" s="112"/>
      <c r="C206" s="112"/>
      <c r="D206" s="112"/>
    </row>
    <row r="207" spans="2:4">
      <c r="B207" s="112"/>
      <c r="C207" s="112"/>
      <c r="D207" s="112"/>
    </row>
    <row r="208" spans="2:4">
      <c r="B208" s="112"/>
      <c r="C208" s="112"/>
      <c r="D208" s="112"/>
    </row>
    <row r="209" spans="2:4">
      <c r="B209" s="112"/>
      <c r="C209" s="112"/>
      <c r="D209" s="112"/>
    </row>
    <row r="210" spans="2:4">
      <c r="B210" s="112"/>
      <c r="C210" s="112"/>
      <c r="D210" s="112"/>
    </row>
    <row r="211" spans="2:4">
      <c r="B211" s="112"/>
      <c r="C211" s="112"/>
      <c r="D211" s="112"/>
    </row>
    <row r="212" spans="2:4">
      <c r="B212" s="112"/>
      <c r="C212" s="112"/>
      <c r="D212" s="112"/>
    </row>
    <row r="213" spans="2:4">
      <c r="B213" s="112"/>
      <c r="C213" s="112"/>
      <c r="D213" s="112"/>
    </row>
    <row r="214" spans="2:4">
      <c r="B214" s="112"/>
      <c r="C214" s="112"/>
      <c r="D214" s="112"/>
    </row>
    <row r="215" spans="2:4">
      <c r="B215" s="112"/>
      <c r="C215" s="112"/>
      <c r="D215" s="112"/>
    </row>
    <row r="216" spans="2:4">
      <c r="B216" s="112"/>
      <c r="C216" s="112"/>
      <c r="D216" s="112"/>
    </row>
    <row r="217" spans="2:4">
      <c r="B217" s="112"/>
      <c r="C217" s="112"/>
      <c r="D217" s="112"/>
    </row>
    <row r="218" spans="2:4">
      <c r="B218" s="112"/>
      <c r="C218" s="112"/>
      <c r="D218" s="112"/>
    </row>
    <row r="219" spans="2:4">
      <c r="B219" s="112"/>
      <c r="C219" s="112"/>
      <c r="D219" s="112"/>
    </row>
    <row r="220" spans="2:4">
      <c r="B220" s="112"/>
      <c r="C220" s="112"/>
      <c r="D220" s="112"/>
    </row>
    <row r="221" spans="2:4">
      <c r="B221" s="112"/>
      <c r="C221" s="112"/>
      <c r="D221" s="112"/>
    </row>
    <row r="222" spans="2:4">
      <c r="B222" s="112"/>
      <c r="C222" s="112"/>
      <c r="D222" s="112"/>
    </row>
    <row r="223" spans="2:4">
      <c r="B223" s="112"/>
      <c r="C223" s="112"/>
      <c r="D223" s="112"/>
    </row>
    <row r="224" spans="2:4">
      <c r="B224" s="112"/>
      <c r="C224" s="112"/>
      <c r="D224" s="112"/>
    </row>
    <row r="225" spans="2:4">
      <c r="B225" s="112"/>
      <c r="C225" s="112"/>
      <c r="D225" s="112"/>
    </row>
    <row r="226" spans="2:4">
      <c r="B226" s="112"/>
      <c r="C226" s="112"/>
      <c r="D226" s="112"/>
    </row>
    <row r="227" spans="2:4">
      <c r="B227" s="112"/>
      <c r="C227" s="112"/>
      <c r="D227" s="112"/>
    </row>
    <row r="228" spans="2:4">
      <c r="B228" s="112"/>
      <c r="C228" s="112"/>
      <c r="D228" s="112"/>
    </row>
    <row r="229" spans="2:4">
      <c r="B229" s="112"/>
      <c r="C229" s="112"/>
      <c r="D229" s="112"/>
    </row>
    <row r="230" spans="2:4">
      <c r="B230" s="112"/>
      <c r="C230" s="112"/>
      <c r="D230" s="112"/>
    </row>
    <row r="231" spans="2:4">
      <c r="B231" s="112"/>
      <c r="C231" s="112"/>
      <c r="D231" s="112"/>
    </row>
    <row r="232" spans="2:4">
      <c r="B232" s="112"/>
      <c r="C232" s="112"/>
      <c r="D232" s="112"/>
    </row>
    <row r="233" spans="2:4">
      <c r="B233" s="112"/>
      <c r="C233" s="112"/>
      <c r="D233" s="112"/>
    </row>
    <row r="234" spans="2:4">
      <c r="B234" s="112"/>
      <c r="C234" s="112"/>
      <c r="D234" s="112"/>
    </row>
    <row r="235" spans="2:4">
      <c r="B235" s="112"/>
      <c r="C235" s="112"/>
      <c r="D235" s="112"/>
    </row>
    <row r="236" spans="2:4">
      <c r="B236" s="112"/>
      <c r="C236" s="112"/>
      <c r="D236" s="112"/>
    </row>
    <row r="237" spans="2:4">
      <c r="B237" s="112"/>
      <c r="C237" s="112"/>
      <c r="D237" s="112"/>
    </row>
    <row r="238" spans="2:4">
      <c r="B238" s="112"/>
      <c r="C238" s="112"/>
      <c r="D238" s="112"/>
    </row>
    <row r="239" spans="2:4">
      <c r="B239" s="112"/>
      <c r="C239" s="112"/>
      <c r="D239" s="112"/>
    </row>
    <row r="240" spans="2:4">
      <c r="B240" s="112"/>
      <c r="C240" s="112"/>
      <c r="D240" s="112"/>
    </row>
    <row r="241" spans="2:4">
      <c r="B241" s="112"/>
      <c r="C241" s="112"/>
      <c r="D241" s="112"/>
    </row>
    <row r="242" spans="2:4">
      <c r="B242" s="112"/>
      <c r="C242" s="112"/>
      <c r="D242" s="112"/>
    </row>
    <row r="243" spans="2:4">
      <c r="B243" s="112"/>
      <c r="C243" s="112"/>
      <c r="D243" s="112"/>
    </row>
    <row r="244" spans="2:4">
      <c r="B244" s="112"/>
      <c r="C244" s="112"/>
      <c r="D244" s="112"/>
    </row>
    <row r="245" spans="2:4">
      <c r="B245" s="112"/>
      <c r="C245" s="112"/>
      <c r="D245" s="112"/>
    </row>
    <row r="246" spans="2:4">
      <c r="B246" s="112"/>
      <c r="C246" s="112"/>
      <c r="D246" s="112"/>
    </row>
    <row r="247" spans="2:4">
      <c r="B247" s="112"/>
      <c r="C247" s="112"/>
      <c r="D247" s="112"/>
    </row>
    <row r="248" spans="2:4">
      <c r="B248" s="112"/>
      <c r="C248" s="112"/>
      <c r="D248" s="112"/>
    </row>
    <row r="249" spans="2:4">
      <c r="B249" s="112"/>
      <c r="C249" s="112"/>
      <c r="D249" s="112"/>
    </row>
    <row r="250" spans="2:4">
      <c r="B250" s="112"/>
      <c r="C250" s="112"/>
      <c r="D250" s="112"/>
    </row>
    <row r="251" spans="2:4">
      <c r="B251" s="112"/>
      <c r="C251" s="112"/>
      <c r="D251" s="112"/>
    </row>
    <row r="252" spans="2:4">
      <c r="B252" s="112"/>
      <c r="C252" s="112"/>
      <c r="D252" s="112"/>
    </row>
    <row r="253" spans="2:4">
      <c r="B253" s="112"/>
      <c r="C253" s="112"/>
      <c r="D253" s="112"/>
    </row>
    <row r="254" spans="2:4">
      <c r="B254" s="112"/>
      <c r="C254" s="112"/>
      <c r="D254" s="112"/>
    </row>
    <row r="255" spans="2:4">
      <c r="B255" s="112"/>
      <c r="C255" s="112"/>
      <c r="D255" s="112"/>
    </row>
    <row r="256" spans="2:4">
      <c r="B256" s="112"/>
      <c r="C256" s="112"/>
      <c r="D256" s="112"/>
    </row>
    <row r="257" spans="2:4">
      <c r="B257" s="112"/>
      <c r="C257" s="112"/>
      <c r="D257" s="112"/>
    </row>
    <row r="258" spans="2:4">
      <c r="B258" s="112"/>
      <c r="C258" s="112"/>
      <c r="D258" s="112"/>
    </row>
    <row r="259" spans="2:4">
      <c r="B259" s="112"/>
      <c r="C259" s="112"/>
      <c r="D259" s="112"/>
    </row>
    <row r="260" spans="2:4">
      <c r="B260" s="112"/>
      <c r="C260" s="112"/>
      <c r="D260" s="112"/>
    </row>
    <row r="261" spans="2:4">
      <c r="B261" s="112"/>
      <c r="C261" s="112"/>
      <c r="D261" s="112"/>
    </row>
    <row r="262" spans="2:4">
      <c r="B262" s="112"/>
      <c r="C262" s="112"/>
      <c r="D262" s="112"/>
    </row>
    <row r="263" spans="2:4">
      <c r="B263" s="112"/>
      <c r="C263" s="112"/>
      <c r="D263" s="112"/>
    </row>
    <row r="264" spans="2:4">
      <c r="B264" s="112"/>
      <c r="C264" s="112"/>
      <c r="D264" s="112"/>
    </row>
    <row r="265" spans="2:4">
      <c r="B265" s="112"/>
      <c r="C265" s="112"/>
      <c r="D265" s="112"/>
    </row>
    <row r="266" spans="2:4">
      <c r="B266" s="112"/>
      <c r="C266" s="112"/>
      <c r="D266" s="112"/>
    </row>
    <row r="267" spans="2:4">
      <c r="B267" s="112"/>
      <c r="C267" s="112"/>
      <c r="D267" s="112"/>
    </row>
    <row r="268" spans="2:4">
      <c r="B268" s="112"/>
      <c r="C268" s="112"/>
      <c r="D268" s="112"/>
    </row>
    <row r="269" spans="2:4">
      <c r="B269" s="112"/>
      <c r="C269" s="112"/>
      <c r="D269" s="112"/>
    </row>
    <row r="270" spans="2:4">
      <c r="B270" s="112"/>
      <c r="C270" s="112"/>
      <c r="D270" s="112"/>
    </row>
    <row r="271" spans="2:4">
      <c r="B271" s="112"/>
      <c r="C271" s="112"/>
      <c r="D271" s="112"/>
    </row>
    <row r="272" spans="2:4">
      <c r="B272" s="112"/>
      <c r="C272" s="112"/>
      <c r="D272" s="112"/>
    </row>
    <row r="273" spans="2:4">
      <c r="B273" s="112"/>
      <c r="C273" s="112"/>
      <c r="D273" s="112"/>
    </row>
    <row r="274" spans="2:4">
      <c r="B274" s="112"/>
      <c r="C274" s="112"/>
      <c r="D274" s="112"/>
    </row>
    <row r="275" spans="2:4">
      <c r="B275" s="112"/>
      <c r="C275" s="112"/>
      <c r="D275" s="112"/>
    </row>
    <row r="276" spans="2:4">
      <c r="B276" s="112"/>
      <c r="C276" s="112"/>
      <c r="D276" s="112"/>
    </row>
    <row r="277" spans="2:4">
      <c r="B277" s="112"/>
      <c r="C277" s="112"/>
      <c r="D277" s="112"/>
    </row>
    <row r="278" spans="2:4">
      <c r="B278" s="112"/>
      <c r="C278" s="112"/>
      <c r="D278" s="112"/>
    </row>
    <row r="279" spans="2:4">
      <c r="B279" s="112"/>
      <c r="C279" s="112"/>
      <c r="D279" s="112"/>
    </row>
    <row r="280" spans="2:4">
      <c r="B280" s="112"/>
      <c r="C280" s="112"/>
      <c r="D280" s="112"/>
    </row>
    <row r="281" spans="2:4">
      <c r="B281" s="112"/>
      <c r="C281" s="112"/>
      <c r="D281" s="112"/>
    </row>
    <row r="282" spans="2:4">
      <c r="B282" s="112"/>
      <c r="C282" s="112"/>
      <c r="D282" s="112"/>
    </row>
    <row r="283" spans="2:4">
      <c r="B283" s="112"/>
      <c r="C283" s="112"/>
      <c r="D283" s="112"/>
    </row>
    <row r="284" spans="2:4">
      <c r="B284" s="112"/>
      <c r="C284" s="112"/>
      <c r="D284" s="112"/>
    </row>
    <row r="285" spans="2:4">
      <c r="B285" s="112"/>
      <c r="C285" s="112"/>
      <c r="D285" s="112"/>
    </row>
    <row r="286" spans="2:4">
      <c r="B286" s="112"/>
      <c r="C286" s="112"/>
      <c r="D286" s="112"/>
    </row>
    <row r="287" spans="2:4">
      <c r="B287" s="112"/>
      <c r="C287" s="112"/>
      <c r="D287" s="112"/>
    </row>
    <row r="288" spans="2:4">
      <c r="B288" s="112"/>
      <c r="C288" s="112"/>
      <c r="D288" s="112"/>
    </row>
    <row r="289" spans="2:4">
      <c r="B289" s="112"/>
      <c r="C289" s="112"/>
      <c r="D289" s="112"/>
    </row>
    <row r="290" spans="2:4">
      <c r="B290" s="112"/>
      <c r="C290" s="112"/>
      <c r="D290" s="112"/>
    </row>
    <row r="291" spans="2:4">
      <c r="B291" s="112"/>
      <c r="C291" s="112"/>
      <c r="D291" s="112"/>
    </row>
    <row r="292" spans="2:4">
      <c r="B292" s="112"/>
      <c r="C292" s="112"/>
      <c r="D292" s="112"/>
    </row>
    <row r="293" spans="2:4">
      <c r="B293" s="112"/>
      <c r="C293" s="112"/>
      <c r="D293" s="112"/>
    </row>
    <row r="294" spans="2:4">
      <c r="B294" s="112"/>
      <c r="C294" s="112"/>
      <c r="D294" s="112"/>
    </row>
    <row r="295" spans="2:4">
      <c r="B295" s="112"/>
      <c r="C295" s="112"/>
      <c r="D295" s="112"/>
    </row>
    <row r="296" spans="2:4">
      <c r="B296" s="112"/>
      <c r="C296" s="112"/>
      <c r="D296" s="112"/>
    </row>
    <row r="297" spans="2:4">
      <c r="B297" s="112"/>
      <c r="C297" s="112"/>
      <c r="D297" s="112"/>
    </row>
    <row r="298" spans="2:4">
      <c r="B298" s="112"/>
      <c r="C298" s="112"/>
      <c r="D298" s="112"/>
    </row>
    <row r="299" spans="2:4">
      <c r="B299" s="112"/>
      <c r="C299" s="112"/>
      <c r="D299" s="112"/>
    </row>
    <row r="300" spans="2:4">
      <c r="B300" s="112"/>
      <c r="C300" s="112"/>
      <c r="D300" s="112"/>
    </row>
    <row r="301" spans="2:4">
      <c r="B301" s="112"/>
      <c r="C301" s="112"/>
      <c r="D301" s="112"/>
    </row>
    <row r="302" spans="2:4">
      <c r="B302" s="112"/>
      <c r="C302" s="112"/>
      <c r="D302" s="112"/>
    </row>
    <row r="303" spans="2:4">
      <c r="B303" s="112"/>
      <c r="C303" s="112"/>
      <c r="D303" s="112"/>
    </row>
    <row r="304" spans="2:4">
      <c r="B304" s="112"/>
      <c r="C304" s="112"/>
      <c r="D304" s="112"/>
    </row>
    <row r="305" spans="2:4">
      <c r="B305" s="112"/>
      <c r="C305" s="112"/>
      <c r="D305" s="112"/>
    </row>
    <row r="306" spans="2:4">
      <c r="B306" s="112"/>
      <c r="C306" s="112"/>
      <c r="D306" s="112"/>
    </row>
    <row r="307" spans="2:4">
      <c r="B307" s="112"/>
      <c r="C307" s="112"/>
      <c r="D307" s="112"/>
    </row>
    <row r="308" spans="2:4">
      <c r="B308" s="112"/>
      <c r="C308" s="112"/>
      <c r="D308" s="112"/>
    </row>
    <row r="309" spans="2:4">
      <c r="B309" s="112"/>
      <c r="C309" s="112"/>
      <c r="D309" s="112"/>
    </row>
    <row r="310" spans="2:4">
      <c r="B310" s="112"/>
      <c r="C310" s="112"/>
      <c r="D310" s="112"/>
    </row>
    <row r="311" spans="2:4">
      <c r="B311" s="112"/>
      <c r="C311" s="112"/>
      <c r="D311" s="112"/>
    </row>
    <row r="312" spans="2:4">
      <c r="B312" s="112"/>
      <c r="C312" s="112"/>
      <c r="D312" s="112"/>
    </row>
    <row r="313" spans="2:4">
      <c r="B313" s="112"/>
      <c r="C313" s="112"/>
      <c r="D313" s="112"/>
    </row>
    <row r="314" spans="2:4">
      <c r="B314" s="112"/>
      <c r="C314" s="112"/>
      <c r="D314" s="112"/>
    </row>
    <row r="315" spans="2:4">
      <c r="B315" s="112"/>
      <c r="C315" s="112"/>
      <c r="D315" s="112"/>
    </row>
    <row r="316" spans="2:4">
      <c r="B316" s="112"/>
      <c r="C316" s="112"/>
      <c r="D316" s="112"/>
    </row>
    <row r="317" spans="2:4">
      <c r="B317" s="112"/>
      <c r="C317" s="112"/>
      <c r="D317" s="112"/>
    </row>
    <row r="318" spans="2:4">
      <c r="B318" s="112"/>
      <c r="C318" s="112"/>
      <c r="D318" s="112"/>
    </row>
    <row r="319" spans="2:4">
      <c r="B319" s="112"/>
      <c r="C319" s="112"/>
      <c r="D319" s="112"/>
    </row>
    <row r="320" spans="2:4">
      <c r="B320" s="112"/>
      <c r="C320" s="112"/>
      <c r="D320" s="112"/>
    </row>
    <row r="321" spans="2:4">
      <c r="B321" s="112"/>
      <c r="C321" s="112"/>
      <c r="D321" s="112"/>
    </row>
    <row r="322" spans="2:4">
      <c r="B322" s="112"/>
      <c r="C322" s="112"/>
      <c r="D322" s="112"/>
    </row>
    <row r="323" spans="2:4">
      <c r="B323" s="112"/>
      <c r="C323" s="112"/>
      <c r="D323" s="112"/>
    </row>
    <row r="324" spans="2:4">
      <c r="B324" s="112"/>
      <c r="C324" s="112"/>
      <c r="D324" s="112"/>
    </row>
    <row r="325" spans="2:4">
      <c r="B325" s="112"/>
      <c r="C325" s="112"/>
      <c r="D325" s="112"/>
    </row>
    <row r="326" spans="2:4">
      <c r="B326" s="112"/>
      <c r="C326" s="112"/>
      <c r="D326" s="112"/>
    </row>
    <row r="327" spans="2:4">
      <c r="B327" s="112"/>
      <c r="C327" s="112"/>
      <c r="D327" s="112"/>
    </row>
    <row r="328" spans="2:4">
      <c r="B328" s="112"/>
      <c r="C328" s="112"/>
      <c r="D328" s="112"/>
    </row>
    <row r="329" spans="2:4">
      <c r="B329" s="112"/>
      <c r="C329" s="112"/>
      <c r="D329" s="112"/>
    </row>
    <row r="330" spans="2:4">
      <c r="B330" s="112"/>
      <c r="C330" s="112"/>
      <c r="D330" s="112"/>
    </row>
    <row r="331" spans="2:4">
      <c r="B331" s="112"/>
      <c r="C331" s="112"/>
      <c r="D331" s="112"/>
    </row>
    <row r="332" spans="2:4">
      <c r="B332" s="112"/>
      <c r="C332" s="112"/>
      <c r="D332" s="112"/>
    </row>
    <row r="333" spans="2:4">
      <c r="B333" s="112"/>
      <c r="C333" s="112"/>
      <c r="D333" s="112"/>
    </row>
    <row r="334" spans="2:4">
      <c r="B334" s="112"/>
      <c r="C334" s="112"/>
      <c r="D334" s="112"/>
    </row>
    <row r="335" spans="2:4">
      <c r="B335" s="112"/>
      <c r="C335" s="112"/>
      <c r="D335" s="112"/>
    </row>
    <row r="336" spans="2:4">
      <c r="B336" s="112"/>
      <c r="C336" s="112"/>
      <c r="D336" s="112"/>
    </row>
    <row r="337" spans="2:4">
      <c r="B337" s="112"/>
      <c r="C337" s="112"/>
      <c r="D337" s="112"/>
    </row>
    <row r="338" spans="2:4">
      <c r="B338" s="112"/>
      <c r="C338" s="112"/>
      <c r="D338" s="112"/>
    </row>
    <row r="339" spans="2:4">
      <c r="B339" s="112"/>
      <c r="C339" s="112"/>
      <c r="D339" s="112"/>
    </row>
    <row r="340" spans="2:4">
      <c r="B340" s="112"/>
      <c r="C340" s="112"/>
      <c r="D340" s="112"/>
    </row>
    <row r="341" spans="2:4">
      <c r="B341" s="112"/>
      <c r="C341" s="112"/>
      <c r="D341" s="112"/>
    </row>
    <row r="342" spans="2:4">
      <c r="B342" s="112"/>
      <c r="C342" s="112"/>
      <c r="D342" s="112"/>
    </row>
    <row r="343" spans="2:4">
      <c r="B343" s="112"/>
      <c r="C343" s="112"/>
      <c r="D343" s="112"/>
    </row>
    <row r="344" spans="2:4">
      <c r="B344" s="112"/>
      <c r="C344" s="112"/>
      <c r="D344" s="112"/>
    </row>
    <row r="345" spans="2:4">
      <c r="B345" s="112"/>
      <c r="C345" s="112"/>
      <c r="D345" s="112"/>
    </row>
    <row r="346" spans="2:4">
      <c r="B346" s="112"/>
      <c r="C346" s="112"/>
      <c r="D346" s="112"/>
    </row>
    <row r="347" spans="2:4">
      <c r="B347" s="112"/>
      <c r="C347" s="112"/>
      <c r="D347" s="112"/>
    </row>
    <row r="348" spans="2:4">
      <c r="B348" s="112"/>
      <c r="C348" s="112"/>
      <c r="D348" s="112"/>
    </row>
    <row r="349" spans="2:4">
      <c r="B349" s="112"/>
      <c r="C349" s="112"/>
      <c r="D349" s="112"/>
    </row>
    <row r="350" spans="2:4">
      <c r="B350" s="112"/>
      <c r="C350" s="112"/>
      <c r="D350" s="112"/>
    </row>
    <row r="351" spans="2:4">
      <c r="B351" s="112"/>
      <c r="C351" s="112"/>
      <c r="D351" s="112"/>
    </row>
    <row r="352" spans="2:4">
      <c r="B352" s="112"/>
      <c r="C352" s="112"/>
      <c r="D352" s="112"/>
    </row>
    <row r="353" spans="2:4">
      <c r="B353" s="112"/>
      <c r="C353" s="112"/>
      <c r="D353" s="112"/>
    </row>
    <row r="354" spans="2:4">
      <c r="B354" s="112"/>
      <c r="C354" s="112"/>
      <c r="D354" s="112"/>
    </row>
    <row r="355" spans="2:4">
      <c r="B355" s="112"/>
      <c r="C355" s="112"/>
      <c r="D355" s="112"/>
    </row>
    <row r="356" spans="2:4">
      <c r="B356" s="112"/>
      <c r="C356" s="112"/>
      <c r="D356" s="112"/>
    </row>
    <row r="357" spans="2:4">
      <c r="B357" s="112"/>
      <c r="C357" s="112"/>
      <c r="D357" s="112"/>
    </row>
    <row r="358" spans="2:4">
      <c r="B358" s="112"/>
      <c r="C358" s="112"/>
      <c r="D358" s="112"/>
    </row>
    <row r="359" spans="2:4">
      <c r="B359" s="112"/>
      <c r="C359" s="112"/>
      <c r="D359" s="112"/>
    </row>
    <row r="360" spans="2:4">
      <c r="B360" s="112"/>
      <c r="C360" s="112"/>
      <c r="D360" s="112"/>
    </row>
    <row r="361" spans="2:4">
      <c r="B361" s="112"/>
      <c r="C361" s="112"/>
      <c r="D361" s="112"/>
    </row>
    <row r="362" spans="2:4">
      <c r="B362" s="112"/>
      <c r="C362" s="112"/>
      <c r="D362" s="112"/>
    </row>
    <row r="363" spans="2:4">
      <c r="B363" s="112"/>
      <c r="C363" s="112"/>
      <c r="D363" s="112"/>
    </row>
    <row r="364" spans="2:4">
      <c r="B364" s="112"/>
      <c r="C364" s="112"/>
      <c r="D364" s="112"/>
    </row>
    <row r="365" spans="2:4">
      <c r="B365" s="112"/>
      <c r="C365" s="112"/>
      <c r="D365" s="112"/>
    </row>
    <row r="366" spans="2:4">
      <c r="B366" s="112"/>
      <c r="C366" s="112"/>
      <c r="D366" s="112"/>
    </row>
    <row r="367" spans="2:4">
      <c r="B367" s="112"/>
      <c r="C367" s="112"/>
      <c r="D367" s="112"/>
    </row>
    <row r="368" spans="2:4">
      <c r="B368" s="112"/>
      <c r="C368" s="112"/>
      <c r="D368" s="112"/>
    </row>
    <row r="369" spans="2:4">
      <c r="B369" s="112"/>
      <c r="C369" s="112"/>
      <c r="D369" s="112"/>
    </row>
    <row r="370" spans="2:4">
      <c r="B370" s="112"/>
      <c r="C370" s="112"/>
      <c r="D370" s="112"/>
    </row>
    <row r="371" spans="2:4">
      <c r="B371" s="112"/>
      <c r="C371" s="112"/>
      <c r="D371" s="112"/>
    </row>
    <row r="372" spans="2:4">
      <c r="B372" s="112"/>
      <c r="C372" s="112"/>
      <c r="D372" s="112"/>
    </row>
    <row r="373" spans="2:4">
      <c r="B373" s="112"/>
      <c r="C373" s="112"/>
      <c r="D373" s="112"/>
    </row>
    <row r="374" spans="2:4">
      <c r="B374" s="112"/>
      <c r="C374" s="112"/>
      <c r="D374" s="112"/>
    </row>
    <row r="375" spans="2:4">
      <c r="B375" s="112"/>
      <c r="C375" s="112"/>
      <c r="D375" s="112"/>
    </row>
    <row r="376" spans="2:4">
      <c r="B376" s="112"/>
      <c r="C376" s="112"/>
      <c r="D376" s="112"/>
    </row>
    <row r="377" spans="2:4">
      <c r="B377" s="112"/>
      <c r="C377" s="112"/>
      <c r="D377" s="112"/>
    </row>
    <row r="378" spans="2:4">
      <c r="B378" s="112"/>
      <c r="C378" s="112"/>
      <c r="D378" s="112"/>
    </row>
    <row r="379" spans="2:4">
      <c r="B379" s="112"/>
      <c r="C379" s="112"/>
      <c r="D379" s="112"/>
    </row>
    <row r="380" spans="2:4">
      <c r="B380" s="112"/>
      <c r="C380" s="112"/>
      <c r="D380" s="112"/>
    </row>
    <row r="381" spans="2:4">
      <c r="B381" s="112"/>
      <c r="C381" s="112"/>
      <c r="D381" s="112"/>
    </row>
    <row r="382" spans="2:4">
      <c r="B382" s="112"/>
      <c r="C382" s="112"/>
      <c r="D382" s="112"/>
    </row>
    <row r="383" spans="2:4">
      <c r="B383" s="112"/>
      <c r="C383" s="112"/>
      <c r="D383" s="112"/>
    </row>
    <row r="384" spans="2:4">
      <c r="B384" s="112"/>
      <c r="C384" s="112"/>
      <c r="D384" s="112"/>
    </row>
    <row r="385" spans="2:4">
      <c r="B385" s="112"/>
      <c r="C385" s="112"/>
      <c r="D385" s="112"/>
    </row>
    <row r="386" spans="2:4">
      <c r="B386" s="112"/>
      <c r="C386" s="112"/>
      <c r="D386" s="112"/>
    </row>
    <row r="387" spans="2:4">
      <c r="B387" s="112"/>
      <c r="C387" s="112"/>
      <c r="D387" s="112"/>
    </row>
    <row r="388" spans="2:4">
      <c r="B388" s="112"/>
      <c r="C388" s="112"/>
      <c r="D388" s="112"/>
    </row>
    <row r="389" spans="2:4">
      <c r="B389" s="112"/>
      <c r="C389" s="112"/>
      <c r="D389" s="112"/>
    </row>
    <row r="390" spans="2:4">
      <c r="B390" s="112"/>
      <c r="C390" s="112"/>
      <c r="D390" s="112"/>
    </row>
    <row r="391" spans="2:4">
      <c r="B391" s="112"/>
      <c r="C391" s="112"/>
      <c r="D391" s="112"/>
    </row>
    <row r="392" spans="2:4">
      <c r="B392" s="112"/>
      <c r="C392" s="112"/>
      <c r="D392" s="112"/>
    </row>
    <row r="393" spans="2:4">
      <c r="B393" s="112"/>
      <c r="C393" s="112"/>
      <c r="D393" s="112"/>
    </row>
    <row r="394" spans="2:4">
      <c r="B394" s="112"/>
      <c r="C394" s="112"/>
      <c r="D394" s="112"/>
    </row>
    <row r="395" spans="2:4">
      <c r="B395" s="112"/>
      <c r="C395" s="112"/>
      <c r="D395" s="112"/>
    </row>
    <row r="396" spans="2:4">
      <c r="B396" s="112"/>
      <c r="C396" s="112"/>
      <c r="D396" s="112"/>
    </row>
    <row r="397" spans="2:4">
      <c r="B397" s="112"/>
      <c r="C397" s="112"/>
      <c r="D397" s="112"/>
    </row>
    <row r="398" spans="2:4">
      <c r="B398" s="112"/>
      <c r="C398" s="112"/>
      <c r="D398" s="112"/>
    </row>
    <row r="399" spans="2:4">
      <c r="B399" s="112"/>
      <c r="C399" s="112"/>
      <c r="D399" s="112"/>
    </row>
    <row r="400" spans="2:4">
      <c r="B400" s="112"/>
      <c r="C400" s="112"/>
      <c r="D400" s="112"/>
    </row>
    <row r="401" spans="2:4">
      <c r="B401" s="112"/>
      <c r="C401" s="112"/>
      <c r="D401" s="112"/>
    </row>
    <row r="402" spans="2:4">
      <c r="B402" s="112"/>
      <c r="C402" s="112"/>
      <c r="D402" s="112"/>
    </row>
    <row r="403" spans="2:4">
      <c r="B403" s="112"/>
      <c r="C403" s="112"/>
      <c r="D403" s="112"/>
    </row>
    <row r="404" spans="2:4">
      <c r="B404" s="112"/>
      <c r="C404" s="112"/>
      <c r="D404" s="112"/>
    </row>
    <row r="405" spans="2:4">
      <c r="B405" s="112"/>
      <c r="C405" s="112"/>
      <c r="D405" s="112"/>
    </row>
    <row r="406" spans="2:4">
      <c r="B406" s="112"/>
      <c r="C406" s="112"/>
      <c r="D406" s="112"/>
    </row>
    <row r="407" spans="2:4">
      <c r="B407" s="112"/>
      <c r="C407" s="112"/>
      <c r="D407" s="112"/>
    </row>
    <row r="408" spans="2:4">
      <c r="B408" s="112"/>
      <c r="C408" s="112"/>
      <c r="D408" s="112"/>
    </row>
    <row r="409" spans="2:4">
      <c r="B409" s="112"/>
      <c r="C409" s="112"/>
      <c r="D409" s="112"/>
    </row>
    <row r="410" spans="2:4">
      <c r="B410" s="112"/>
      <c r="C410" s="112"/>
      <c r="D410" s="112"/>
    </row>
    <row r="411" spans="2:4">
      <c r="B411" s="112"/>
      <c r="C411" s="112"/>
      <c r="D411" s="112"/>
    </row>
    <row r="412" spans="2:4">
      <c r="B412" s="112"/>
      <c r="C412" s="112"/>
      <c r="D412" s="112"/>
    </row>
    <row r="413" spans="2:4">
      <c r="B413" s="112"/>
      <c r="C413" s="112"/>
      <c r="D413" s="112"/>
    </row>
    <row r="414" spans="2:4">
      <c r="B414" s="112"/>
      <c r="C414" s="112"/>
      <c r="D414" s="112"/>
    </row>
    <row r="415" spans="2:4">
      <c r="B415" s="112"/>
      <c r="C415" s="112"/>
      <c r="D415" s="112"/>
    </row>
    <row r="416" spans="2:4">
      <c r="B416" s="112"/>
      <c r="C416" s="112"/>
      <c r="D416" s="112"/>
    </row>
    <row r="417" spans="2:4">
      <c r="B417" s="112"/>
      <c r="C417" s="112"/>
      <c r="D417" s="112"/>
    </row>
    <row r="418" spans="2:4">
      <c r="B418" s="112"/>
      <c r="C418" s="112"/>
      <c r="D418" s="112"/>
    </row>
    <row r="419" spans="2:4">
      <c r="B419" s="112"/>
      <c r="C419" s="112"/>
      <c r="D419" s="112"/>
    </row>
    <row r="420" spans="2:4">
      <c r="B420" s="112"/>
      <c r="C420" s="112"/>
      <c r="D420" s="112"/>
    </row>
    <row r="421" spans="2:4">
      <c r="B421" s="112"/>
      <c r="C421" s="112"/>
      <c r="D421" s="112"/>
    </row>
    <row r="422" spans="2:4">
      <c r="B422" s="112"/>
      <c r="C422" s="112"/>
      <c r="D422" s="112"/>
    </row>
    <row r="423" spans="2:4">
      <c r="B423" s="112"/>
      <c r="C423" s="112"/>
      <c r="D423" s="112"/>
    </row>
    <row r="424" spans="2:4">
      <c r="B424" s="112"/>
      <c r="C424" s="112"/>
      <c r="D424" s="112"/>
    </row>
    <row r="425" spans="2:4">
      <c r="B425" s="112"/>
      <c r="C425" s="112"/>
      <c r="D425" s="112"/>
    </row>
    <row r="426" spans="2:4">
      <c r="B426" s="112"/>
      <c r="C426" s="112"/>
      <c r="D426" s="112"/>
    </row>
    <row r="427" spans="2:4">
      <c r="B427" s="112"/>
      <c r="C427" s="112"/>
      <c r="D427" s="112"/>
    </row>
    <row r="428" spans="2:4">
      <c r="B428" s="112"/>
      <c r="C428" s="112"/>
      <c r="D428" s="112"/>
    </row>
    <row r="429" spans="2:4">
      <c r="B429" s="112"/>
      <c r="C429" s="112"/>
      <c r="D429" s="112"/>
    </row>
    <row r="430" spans="2:4">
      <c r="B430" s="112"/>
      <c r="C430" s="112"/>
      <c r="D430" s="112"/>
    </row>
    <row r="431" spans="2:4">
      <c r="B431" s="112"/>
      <c r="C431" s="112"/>
      <c r="D431" s="112"/>
    </row>
    <row r="432" spans="2:4">
      <c r="B432" s="112"/>
      <c r="C432" s="112"/>
      <c r="D432" s="112"/>
    </row>
    <row r="433" spans="2:4">
      <c r="B433" s="112"/>
      <c r="C433" s="112"/>
      <c r="D433" s="112"/>
    </row>
    <row r="434" spans="2:4">
      <c r="B434" s="112"/>
      <c r="C434" s="112"/>
      <c r="D434" s="112"/>
    </row>
    <row r="435" spans="2:4">
      <c r="B435" s="112"/>
      <c r="C435" s="112"/>
      <c r="D435" s="112"/>
    </row>
    <row r="436" spans="2:4">
      <c r="B436" s="112"/>
      <c r="C436" s="112"/>
      <c r="D436" s="112"/>
    </row>
    <row r="437" spans="2:4">
      <c r="B437" s="112"/>
      <c r="C437" s="112"/>
      <c r="D437" s="112"/>
    </row>
    <row r="438" spans="2:4">
      <c r="B438" s="112"/>
      <c r="C438" s="112"/>
      <c r="D438" s="112"/>
    </row>
    <row r="439" spans="2:4">
      <c r="B439" s="112"/>
      <c r="C439" s="112"/>
      <c r="D439" s="112"/>
    </row>
    <row r="440" spans="2:4">
      <c r="B440" s="112"/>
      <c r="C440" s="112"/>
      <c r="D440" s="112"/>
    </row>
    <row r="441" spans="2:4">
      <c r="B441" s="112"/>
      <c r="C441" s="112"/>
      <c r="D441" s="112"/>
    </row>
    <row r="442" spans="2:4">
      <c r="B442" s="112"/>
      <c r="C442" s="112"/>
      <c r="D442" s="112"/>
    </row>
    <row r="443" spans="2:4">
      <c r="B443" s="112"/>
      <c r="C443" s="112"/>
      <c r="D443" s="112"/>
    </row>
    <row r="444" spans="2:4">
      <c r="B444" s="112"/>
      <c r="C444" s="112"/>
      <c r="D444" s="112"/>
    </row>
    <row r="445" spans="2:4">
      <c r="B445" s="112"/>
      <c r="C445" s="112"/>
      <c r="D445" s="112"/>
    </row>
    <row r="446" spans="2:4">
      <c r="B446" s="112"/>
      <c r="C446" s="112"/>
      <c r="D446" s="112"/>
    </row>
    <row r="447" spans="2:4">
      <c r="B447" s="112"/>
      <c r="C447" s="112"/>
      <c r="D447" s="112"/>
    </row>
    <row r="448" spans="2:4">
      <c r="B448" s="112"/>
      <c r="C448" s="112"/>
      <c r="D448" s="112"/>
    </row>
    <row r="449" spans="2:4">
      <c r="B449" s="112"/>
      <c r="C449" s="112"/>
      <c r="D449" s="112"/>
    </row>
    <row r="450" spans="2:4">
      <c r="B450" s="112"/>
      <c r="C450" s="112"/>
      <c r="D450" s="112"/>
    </row>
    <row r="451" spans="2:4">
      <c r="B451" s="112"/>
      <c r="C451" s="112"/>
      <c r="D451" s="112"/>
    </row>
    <row r="452" spans="2:4">
      <c r="B452" s="112"/>
      <c r="C452" s="112"/>
      <c r="D452" s="112"/>
    </row>
    <row r="453" spans="2:4">
      <c r="B453" s="112"/>
      <c r="C453" s="112"/>
      <c r="D453" s="112"/>
    </row>
    <row r="454" spans="2:4">
      <c r="B454" s="112"/>
      <c r="C454" s="112"/>
      <c r="D454" s="112"/>
    </row>
    <row r="455" spans="2:4">
      <c r="B455" s="112"/>
      <c r="C455" s="112"/>
      <c r="D455" s="112"/>
    </row>
    <row r="456" spans="2:4">
      <c r="B456" s="112"/>
      <c r="C456" s="112"/>
      <c r="D456" s="112"/>
    </row>
    <row r="457" spans="2:4">
      <c r="B457" s="112"/>
      <c r="C457" s="112"/>
      <c r="D457" s="112"/>
    </row>
    <row r="458" spans="2:4">
      <c r="B458" s="112"/>
      <c r="C458" s="112"/>
      <c r="D458" s="112"/>
    </row>
    <row r="459" spans="2:4">
      <c r="B459" s="112"/>
      <c r="C459" s="112"/>
      <c r="D459" s="112"/>
    </row>
    <row r="460" spans="2:4">
      <c r="B460" s="112"/>
      <c r="C460" s="112"/>
      <c r="D460" s="112"/>
    </row>
    <row r="461" spans="2:4">
      <c r="B461" s="112"/>
      <c r="C461" s="112"/>
      <c r="D461" s="112"/>
    </row>
    <row r="462" spans="2:4">
      <c r="B462" s="112"/>
      <c r="C462" s="112"/>
      <c r="D462" s="112"/>
    </row>
    <row r="463" spans="2:4">
      <c r="B463" s="112"/>
      <c r="C463" s="112"/>
      <c r="D463" s="112"/>
    </row>
    <row r="464" spans="2:4">
      <c r="B464" s="112"/>
      <c r="C464" s="112"/>
      <c r="D464" s="112"/>
    </row>
    <row r="465" spans="2:4">
      <c r="B465" s="112"/>
      <c r="C465" s="112"/>
      <c r="D465" s="112"/>
    </row>
    <row r="466" spans="2:4">
      <c r="B466" s="112"/>
      <c r="C466" s="112"/>
      <c r="D466" s="112"/>
    </row>
    <row r="467" spans="2:4">
      <c r="B467" s="112"/>
      <c r="C467" s="112"/>
      <c r="D467" s="112"/>
    </row>
    <row r="468" spans="2:4">
      <c r="B468" s="112"/>
      <c r="C468" s="112"/>
      <c r="D468" s="112"/>
    </row>
    <row r="469" spans="2:4">
      <c r="B469" s="112"/>
      <c r="C469" s="112"/>
      <c r="D469" s="112"/>
    </row>
    <row r="470" spans="2:4">
      <c r="B470" s="112"/>
      <c r="C470" s="112"/>
      <c r="D470" s="112"/>
    </row>
    <row r="471" spans="2:4">
      <c r="B471" s="112"/>
      <c r="C471" s="112"/>
      <c r="D471" s="112"/>
    </row>
    <row r="472" spans="2:4">
      <c r="B472" s="112"/>
      <c r="C472" s="112"/>
      <c r="D472" s="112"/>
    </row>
    <row r="473" spans="2:4">
      <c r="B473" s="112"/>
      <c r="C473" s="112"/>
      <c r="D473" s="112"/>
    </row>
    <row r="474" spans="2:4">
      <c r="B474" s="112"/>
      <c r="C474" s="112"/>
      <c r="D474" s="112"/>
    </row>
    <row r="475" spans="2:4">
      <c r="B475" s="112"/>
      <c r="C475" s="112"/>
      <c r="D475" s="112"/>
    </row>
    <row r="476" spans="2:4">
      <c r="B476" s="112"/>
      <c r="C476" s="112"/>
      <c r="D476" s="112"/>
    </row>
    <row r="477" spans="2:4">
      <c r="B477" s="112"/>
      <c r="C477" s="112"/>
      <c r="D477" s="112"/>
    </row>
    <row r="478" spans="2:4">
      <c r="B478" s="112"/>
      <c r="C478" s="112"/>
      <c r="D478" s="112"/>
    </row>
    <row r="479" spans="2:4">
      <c r="B479" s="112"/>
      <c r="C479" s="112"/>
      <c r="D479" s="112"/>
    </row>
    <row r="480" spans="2:4">
      <c r="B480" s="112"/>
      <c r="C480" s="112"/>
      <c r="D480" s="112"/>
    </row>
    <row r="481" spans="2:4">
      <c r="B481" s="112"/>
      <c r="C481" s="112"/>
      <c r="D481" s="112"/>
    </row>
    <row r="482" spans="2:4">
      <c r="B482" s="112"/>
      <c r="C482" s="112"/>
      <c r="D482" s="112"/>
    </row>
    <row r="483" spans="2:4">
      <c r="B483" s="112"/>
      <c r="C483" s="112"/>
      <c r="D483" s="112"/>
    </row>
    <row r="484" spans="2:4">
      <c r="B484" s="112"/>
      <c r="C484" s="112"/>
      <c r="D484" s="112"/>
    </row>
    <row r="485" spans="2:4">
      <c r="B485" s="112"/>
      <c r="C485" s="112"/>
      <c r="D485" s="112"/>
    </row>
    <row r="486" spans="2:4">
      <c r="B486" s="112"/>
      <c r="C486" s="112"/>
      <c r="D486" s="112"/>
    </row>
    <row r="487" spans="2:4">
      <c r="B487" s="112"/>
      <c r="C487" s="112"/>
      <c r="D487" s="112"/>
    </row>
    <row r="488" spans="2:4">
      <c r="B488" s="112"/>
      <c r="C488" s="112"/>
      <c r="D488" s="112"/>
    </row>
    <row r="489" spans="2:4">
      <c r="B489" s="112"/>
      <c r="C489" s="112"/>
      <c r="D489" s="112"/>
    </row>
    <row r="490" spans="2:4">
      <c r="B490" s="112"/>
      <c r="C490" s="112"/>
      <c r="D490" s="112"/>
    </row>
    <row r="491" spans="2:4">
      <c r="B491" s="112"/>
      <c r="C491" s="112"/>
      <c r="D491" s="112"/>
    </row>
    <row r="492" spans="2:4">
      <c r="B492" s="112"/>
      <c r="C492" s="112"/>
      <c r="D492" s="112"/>
    </row>
    <row r="493" spans="2:4">
      <c r="B493" s="112"/>
      <c r="C493" s="112"/>
      <c r="D493" s="112"/>
    </row>
    <row r="494" spans="2:4">
      <c r="B494" s="112"/>
      <c r="C494" s="112"/>
      <c r="D494" s="112"/>
    </row>
    <row r="495" spans="2:4">
      <c r="B495" s="112"/>
      <c r="C495" s="112"/>
      <c r="D495" s="112"/>
    </row>
    <row r="496" spans="2:4">
      <c r="B496" s="112"/>
      <c r="C496" s="112"/>
      <c r="D496" s="112"/>
    </row>
    <row r="497" spans="2:4">
      <c r="B497" s="112"/>
      <c r="C497" s="112"/>
      <c r="D497" s="112"/>
    </row>
    <row r="498" spans="2:4">
      <c r="B498" s="112"/>
      <c r="C498" s="112"/>
      <c r="D498" s="112"/>
    </row>
    <row r="499" spans="2:4">
      <c r="B499" s="112"/>
      <c r="C499" s="112"/>
      <c r="D499" s="112"/>
    </row>
    <row r="500" spans="2:4">
      <c r="B500" s="112"/>
      <c r="C500" s="112"/>
      <c r="D500" s="112"/>
    </row>
    <row r="501" spans="2:4">
      <c r="B501" s="112"/>
      <c r="C501" s="112"/>
      <c r="D501" s="112"/>
    </row>
    <row r="502" spans="2:4">
      <c r="B502" s="112"/>
      <c r="C502" s="112"/>
      <c r="D502" s="112"/>
    </row>
    <row r="503" spans="2:4">
      <c r="B503" s="112"/>
      <c r="C503" s="112"/>
      <c r="D503" s="112"/>
    </row>
    <row r="504" spans="2:4">
      <c r="B504" s="112"/>
      <c r="C504" s="112"/>
      <c r="D504" s="112"/>
    </row>
    <row r="505" spans="2:4">
      <c r="B505" s="112"/>
      <c r="C505" s="112"/>
      <c r="D505" s="112"/>
    </row>
    <row r="506" spans="2:4">
      <c r="B506" s="112"/>
      <c r="C506" s="112"/>
      <c r="D506" s="112"/>
    </row>
    <row r="507" spans="2:4">
      <c r="B507" s="112"/>
      <c r="C507" s="112"/>
      <c r="D507" s="112"/>
    </row>
    <row r="508" spans="2:4">
      <c r="B508" s="112"/>
      <c r="C508" s="112"/>
      <c r="D508" s="112"/>
    </row>
    <row r="509" spans="2:4">
      <c r="B509" s="112"/>
      <c r="C509" s="112"/>
      <c r="D509" s="112"/>
    </row>
    <row r="510" spans="2:4">
      <c r="B510" s="112"/>
      <c r="C510" s="112"/>
      <c r="D510" s="112"/>
    </row>
    <row r="511" spans="2:4">
      <c r="B511" s="112"/>
      <c r="C511" s="112"/>
      <c r="D511" s="112"/>
    </row>
    <row r="512" spans="2:4">
      <c r="B512" s="112"/>
      <c r="C512" s="112"/>
      <c r="D512" s="112"/>
    </row>
    <row r="513" spans="2:4">
      <c r="B513" s="112"/>
      <c r="C513" s="112"/>
      <c r="D513" s="112"/>
    </row>
    <row r="514" spans="2:4">
      <c r="B514" s="112"/>
      <c r="C514" s="112"/>
      <c r="D514" s="112"/>
    </row>
    <row r="515" spans="2:4">
      <c r="B515" s="112"/>
      <c r="C515" s="112"/>
      <c r="D515" s="112"/>
    </row>
    <row r="516" spans="2:4">
      <c r="B516" s="112"/>
      <c r="C516" s="112"/>
      <c r="D516" s="112"/>
    </row>
    <row r="517" spans="2:4">
      <c r="B517" s="112"/>
      <c r="C517" s="112"/>
      <c r="D517" s="112"/>
    </row>
    <row r="518" spans="2:4">
      <c r="B518" s="112"/>
      <c r="C518" s="112"/>
      <c r="D518" s="112"/>
    </row>
    <row r="519" spans="2:4">
      <c r="B519" s="112"/>
      <c r="C519" s="112"/>
      <c r="D519" s="112"/>
    </row>
    <row r="520" spans="2:4">
      <c r="B520" s="112"/>
      <c r="C520" s="112"/>
      <c r="D520" s="112"/>
    </row>
    <row r="521" spans="2:4">
      <c r="B521" s="112"/>
      <c r="C521" s="112"/>
      <c r="D521" s="112"/>
    </row>
    <row r="522" spans="2:4">
      <c r="B522" s="112"/>
      <c r="C522" s="112"/>
      <c r="D522" s="112"/>
    </row>
    <row r="523" spans="2:4">
      <c r="B523" s="112"/>
      <c r="C523" s="112"/>
      <c r="D523" s="112"/>
    </row>
    <row r="524" spans="2:4">
      <c r="B524" s="112"/>
      <c r="C524" s="112"/>
      <c r="D524" s="112"/>
    </row>
    <row r="525" spans="2:4">
      <c r="B525" s="112"/>
      <c r="C525" s="112"/>
      <c r="D525" s="112"/>
    </row>
    <row r="526" spans="2:4">
      <c r="B526" s="112"/>
      <c r="C526" s="112"/>
      <c r="D526" s="112"/>
    </row>
    <row r="527" spans="2:4">
      <c r="B527" s="112"/>
      <c r="C527" s="112"/>
      <c r="D527" s="112"/>
    </row>
    <row r="528" spans="2:4">
      <c r="B528" s="112"/>
      <c r="C528" s="112"/>
      <c r="D528" s="112"/>
    </row>
    <row r="529" spans="2:4">
      <c r="B529" s="112"/>
      <c r="C529" s="112"/>
      <c r="D529" s="112"/>
    </row>
    <row r="530" spans="2:4">
      <c r="B530" s="112"/>
      <c r="C530" s="112"/>
      <c r="D530" s="112"/>
    </row>
    <row r="531" spans="2:4">
      <c r="B531" s="112"/>
      <c r="C531" s="112"/>
      <c r="D531" s="112"/>
    </row>
    <row r="532" spans="2:4">
      <c r="B532" s="112"/>
      <c r="C532" s="112"/>
      <c r="D532" s="112"/>
    </row>
    <row r="533" spans="2:4">
      <c r="B533" s="112"/>
      <c r="C533" s="112"/>
      <c r="D533" s="112"/>
    </row>
    <row r="534" spans="2:4">
      <c r="B534" s="112"/>
      <c r="C534" s="112"/>
      <c r="D534" s="112"/>
    </row>
    <row r="535" spans="2:4">
      <c r="B535" s="112"/>
      <c r="C535" s="112"/>
      <c r="D535" s="112"/>
    </row>
    <row r="536" spans="2:4">
      <c r="B536" s="112"/>
      <c r="C536" s="112"/>
      <c r="D536" s="112"/>
    </row>
    <row r="537" spans="2:4">
      <c r="B537" s="112"/>
      <c r="C537" s="112"/>
      <c r="D537" s="112"/>
    </row>
    <row r="538" spans="2:4">
      <c r="B538" s="112"/>
      <c r="C538" s="112"/>
      <c r="D538" s="112"/>
    </row>
    <row r="539" spans="2:4">
      <c r="B539" s="112"/>
      <c r="C539" s="112"/>
      <c r="D539" s="112"/>
    </row>
    <row r="540" spans="2:4">
      <c r="B540" s="112"/>
      <c r="C540" s="112"/>
      <c r="D540" s="112"/>
    </row>
    <row r="541" spans="2:4">
      <c r="B541" s="112"/>
      <c r="C541" s="112"/>
      <c r="D541" s="112"/>
    </row>
    <row r="542" spans="2:4">
      <c r="B542" s="112"/>
      <c r="C542" s="112"/>
      <c r="D542" s="112"/>
    </row>
    <row r="543" spans="2:4">
      <c r="B543" s="112"/>
      <c r="C543" s="112"/>
      <c r="D543" s="112"/>
    </row>
    <row r="544" spans="2:4">
      <c r="B544" s="112"/>
      <c r="C544" s="112"/>
      <c r="D544" s="112"/>
    </row>
    <row r="545" spans="2:4">
      <c r="B545" s="112"/>
      <c r="C545" s="112"/>
      <c r="D545" s="112"/>
    </row>
    <row r="546" spans="2:4">
      <c r="B546" s="112"/>
      <c r="C546" s="112"/>
      <c r="D546" s="112"/>
    </row>
    <row r="547" spans="2:4">
      <c r="B547" s="112"/>
      <c r="C547" s="112"/>
      <c r="D547" s="112"/>
    </row>
    <row r="548" spans="2:4">
      <c r="B548" s="112"/>
      <c r="C548" s="112"/>
      <c r="D548" s="112"/>
    </row>
    <row r="549" spans="2:4">
      <c r="B549" s="112"/>
      <c r="C549" s="112"/>
      <c r="D549" s="112"/>
    </row>
    <row r="550" spans="2:4">
      <c r="B550" s="112"/>
      <c r="C550" s="112"/>
      <c r="D550" s="112"/>
    </row>
    <row r="551" spans="2:4">
      <c r="B551" s="112"/>
      <c r="C551" s="112"/>
      <c r="D551" s="112"/>
    </row>
    <row r="552" spans="2:4">
      <c r="B552" s="112"/>
      <c r="C552" s="112"/>
      <c r="D552" s="112"/>
    </row>
    <row r="553" spans="2:4">
      <c r="B553" s="112"/>
      <c r="C553" s="112"/>
      <c r="D553" s="112"/>
    </row>
    <row r="554" spans="2:4">
      <c r="B554" s="112"/>
      <c r="C554" s="112"/>
      <c r="D554" s="112"/>
    </row>
    <row r="555" spans="2:4">
      <c r="B555" s="112"/>
      <c r="C555" s="112"/>
      <c r="D555" s="112"/>
    </row>
    <row r="556" spans="2:4">
      <c r="B556" s="112"/>
      <c r="C556" s="112"/>
      <c r="D556" s="112"/>
    </row>
    <row r="557" spans="2:4">
      <c r="B557" s="112"/>
      <c r="C557" s="112"/>
      <c r="D557" s="112"/>
    </row>
    <row r="558" spans="2:4">
      <c r="B558" s="112"/>
      <c r="C558" s="112"/>
      <c r="D558" s="112"/>
    </row>
    <row r="559" spans="2:4">
      <c r="B559" s="112"/>
      <c r="C559" s="112"/>
      <c r="D559" s="112"/>
    </row>
    <row r="560" spans="2:4">
      <c r="B560" s="112"/>
      <c r="C560" s="112"/>
      <c r="D560" s="112"/>
    </row>
    <row r="561" spans="2:4">
      <c r="B561" s="112"/>
      <c r="C561" s="112"/>
      <c r="D561" s="112"/>
    </row>
    <row r="562" spans="2:4">
      <c r="B562" s="112"/>
      <c r="C562" s="112"/>
      <c r="D562" s="112"/>
    </row>
    <row r="563" spans="2:4">
      <c r="B563" s="112"/>
      <c r="C563" s="112"/>
      <c r="D563" s="112"/>
    </row>
    <row r="564" spans="2:4">
      <c r="B564" s="112"/>
      <c r="C564" s="112"/>
      <c r="D564" s="112"/>
    </row>
    <row r="565" spans="2:4">
      <c r="B565" s="112"/>
      <c r="C565" s="112"/>
      <c r="D565" s="112"/>
    </row>
    <row r="566" spans="2:4">
      <c r="B566" s="112"/>
      <c r="C566" s="112"/>
      <c r="D566" s="112"/>
    </row>
    <row r="567" spans="2:4">
      <c r="B567" s="112"/>
      <c r="C567" s="112"/>
      <c r="D567" s="112"/>
    </row>
    <row r="568" spans="2:4">
      <c r="B568" s="112"/>
      <c r="C568" s="112"/>
      <c r="D568" s="112"/>
    </row>
    <row r="569" spans="2:4">
      <c r="B569" s="112"/>
      <c r="C569" s="112"/>
      <c r="D569" s="112"/>
    </row>
    <row r="570" spans="2:4">
      <c r="B570" s="112"/>
      <c r="C570" s="112"/>
      <c r="D570" s="112"/>
    </row>
    <row r="571" spans="2:4">
      <c r="B571" s="112"/>
      <c r="C571" s="112"/>
      <c r="D571" s="112"/>
    </row>
    <row r="572" spans="2:4">
      <c r="B572" s="112"/>
      <c r="C572" s="112"/>
      <c r="D572" s="112"/>
    </row>
    <row r="573" spans="2:4">
      <c r="B573" s="112"/>
      <c r="C573" s="112"/>
      <c r="D573" s="112"/>
    </row>
    <row r="574" spans="2:4">
      <c r="B574" s="112"/>
      <c r="C574" s="112"/>
      <c r="D574" s="112"/>
    </row>
    <row r="575" spans="2:4">
      <c r="B575" s="112"/>
      <c r="C575" s="112"/>
      <c r="D575" s="112"/>
    </row>
    <row r="576" spans="2:4">
      <c r="B576" s="112"/>
      <c r="C576" s="112"/>
      <c r="D576" s="112"/>
    </row>
    <row r="577" spans="2:4">
      <c r="B577" s="112"/>
      <c r="C577" s="112"/>
      <c r="D577" s="112"/>
    </row>
    <row r="578" spans="2:4">
      <c r="B578" s="112"/>
      <c r="C578" s="112"/>
      <c r="D578" s="112"/>
    </row>
    <row r="579" spans="2:4">
      <c r="B579" s="112"/>
      <c r="C579" s="112"/>
      <c r="D579" s="112"/>
    </row>
    <row r="580" spans="2:4">
      <c r="B580" s="112"/>
      <c r="C580" s="112"/>
      <c r="D580" s="112"/>
    </row>
    <row r="581" spans="2:4">
      <c r="B581" s="112"/>
      <c r="C581" s="112"/>
      <c r="D581" s="112"/>
    </row>
    <row r="582" spans="2:4">
      <c r="B582" s="112"/>
      <c r="C582" s="112"/>
      <c r="D582" s="112"/>
    </row>
    <row r="583" spans="2:4">
      <c r="B583" s="112"/>
      <c r="C583" s="112"/>
      <c r="D583" s="112"/>
    </row>
    <row r="584" spans="2:4">
      <c r="B584" s="112"/>
      <c r="C584" s="112"/>
      <c r="D584" s="112"/>
    </row>
    <row r="585" spans="2:4">
      <c r="B585" s="112"/>
      <c r="C585" s="112"/>
      <c r="D585" s="112"/>
    </row>
    <row r="586" spans="2:4">
      <c r="B586" s="112"/>
      <c r="C586" s="112"/>
      <c r="D586" s="112"/>
    </row>
    <row r="587" spans="2:4">
      <c r="B587" s="112"/>
      <c r="C587" s="112"/>
      <c r="D587" s="112"/>
    </row>
    <row r="588" spans="2:4">
      <c r="B588" s="112"/>
      <c r="C588" s="112"/>
      <c r="D588" s="112"/>
    </row>
    <row r="589" spans="2:4">
      <c r="B589" s="112"/>
      <c r="C589" s="112"/>
      <c r="D589" s="112"/>
    </row>
    <row r="590" spans="2:4">
      <c r="B590" s="112"/>
      <c r="C590" s="112"/>
      <c r="D590" s="112"/>
    </row>
    <row r="591" spans="2:4">
      <c r="B591" s="112"/>
      <c r="C591" s="112"/>
      <c r="D591" s="112"/>
    </row>
    <row r="592" spans="2:4">
      <c r="B592" s="112"/>
      <c r="C592" s="112"/>
      <c r="D592" s="112"/>
    </row>
    <row r="593" spans="2:4">
      <c r="B593" s="112"/>
      <c r="C593" s="112"/>
      <c r="D593" s="112"/>
    </row>
    <row r="594" spans="2:4">
      <c r="B594" s="112"/>
      <c r="C594" s="112"/>
      <c r="D594" s="112"/>
    </row>
    <row r="595" spans="2:4">
      <c r="B595" s="112"/>
      <c r="C595" s="112"/>
      <c r="D595" s="112"/>
    </row>
    <row r="596" spans="2:4">
      <c r="B596" s="112"/>
      <c r="C596" s="112"/>
      <c r="D596" s="112"/>
    </row>
    <row r="597" spans="2:4">
      <c r="B597" s="112"/>
      <c r="C597" s="112"/>
      <c r="D597" s="112"/>
    </row>
    <row r="598" spans="2:4">
      <c r="B598" s="112"/>
      <c r="C598" s="112"/>
      <c r="D598" s="112"/>
    </row>
    <row r="599" spans="2:4">
      <c r="B599" s="112"/>
      <c r="C599" s="112"/>
      <c r="D599" s="112"/>
    </row>
    <row r="600" spans="2:4">
      <c r="B600" s="112"/>
      <c r="C600" s="112"/>
      <c r="D600" s="112"/>
    </row>
    <row r="601" spans="2:4">
      <c r="B601" s="112"/>
      <c r="C601" s="112"/>
      <c r="D601" s="112"/>
    </row>
    <row r="602" spans="2:4">
      <c r="B602" s="112"/>
      <c r="C602" s="112"/>
      <c r="D602" s="112"/>
    </row>
    <row r="603" spans="2:4">
      <c r="B603" s="112"/>
      <c r="C603" s="112"/>
      <c r="D603" s="112"/>
    </row>
    <row r="604" spans="2:4">
      <c r="B604" s="112"/>
      <c r="C604" s="112"/>
      <c r="D604" s="112"/>
    </row>
    <row r="605" spans="2:4">
      <c r="B605" s="112"/>
      <c r="C605" s="112"/>
      <c r="D605" s="112"/>
    </row>
    <row r="606" spans="2:4">
      <c r="B606" s="112"/>
      <c r="C606" s="112"/>
      <c r="D606" s="112"/>
    </row>
    <row r="607" spans="2:4">
      <c r="B607" s="112"/>
      <c r="C607" s="112"/>
      <c r="D607" s="112"/>
    </row>
    <row r="608" spans="2:4">
      <c r="B608" s="112"/>
      <c r="C608" s="112"/>
      <c r="D608" s="112"/>
    </row>
    <row r="609" spans="2:4">
      <c r="B609" s="112"/>
      <c r="C609" s="112"/>
      <c r="D609" s="112"/>
    </row>
    <row r="610" spans="2:4">
      <c r="B610" s="112"/>
      <c r="C610" s="112"/>
      <c r="D610" s="112"/>
    </row>
    <row r="611" spans="2:4">
      <c r="B611" s="112"/>
      <c r="C611" s="112"/>
      <c r="D611" s="112"/>
    </row>
    <row r="612" spans="2:4">
      <c r="B612" s="112"/>
      <c r="C612" s="112"/>
      <c r="D612" s="112"/>
    </row>
    <row r="613" spans="2:4">
      <c r="B613" s="112"/>
      <c r="C613" s="112"/>
      <c r="D613" s="112"/>
    </row>
    <row r="614" spans="2:4">
      <c r="B614" s="112"/>
      <c r="C614" s="112"/>
      <c r="D614" s="112"/>
    </row>
    <row r="615" spans="2:4">
      <c r="B615" s="112"/>
      <c r="C615" s="112"/>
      <c r="D615" s="112"/>
    </row>
    <row r="616" spans="2:4">
      <c r="B616" s="112"/>
      <c r="C616" s="112"/>
      <c r="D616" s="112"/>
    </row>
    <row r="617" spans="2:4">
      <c r="B617" s="112"/>
      <c r="C617" s="112"/>
      <c r="D617" s="112"/>
    </row>
    <row r="618" spans="2:4">
      <c r="B618" s="112"/>
      <c r="C618" s="112"/>
      <c r="D618" s="112"/>
    </row>
    <row r="619" spans="2:4">
      <c r="B619" s="112"/>
      <c r="C619" s="112"/>
      <c r="D619" s="112"/>
    </row>
    <row r="620" spans="2:4">
      <c r="B620" s="112"/>
      <c r="C620" s="112"/>
      <c r="D620" s="112"/>
    </row>
    <row r="621" spans="2:4">
      <c r="B621" s="112"/>
      <c r="C621" s="112"/>
      <c r="D621" s="112"/>
    </row>
    <row r="622" spans="2:4">
      <c r="B622" s="112"/>
      <c r="C622" s="112"/>
      <c r="D622" s="112"/>
    </row>
    <row r="623" spans="2:4">
      <c r="B623" s="112"/>
      <c r="C623" s="112"/>
      <c r="D623" s="112"/>
    </row>
    <row r="624" spans="2:4">
      <c r="B624" s="112"/>
      <c r="C624" s="112"/>
      <c r="D624" s="112"/>
    </row>
    <row r="625" spans="2:4">
      <c r="B625" s="112"/>
      <c r="C625" s="112"/>
      <c r="D625" s="112"/>
    </row>
    <row r="626" spans="2:4">
      <c r="B626" s="112"/>
      <c r="C626" s="112"/>
      <c r="D626" s="112"/>
    </row>
    <row r="627" spans="2:4">
      <c r="B627" s="112"/>
      <c r="C627" s="112"/>
      <c r="D627" s="112"/>
    </row>
    <row r="628" spans="2:4">
      <c r="B628" s="112"/>
      <c r="C628" s="112"/>
      <c r="D628" s="112"/>
    </row>
    <row r="629" spans="2:4">
      <c r="B629" s="112"/>
      <c r="C629" s="112"/>
      <c r="D629" s="112"/>
    </row>
    <row r="630" spans="2:4">
      <c r="B630" s="112"/>
      <c r="C630" s="112"/>
      <c r="D630" s="112"/>
    </row>
    <row r="631" spans="2:4">
      <c r="B631" s="112"/>
      <c r="C631" s="112"/>
      <c r="D631" s="112"/>
    </row>
    <row r="632" spans="2:4">
      <c r="B632" s="112"/>
      <c r="C632" s="112"/>
      <c r="D632" s="112"/>
    </row>
    <row r="633" spans="2:4">
      <c r="B633" s="112"/>
      <c r="C633" s="112"/>
      <c r="D633" s="112"/>
    </row>
    <row r="634" spans="2:4">
      <c r="B634" s="112"/>
      <c r="C634" s="112"/>
      <c r="D634" s="112"/>
    </row>
    <row r="635" spans="2:4">
      <c r="B635" s="112"/>
      <c r="C635" s="112"/>
      <c r="D635" s="112"/>
    </row>
    <row r="636" spans="2:4">
      <c r="B636" s="112"/>
      <c r="C636" s="112"/>
      <c r="D636" s="112"/>
    </row>
    <row r="637" spans="2:4">
      <c r="B637" s="112"/>
      <c r="C637" s="112"/>
      <c r="D637" s="112"/>
    </row>
    <row r="638" spans="2:4">
      <c r="B638" s="112"/>
      <c r="C638" s="112"/>
      <c r="D638" s="112"/>
    </row>
    <row r="639" spans="2:4">
      <c r="B639" s="112"/>
      <c r="C639" s="112"/>
      <c r="D639" s="112"/>
    </row>
    <row r="640" spans="2:4">
      <c r="B640" s="112"/>
      <c r="C640" s="112"/>
      <c r="D640" s="112"/>
    </row>
    <row r="641" spans="2:4">
      <c r="B641" s="112"/>
      <c r="C641" s="112"/>
      <c r="D641" s="112"/>
    </row>
    <row r="642" spans="2:4">
      <c r="B642" s="112"/>
      <c r="C642" s="112"/>
      <c r="D642" s="112"/>
    </row>
    <row r="643" spans="2:4">
      <c r="B643" s="112"/>
      <c r="C643" s="112"/>
      <c r="D643" s="112"/>
    </row>
    <row r="644" spans="2:4">
      <c r="B644" s="112"/>
      <c r="C644" s="112"/>
      <c r="D644" s="112"/>
    </row>
    <row r="645" spans="2:4">
      <c r="B645" s="112"/>
      <c r="C645" s="112"/>
      <c r="D645" s="112"/>
    </row>
    <row r="646" spans="2:4">
      <c r="B646" s="112"/>
      <c r="C646" s="112"/>
      <c r="D646" s="112"/>
    </row>
    <row r="647" spans="2:4">
      <c r="B647" s="112"/>
      <c r="C647" s="112"/>
      <c r="D647" s="112"/>
    </row>
    <row r="648" spans="2:4">
      <c r="B648" s="112"/>
      <c r="C648" s="112"/>
      <c r="D648" s="112"/>
    </row>
    <row r="649" spans="2:4">
      <c r="B649" s="112"/>
      <c r="C649" s="112"/>
      <c r="D649" s="112"/>
    </row>
    <row r="650" spans="2:4">
      <c r="B650" s="112"/>
      <c r="C650" s="112"/>
      <c r="D650" s="112"/>
    </row>
    <row r="651" spans="2:4">
      <c r="B651" s="112"/>
      <c r="C651" s="112"/>
      <c r="D651" s="112"/>
    </row>
    <row r="652" spans="2:4">
      <c r="B652" s="112"/>
      <c r="C652" s="112"/>
      <c r="D652" s="112"/>
    </row>
    <row r="653" spans="2:4">
      <c r="B653" s="112"/>
      <c r="C653" s="112"/>
      <c r="D653" s="112"/>
    </row>
    <row r="654" spans="2:4">
      <c r="B654" s="112"/>
      <c r="C654" s="112"/>
      <c r="D654" s="112"/>
    </row>
    <row r="655" spans="2:4">
      <c r="B655" s="112"/>
      <c r="C655" s="112"/>
      <c r="D655" s="112"/>
    </row>
    <row r="656" spans="2:4">
      <c r="B656" s="112"/>
      <c r="C656" s="112"/>
      <c r="D656" s="112"/>
    </row>
    <row r="657" spans="2:4">
      <c r="B657" s="112"/>
      <c r="C657" s="112"/>
      <c r="D657" s="112"/>
    </row>
    <row r="658" spans="2:4">
      <c r="B658" s="112"/>
      <c r="C658" s="112"/>
      <c r="D658" s="112"/>
    </row>
    <row r="659" spans="2:4">
      <c r="B659" s="112"/>
      <c r="C659" s="112"/>
      <c r="D659" s="112"/>
    </row>
    <row r="660" spans="2:4">
      <c r="B660" s="112"/>
      <c r="C660" s="112"/>
      <c r="D660" s="112"/>
    </row>
    <row r="661" spans="2:4">
      <c r="B661" s="112"/>
      <c r="C661" s="112"/>
      <c r="D661" s="112"/>
    </row>
    <row r="662" spans="2:4">
      <c r="B662" s="112"/>
      <c r="C662" s="112"/>
      <c r="D662" s="112"/>
    </row>
    <row r="663" spans="2:4">
      <c r="B663" s="112"/>
      <c r="C663" s="112"/>
      <c r="D663" s="112"/>
    </row>
    <row r="664" spans="2:4">
      <c r="B664" s="112"/>
      <c r="C664" s="112"/>
      <c r="D664" s="112"/>
    </row>
    <row r="665" spans="2:4">
      <c r="B665" s="112"/>
      <c r="C665" s="112"/>
      <c r="D665" s="112"/>
    </row>
    <row r="666" spans="2:4">
      <c r="B666" s="112"/>
      <c r="C666" s="112"/>
      <c r="D666" s="112"/>
    </row>
    <row r="667" spans="2:4">
      <c r="B667" s="112"/>
      <c r="C667" s="112"/>
      <c r="D667" s="112"/>
    </row>
    <row r="668" spans="2:4">
      <c r="B668" s="112"/>
      <c r="C668" s="112"/>
      <c r="D668" s="112"/>
    </row>
    <row r="669" spans="2:4">
      <c r="B669" s="112"/>
      <c r="C669" s="112"/>
      <c r="D669" s="112"/>
    </row>
    <row r="670" spans="2:4">
      <c r="B670" s="112"/>
      <c r="C670" s="112"/>
      <c r="D670" s="112"/>
    </row>
    <row r="671" spans="2:4">
      <c r="B671" s="112"/>
      <c r="C671" s="112"/>
      <c r="D671" s="112"/>
    </row>
    <row r="672" spans="2:4">
      <c r="B672" s="112"/>
      <c r="C672" s="112"/>
      <c r="D672" s="112"/>
    </row>
    <row r="673" spans="2:4">
      <c r="B673" s="112"/>
      <c r="C673" s="112"/>
      <c r="D673" s="112"/>
    </row>
    <row r="674" spans="2:4">
      <c r="B674" s="112"/>
      <c r="C674" s="112"/>
      <c r="D674" s="112"/>
    </row>
    <row r="675" spans="2:4">
      <c r="B675" s="112"/>
      <c r="C675" s="112"/>
      <c r="D675" s="112"/>
    </row>
    <row r="676" spans="2:4">
      <c r="B676" s="112"/>
      <c r="C676" s="112"/>
      <c r="D676" s="112"/>
    </row>
    <row r="677" spans="2:4">
      <c r="B677" s="112"/>
      <c r="C677" s="112"/>
      <c r="D677" s="112"/>
    </row>
    <row r="678" spans="2:4">
      <c r="B678" s="112"/>
      <c r="C678" s="112"/>
      <c r="D678" s="112"/>
    </row>
    <row r="679" spans="2:4">
      <c r="B679" s="112"/>
      <c r="C679" s="112"/>
      <c r="D679" s="112"/>
    </row>
    <row r="680" spans="2:4">
      <c r="B680" s="112"/>
      <c r="C680" s="112"/>
      <c r="D680" s="112"/>
    </row>
    <row r="681" spans="2:4">
      <c r="B681" s="112"/>
      <c r="C681" s="112"/>
      <c r="D681" s="112"/>
    </row>
    <row r="682" spans="2:4">
      <c r="B682" s="112"/>
      <c r="C682" s="112"/>
      <c r="D682" s="112"/>
    </row>
    <row r="683" spans="2:4">
      <c r="B683" s="112"/>
      <c r="C683" s="112"/>
      <c r="D683" s="112"/>
    </row>
    <row r="684" spans="2:4">
      <c r="B684" s="112"/>
      <c r="C684" s="112"/>
      <c r="D684" s="112"/>
    </row>
    <row r="685" spans="2:4">
      <c r="B685" s="112"/>
      <c r="C685" s="112"/>
      <c r="D685" s="112"/>
    </row>
    <row r="686" spans="2:4">
      <c r="B686" s="112"/>
      <c r="C686" s="112"/>
      <c r="D686" s="112"/>
    </row>
    <row r="687" spans="2:4">
      <c r="B687" s="112"/>
      <c r="C687" s="112"/>
      <c r="D687" s="112"/>
    </row>
    <row r="688" spans="2:4">
      <c r="B688" s="112"/>
      <c r="C688" s="112"/>
      <c r="D688" s="112"/>
    </row>
    <row r="689" spans="2:4">
      <c r="B689" s="112"/>
      <c r="C689" s="112"/>
      <c r="D689" s="112"/>
    </row>
    <row r="690" spans="2:4">
      <c r="B690" s="112"/>
      <c r="C690" s="112"/>
      <c r="D690" s="112"/>
    </row>
    <row r="691" spans="2:4">
      <c r="B691" s="112"/>
      <c r="C691" s="112"/>
      <c r="D691" s="112"/>
    </row>
    <row r="692" spans="2:4">
      <c r="B692" s="112"/>
      <c r="C692" s="112"/>
      <c r="D692" s="112"/>
    </row>
    <row r="693" spans="2:4">
      <c r="B693" s="112"/>
      <c r="C693" s="112"/>
      <c r="D693" s="112"/>
    </row>
    <row r="694" spans="2:4">
      <c r="B694" s="112"/>
      <c r="C694" s="112"/>
      <c r="D694" s="112"/>
    </row>
    <row r="695" spans="2:4">
      <c r="B695" s="112"/>
      <c r="C695" s="112"/>
      <c r="D695" s="112"/>
    </row>
    <row r="696" spans="2:4">
      <c r="B696" s="112"/>
      <c r="C696" s="112"/>
      <c r="D696" s="112"/>
    </row>
    <row r="697" spans="2:4">
      <c r="B697" s="112"/>
      <c r="C697" s="112"/>
      <c r="D697" s="112"/>
    </row>
    <row r="698" spans="2:4">
      <c r="B698" s="112"/>
      <c r="C698" s="112"/>
      <c r="D698" s="112"/>
    </row>
    <row r="699" spans="2:4">
      <c r="B699" s="112"/>
      <c r="C699" s="112"/>
      <c r="D699" s="112"/>
    </row>
    <row r="700" spans="2:4">
      <c r="B700" s="112"/>
      <c r="C700" s="112"/>
      <c r="D700" s="112"/>
    </row>
    <row r="701" spans="2:4">
      <c r="B701" s="112"/>
      <c r="C701" s="112"/>
      <c r="D701" s="112"/>
    </row>
    <row r="702" spans="2:4">
      <c r="B702" s="112"/>
      <c r="C702" s="112"/>
      <c r="D702" s="112"/>
    </row>
    <row r="703" spans="2:4">
      <c r="B703" s="112"/>
      <c r="C703" s="112"/>
      <c r="D703" s="112"/>
    </row>
    <row r="704" spans="2:4">
      <c r="B704" s="112"/>
      <c r="C704" s="112"/>
      <c r="D704" s="112"/>
    </row>
    <row r="705" spans="2:4">
      <c r="B705" s="112"/>
      <c r="C705" s="112"/>
      <c r="D705" s="112"/>
    </row>
    <row r="706" spans="2:4">
      <c r="B706" s="112"/>
      <c r="C706" s="112"/>
      <c r="D706" s="112"/>
    </row>
    <row r="707" spans="2:4">
      <c r="B707" s="112"/>
      <c r="C707" s="112"/>
      <c r="D707" s="112"/>
    </row>
    <row r="708" spans="2:4">
      <c r="B708" s="112"/>
      <c r="C708" s="112"/>
      <c r="D708" s="112"/>
    </row>
    <row r="709" spans="2:4">
      <c r="B709" s="112"/>
      <c r="C709" s="112"/>
      <c r="D709" s="112"/>
    </row>
    <row r="710" spans="2:4">
      <c r="B710" s="112"/>
      <c r="C710" s="112"/>
      <c r="D710" s="112"/>
    </row>
    <row r="711" spans="2:4">
      <c r="B711" s="112"/>
      <c r="C711" s="112"/>
      <c r="D711" s="112"/>
    </row>
    <row r="712" spans="2:4">
      <c r="B712" s="112"/>
      <c r="C712" s="112"/>
      <c r="D712" s="112"/>
    </row>
    <row r="713" spans="2:4">
      <c r="B713" s="112"/>
      <c r="C713" s="112"/>
      <c r="D713" s="112"/>
    </row>
    <row r="714" spans="2:4">
      <c r="B714" s="112"/>
      <c r="C714" s="112"/>
      <c r="D714" s="112"/>
    </row>
    <row r="715" spans="2:4">
      <c r="B715" s="112"/>
      <c r="C715" s="112"/>
      <c r="D715" s="112"/>
    </row>
    <row r="716" spans="2:4">
      <c r="B716" s="112"/>
      <c r="C716" s="112"/>
      <c r="D716" s="112"/>
    </row>
    <row r="717" spans="2:4">
      <c r="B717" s="112"/>
      <c r="C717" s="112"/>
      <c r="D717" s="112"/>
    </row>
    <row r="718" spans="2:4">
      <c r="B718" s="112"/>
      <c r="C718" s="112"/>
      <c r="D718" s="112"/>
    </row>
    <row r="719" spans="2:4">
      <c r="B719" s="112"/>
      <c r="C719" s="112"/>
      <c r="D719" s="112"/>
    </row>
    <row r="720" spans="2:4">
      <c r="B720" s="112"/>
      <c r="C720" s="112"/>
      <c r="D720" s="112"/>
    </row>
    <row r="721" spans="2:4">
      <c r="B721" s="112"/>
      <c r="C721" s="112"/>
      <c r="D721" s="112"/>
    </row>
    <row r="722" spans="2:4">
      <c r="B722" s="112"/>
      <c r="C722" s="112"/>
      <c r="D722" s="112"/>
    </row>
    <row r="723" spans="2:4">
      <c r="B723" s="112"/>
      <c r="C723" s="112"/>
      <c r="D723" s="112"/>
    </row>
    <row r="724" spans="2:4">
      <c r="B724" s="112"/>
      <c r="C724" s="112"/>
      <c r="D724" s="112"/>
    </row>
    <row r="725" spans="2:4">
      <c r="B725" s="112"/>
      <c r="C725" s="112"/>
      <c r="D725" s="112"/>
    </row>
    <row r="726" spans="2:4">
      <c r="B726" s="112"/>
      <c r="C726" s="112"/>
      <c r="D726" s="112"/>
    </row>
    <row r="727" spans="2:4">
      <c r="B727" s="112"/>
      <c r="C727" s="112"/>
      <c r="D727" s="112"/>
    </row>
    <row r="728" spans="2:4">
      <c r="B728" s="112"/>
      <c r="C728" s="112"/>
      <c r="D728" s="112"/>
    </row>
    <row r="729" spans="2:4">
      <c r="B729" s="112"/>
      <c r="C729" s="112"/>
      <c r="D729" s="112"/>
    </row>
    <row r="730" spans="2:4">
      <c r="B730" s="112"/>
      <c r="C730" s="112"/>
      <c r="D730" s="112"/>
    </row>
    <row r="731" spans="2:4">
      <c r="B731" s="112"/>
      <c r="C731" s="112"/>
      <c r="D731" s="112"/>
    </row>
    <row r="732" spans="2:4">
      <c r="B732" s="112"/>
      <c r="C732" s="112"/>
      <c r="D732" s="112"/>
    </row>
    <row r="733" spans="2:4">
      <c r="B733" s="112"/>
      <c r="C733" s="112"/>
      <c r="D733" s="112"/>
    </row>
    <row r="734" spans="2:4">
      <c r="B734" s="112"/>
      <c r="C734" s="112"/>
      <c r="D734" s="112"/>
    </row>
    <row r="735" spans="2:4">
      <c r="B735" s="112"/>
      <c r="C735" s="112"/>
      <c r="D735" s="112"/>
    </row>
    <row r="736" spans="2:4">
      <c r="B736" s="112"/>
      <c r="C736" s="112"/>
      <c r="D736" s="112"/>
    </row>
    <row r="737" spans="2:4">
      <c r="B737" s="112"/>
      <c r="C737" s="112"/>
      <c r="D737" s="112"/>
    </row>
    <row r="738" spans="2:4">
      <c r="B738" s="112"/>
      <c r="C738" s="112"/>
      <c r="D738" s="112"/>
    </row>
    <row r="739" spans="2:4">
      <c r="B739" s="112"/>
      <c r="C739" s="112"/>
      <c r="D739" s="112"/>
    </row>
    <row r="740" spans="2:4">
      <c r="B740" s="112"/>
      <c r="C740" s="112"/>
      <c r="D740" s="112"/>
    </row>
    <row r="741" spans="2:4">
      <c r="B741" s="112"/>
      <c r="C741" s="112"/>
      <c r="D741" s="112"/>
    </row>
    <row r="742" spans="2:4">
      <c r="B742" s="112"/>
      <c r="C742" s="112"/>
      <c r="D742" s="112"/>
    </row>
    <row r="743" spans="2:4">
      <c r="B743" s="112"/>
      <c r="C743" s="112"/>
      <c r="D743" s="112"/>
    </row>
    <row r="744" spans="2:4">
      <c r="B744" s="112"/>
      <c r="C744" s="112"/>
      <c r="D744" s="112"/>
    </row>
    <row r="745" spans="2:4">
      <c r="B745" s="112"/>
      <c r="C745" s="112"/>
      <c r="D745" s="112"/>
    </row>
    <row r="746" spans="2:4">
      <c r="B746" s="112"/>
      <c r="C746" s="112"/>
      <c r="D746" s="112"/>
    </row>
    <row r="747" spans="2:4">
      <c r="B747" s="112"/>
      <c r="C747" s="112"/>
      <c r="D747" s="112"/>
    </row>
    <row r="748" spans="2:4">
      <c r="B748" s="112"/>
      <c r="C748" s="112"/>
      <c r="D748" s="112"/>
    </row>
    <row r="749" spans="2:4">
      <c r="B749" s="112"/>
      <c r="C749" s="112"/>
      <c r="D749" s="112"/>
    </row>
    <row r="750" spans="2:4">
      <c r="B750" s="112"/>
      <c r="C750" s="112"/>
      <c r="D750" s="112"/>
    </row>
    <row r="751" spans="2:4">
      <c r="B751" s="112"/>
      <c r="C751" s="112"/>
      <c r="D751" s="112"/>
    </row>
    <row r="752" spans="2:4">
      <c r="B752" s="112"/>
      <c r="C752" s="112"/>
      <c r="D752" s="112"/>
    </row>
    <row r="753" spans="2:4">
      <c r="B753" s="112"/>
      <c r="C753" s="112"/>
      <c r="D753" s="112"/>
    </row>
    <row r="754" spans="2:4">
      <c r="B754" s="112"/>
      <c r="C754" s="112"/>
      <c r="D754" s="112"/>
    </row>
    <row r="755" spans="2:4">
      <c r="B755" s="112"/>
      <c r="C755" s="112"/>
      <c r="D755" s="112"/>
    </row>
    <row r="756" spans="2:4">
      <c r="B756" s="112"/>
      <c r="C756" s="112"/>
      <c r="D756" s="112"/>
    </row>
    <row r="757" spans="2:4">
      <c r="B757" s="112"/>
      <c r="C757" s="112"/>
      <c r="D757" s="112"/>
    </row>
    <row r="758" spans="2:4">
      <c r="B758" s="112"/>
      <c r="C758" s="112"/>
      <c r="D758" s="112"/>
    </row>
    <row r="759" spans="2:4">
      <c r="B759" s="112"/>
      <c r="C759" s="112"/>
      <c r="D759" s="112"/>
    </row>
    <row r="760" spans="2:4">
      <c r="B760" s="112"/>
      <c r="C760" s="112"/>
      <c r="D760" s="112"/>
    </row>
    <row r="761" spans="2:4">
      <c r="B761" s="112"/>
      <c r="C761" s="112"/>
      <c r="D761" s="112"/>
    </row>
    <row r="762" spans="2:4">
      <c r="B762" s="112"/>
      <c r="C762" s="112"/>
      <c r="D762" s="112"/>
    </row>
    <row r="763" spans="2:4">
      <c r="B763" s="112"/>
      <c r="C763" s="112"/>
      <c r="D763" s="112"/>
    </row>
    <row r="764" spans="2:4">
      <c r="B764" s="112"/>
      <c r="C764" s="112"/>
      <c r="D764" s="112"/>
    </row>
    <row r="765" spans="2:4">
      <c r="B765" s="112"/>
      <c r="C765" s="112"/>
      <c r="D765" s="112"/>
    </row>
    <row r="766" spans="2:4">
      <c r="B766" s="112"/>
      <c r="C766" s="112"/>
      <c r="D766" s="112"/>
    </row>
    <row r="767" spans="2:4">
      <c r="B767" s="112"/>
      <c r="C767" s="112"/>
      <c r="D767" s="112"/>
    </row>
    <row r="768" spans="2:4">
      <c r="B768" s="112"/>
      <c r="C768" s="112"/>
      <c r="D768" s="112"/>
    </row>
    <row r="769" spans="2:4">
      <c r="B769" s="112"/>
      <c r="C769" s="112"/>
      <c r="D769" s="112"/>
    </row>
    <row r="770" spans="2:4">
      <c r="B770" s="112"/>
      <c r="C770" s="112"/>
      <c r="D770" s="112"/>
    </row>
    <row r="771" spans="2:4">
      <c r="B771" s="112"/>
      <c r="C771" s="112"/>
      <c r="D771" s="112"/>
    </row>
    <row r="772" spans="2:4">
      <c r="B772" s="112"/>
      <c r="C772" s="112"/>
      <c r="D772" s="112"/>
    </row>
    <row r="773" spans="2:4">
      <c r="B773" s="112"/>
      <c r="C773" s="112"/>
      <c r="D773" s="112"/>
    </row>
    <row r="774" spans="2:4">
      <c r="B774" s="112"/>
      <c r="C774" s="112"/>
      <c r="D774" s="112"/>
    </row>
    <row r="775" spans="2:4">
      <c r="B775" s="112"/>
      <c r="C775" s="112"/>
      <c r="D775" s="112"/>
    </row>
    <row r="776" spans="2:4">
      <c r="B776" s="112"/>
      <c r="C776" s="112"/>
      <c r="D776" s="112"/>
    </row>
    <row r="777" spans="2:4">
      <c r="B777" s="112"/>
      <c r="C777" s="112"/>
      <c r="D777" s="112"/>
    </row>
    <row r="778" spans="2:4">
      <c r="B778" s="112"/>
      <c r="C778" s="112"/>
      <c r="D778" s="112"/>
    </row>
    <row r="779" spans="2:4">
      <c r="B779" s="112"/>
      <c r="C779" s="112"/>
      <c r="D779" s="112"/>
    </row>
    <row r="780" spans="2:4">
      <c r="B780" s="112"/>
      <c r="C780" s="112"/>
      <c r="D780" s="112"/>
    </row>
    <row r="781" spans="2:4">
      <c r="B781" s="112"/>
      <c r="C781" s="112"/>
      <c r="D781" s="112"/>
    </row>
    <row r="782" spans="2:4">
      <c r="B782" s="112"/>
      <c r="C782" s="112"/>
      <c r="D782" s="112"/>
    </row>
    <row r="783" spans="2:4">
      <c r="B783" s="112"/>
      <c r="C783" s="112"/>
      <c r="D783" s="112"/>
    </row>
    <row r="784" spans="2:4">
      <c r="B784" s="112"/>
      <c r="C784" s="112"/>
      <c r="D784" s="112"/>
    </row>
    <row r="785" spans="2:4">
      <c r="B785" s="112"/>
      <c r="C785" s="112"/>
      <c r="D785" s="112"/>
    </row>
    <row r="786" spans="2:4">
      <c r="B786" s="112"/>
      <c r="C786" s="112"/>
      <c r="D786" s="112"/>
    </row>
    <row r="787" spans="2:4">
      <c r="B787" s="112"/>
      <c r="C787" s="112"/>
      <c r="D787" s="112"/>
    </row>
    <row r="788" spans="2:4">
      <c r="B788" s="112"/>
      <c r="C788" s="112"/>
      <c r="D788" s="112"/>
    </row>
    <row r="789" spans="2:4">
      <c r="B789" s="112"/>
      <c r="C789" s="112"/>
      <c r="D789" s="112"/>
    </row>
    <row r="790" spans="2:4">
      <c r="B790" s="112"/>
      <c r="C790" s="112"/>
      <c r="D790" s="112"/>
    </row>
    <row r="791" spans="2:4">
      <c r="B791" s="112"/>
      <c r="C791" s="112"/>
      <c r="D791" s="112"/>
    </row>
    <row r="792" spans="2:4">
      <c r="B792" s="112"/>
      <c r="C792" s="112"/>
      <c r="D792" s="112"/>
    </row>
    <row r="793" spans="2:4">
      <c r="B793" s="112"/>
      <c r="C793" s="112"/>
      <c r="D793" s="112"/>
    </row>
    <row r="794" spans="2:4">
      <c r="B794" s="112"/>
      <c r="C794" s="112"/>
      <c r="D794" s="112"/>
    </row>
    <row r="795" spans="2:4">
      <c r="B795" s="112"/>
      <c r="C795" s="112"/>
      <c r="D795" s="112"/>
    </row>
    <row r="796" spans="2:4">
      <c r="B796" s="112"/>
      <c r="C796" s="112"/>
      <c r="D796" s="112"/>
    </row>
    <row r="797" spans="2:4">
      <c r="B797" s="112"/>
      <c r="C797" s="112"/>
      <c r="D797" s="112"/>
    </row>
    <row r="798" spans="2:4">
      <c r="B798" s="112"/>
      <c r="C798" s="112"/>
      <c r="D798" s="112"/>
    </row>
    <row r="799" spans="2:4">
      <c r="B799" s="112"/>
      <c r="C799" s="112"/>
      <c r="D799" s="112"/>
    </row>
    <row r="800" spans="2:4">
      <c r="B800" s="112"/>
      <c r="C800" s="112"/>
      <c r="D800" s="112"/>
    </row>
    <row r="801" spans="2:4">
      <c r="B801" s="112"/>
      <c r="C801" s="112"/>
      <c r="D801" s="112"/>
    </row>
    <row r="802" spans="2:4">
      <c r="B802" s="112"/>
      <c r="C802" s="112"/>
      <c r="D802" s="112"/>
    </row>
    <row r="803" spans="2:4">
      <c r="B803" s="112"/>
      <c r="C803" s="112"/>
      <c r="D803" s="112"/>
    </row>
    <row r="804" spans="2:4">
      <c r="B804" s="112"/>
      <c r="C804" s="112"/>
      <c r="D804" s="112"/>
    </row>
    <row r="805" spans="2:4">
      <c r="B805" s="112"/>
      <c r="C805" s="112"/>
      <c r="D805" s="112"/>
    </row>
    <row r="806" spans="2:4">
      <c r="B806" s="112"/>
      <c r="C806" s="112"/>
      <c r="D806" s="112"/>
    </row>
    <row r="807" spans="2:4">
      <c r="B807" s="112"/>
      <c r="C807" s="112"/>
      <c r="D807" s="112"/>
    </row>
    <row r="808" spans="2:4">
      <c r="B808" s="112"/>
      <c r="C808" s="112"/>
      <c r="D808" s="112"/>
    </row>
    <row r="809" spans="2:4">
      <c r="B809" s="112"/>
      <c r="C809" s="112"/>
      <c r="D809" s="112"/>
    </row>
    <row r="810" spans="2:4">
      <c r="B810" s="112"/>
      <c r="C810" s="112"/>
      <c r="D810" s="112"/>
    </row>
    <row r="811" spans="2:4">
      <c r="B811" s="112"/>
      <c r="C811" s="112"/>
      <c r="D811" s="112"/>
    </row>
    <row r="812" spans="2:4">
      <c r="B812" s="112"/>
      <c r="C812" s="112"/>
      <c r="D812" s="112"/>
    </row>
    <row r="813" spans="2:4">
      <c r="B813" s="112"/>
      <c r="C813" s="112"/>
      <c r="D813" s="112"/>
    </row>
    <row r="814" spans="2:4">
      <c r="B814" s="112"/>
      <c r="C814" s="112"/>
      <c r="D814" s="112"/>
    </row>
    <row r="815" spans="2:4">
      <c r="B815" s="112"/>
      <c r="C815" s="112"/>
      <c r="D815" s="112"/>
    </row>
    <row r="816" spans="2:4">
      <c r="B816" s="112"/>
      <c r="C816" s="112"/>
      <c r="D816" s="112"/>
    </row>
    <row r="817" spans="2:4">
      <c r="B817" s="112"/>
      <c r="C817" s="112"/>
      <c r="D817" s="112"/>
    </row>
    <row r="818" spans="2:4">
      <c r="B818" s="112"/>
      <c r="C818" s="112"/>
      <c r="D818" s="112"/>
    </row>
    <row r="819" spans="2:4">
      <c r="B819" s="112"/>
      <c r="C819" s="112"/>
      <c r="D819" s="112"/>
    </row>
    <row r="820" spans="2:4">
      <c r="B820" s="112"/>
      <c r="C820" s="112"/>
      <c r="D820" s="112"/>
    </row>
    <row r="821" spans="2:4">
      <c r="B821" s="112"/>
      <c r="C821" s="112"/>
      <c r="D821" s="112"/>
    </row>
    <row r="822" spans="2:4">
      <c r="B822" s="112"/>
      <c r="C822" s="112"/>
      <c r="D822" s="112"/>
    </row>
    <row r="823" spans="2:4">
      <c r="B823" s="112"/>
      <c r="C823" s="112"/>
      <c r="D823" s="112"/>
    </row>
    <row r="824" spans="2:4">
      <c r="B824" s="112"/>
      <c r="C824" s="112"/>
      <c r="D824" s="112"/>
    </row>
    <row r="825" spans="2:4">
      <c r="B825" s="112"/>
      <c r="C825" s="112"/>
      <c r="D825" s="112"/>
    </row>
    <row r="826" spans="2:4">
      <c r="B826" s="112"/>
      <c r="C826" s="112"/>
      <c r="D826" s="112"/>
    </row>
    <row r="827" spans="2:4">
      <c r="B827" s="112"/>
      <c r="C827" s="112"/>
      <c r="D827" s="112"/>
    </row>
    <row r="828" spans="2:4">
      <c r="B828" s="112"/>
      <c r="C828" s="112"/>
      <c r="D828" s="112"/>
    </row>
    <row r="829" spans="2:4">
      <c r="B829" s="112"/>
      <c r="C829" s="112"/>
      <c r="D829" s="112"/>
    </row>
    <row r="830" spans="2:4">
      <c r="B830" s="112"/>
      <c r="C830" s="112"/>
      <c r="D830" s="112"/>
    </row>
    <row r="831" spans="2:4">
      <c r="B831" s="112"/>
      <c r="C831" s="112"/>
      <c r="D831" s="112"/>
    </row>
    <row r="832" spans="2:4">
      <c r="B832" s="112"/>
      <c r="C832" s="112"/>
      <c r="D832" s="112"/>
    </row>
    <row r="833" spans="2:4">
      <c r="B833" s="112"/>
      <c r="C833" s="112"/>
      <c r="D833" s="112"/>
    </row>
    <row r="834" spans="2:4">
      <c r="B834" s="112"/>
      <c r="C834" s="112"/>
      <c r="D834" s="112"/>
    </row>
    <row r="835" spans="2:4">
      <c r="B835" s="112"/>
      <c r="C835" s="112"/>
      <c r="D835" s="112"/>
    </row>
    <row r="836" spans="2:4">
      <c r="B836" s="112"/>
      <c r="C836" s="112"/>
      <c r="D836" s="112"/>
    </row>
    <row r="837" spans="2:4">
      <c r="B837" s="112"/>
      <c r="C837" s="112"/>
      <c r="D837" s="112"/>
    </row>
    <row r="838" spans="2:4">
      <c r="B838" s="112"/>
      <c r="C838" s="112"/>
      <c r="D838" s="112"/>
    </row>
    <row r="839" spans="2:4">
      <c r="B839" s="112"/>
      <c r="C839" s="112"/>
      <c r="D839" s="112"/>
    </row>
    <row r="840" spans="2:4">
      <c r="B840" s="112"/>
      <c r="C840" s="112"/>
      <c r="D840" s="112"/>
    </row>
    <row r="841" spans="2:4">
      <c r="B841" s="112"/>
      <c r="C841" s="112"/>
      <c r="D841" s="112"/>
    </row>
    <row r="842" spans="2:4">
      <c r="B842" s="112"/>
      <c r="C842" s="112"/>
      <c r="D842" s="112"/>
    </row>
    <row r="843" spans="2:4">
      <c r="B843" s="112"/>
      <c r="C843" s="112"/>
      <c r="D843" s="112"/>
    </row>
    <row r="844" spans="2:4">
      <c r="B844" s="112"/>
      <c r="C844" s="112"/>
      <c r="D844" s="112"/>
    </row>
    <row r="845" spans="2:4">
      <c r="B845" s="112"/>
      <c r="C845" s="112"/>
      <c r="D845" s="112"/>
    </row>
    <row r="846" spans="2:4">
      <c r="B846" s="112"/>
      <c r="C846" s="112"/>
      <c r="D846" s="112"/>
    </row>
    <row r="847" spans="2:4">
      <c r="B847" s="112"/>
      <c r="C847" s="112"/>
      <c r="D847" s="112"/>
    </row>
    <row r="848" spans="2:4">
      <c r="B848" s="112"/>
      <c r="C848" s="112"/>
      <c r="D848" s="112"/>
    </row>
    <row r="849" spans="2:4">
      <c r="B849" s="112"/>
      <c r="C849" s="112"/>
      <c r="D849" s="112"/>
    </row>
    <row r="850" spans="2:4">
      <c r="B850" s="112"/>
      <c r="C850" s="112"/>
      <c r="D850" s="112"/>
    </row>
    <row r="851" spans="2:4">
      <c r="B851" s="112"/>
      <c r="C851" s="112"/>
      <c r="D851" s="112"/>
    </row>
    <row r="852" spans="2:4">
      <c r="B852" s="112"/>
      <c r="C852" s="112"/>
      <c r="D852" s="112"/>
    </row>
    <row r="853" spans="2:4">
      <c r="B853" s="112"/>
      <c r="C853" s="112"/>
      <c r="D853" s="112"/>
    </row>
    <row r="854" spans="2:4">
      <c r="B854" s="112"/>
      <c r="C854" s="112"/>
      <c r="D854" s="112"/>
    </row>
    <row r="855" spans="2:4">
      <c r="B855" s="112"/>
      <c r="C855" s="112"/>
      <c r="D855" s="112"/>
    </row>
    <row r="856" spans="2:4">
      <c r="B856" s="112"/>
      <c r="C856" s="112"/>
      <c r="D856" s="112"/>
    </row>
    <row r="857" spans="2:4">
      <c r="B857" s="112"/>
      <c r="C857" s="112"/>
      <c r="D857" s="112"/>
    </row>
    <row r="858" spans="2:4">
      <c r="B858" s="112"/>
      <c r="C858" s="112"/>
      <c r="D858" s="112"/>
    </row>
    <row r="859" spans="2:4">
      <c r="B859" s="112"/>
      <c r="C859" s="112"/>
      <c r="D859" s="112"/>
    </row>
    <row r="860" spans="2:4">
      <c r="B860" s="112"/>
      <c r="C860" s="112"/>
      <c r="D860" s="112"/>
    </row>
    <row r="861" spans="2:4">
      <c r="B861" s="112"/>
      <c r="C861" s="112"/>
      <c r="D861" s="112"/>
    </row>
    <row r="862" spans="2:4">
      <c r="B862" s="112"/>
      <c r="C862" s="112"/>
      <c r="D862" s="112"/>
    </row>
    <row r="863" spans="2:4">
      <c r="B863" s="112"/>
      <c r="C863" s="112"/>
      <c r="D863" s="112"/>
    </row>
    <row r="864" spans="2:4">
      <c r="B864" s="112"/>
      <c r="C864" s="112"/>
      <c r="D864" s="112"/>
    </row>
    <row r="865" spans="2:4">
      <c r="B865" s="112"/>
      <c r="C865" s="112"/>
      <c r="D865" s="112"/>
    </row>
    <row r="866" spans="2:4">
      <c r="B866" s="112"/>
      <c r="C866" s="112"/>
      <c r="D866" s="112"/>
    </row>
    <row r="867" spans="2:4">
      <c r="B867" s="112"/>
      <c r="C867" s="112"/>
      <c r="D867" s="112"/>
    </row>
    <row r="868" spans="2:4">
      <c r="B868" s="112"/>
      <c r="C868" s="112"/>
      <c r="D868" s="112"/>
    </row>
    <row r="869" spans="2:4">
      <c r="B869" s="112"/>
      <c r="C869" s="112"/>
      <c r="D869" s="112"/>
    </row>
    <row r="870" spans="2:4">
      <c r="B870" s="112"/>
      <c r="C870" s="112"/>
      <c r="D870" s="112"/>
    </row>
    <row r="871" spans="2:4">
      <c r="B871" s="112"/>
      <c r="C871" s="112"/>
      <c r="D871" s="112"/>
    </row>
    <row r="872" spans="2:4">
      <c r="B872" s="112"/>
      <c r="C872" s="112"/>
      <c r="D872" s="112"/>
    </row>
    <row r="873" spans="2:4">
      <c r="B873" s="112"/>
      <c r="C873" s="112"/>
      <c r="D873" s="112"/>
    </row>
    <row r="874" spans="2:4">
      <c r="B874" s="112"/>
      <c r="C874" s="112"/>
      <c r="D874" s="112"/>
    </row>
    <row r="875" spans="2:4">
      <c r="B875" s="112"/>
      <c r="C875" s="112"/>
      <c r="D875" s="112"/>
    </row>
    <row r="876" spans="2:4">
      <c r="B876" s="112"/>
      <c r="C876" s="112"/>
      <c r="D876" s="112"/>
    </row>
    <row r="877" spans="2:4">
      <c r="B877" s="112"/>
      <c r="C877" s="112"/>
      <c r="D877" s="112"/>
    </row>
    <row r="878" spans="2:4">
      <c r="B878" s="112"/>
      <c r="C878" s="112"/>
      <c r="D878" s="112"/>
    </row>
    <row r="879" spans="2:4">
      <c r="B879" s="112"/>
      <c r="C879" s="112"/>
      <c r="D879" s="112"/>
    </row>
    <row r="880" spans="2:4">
      <c r="B880" s="112"/>
      <c r="C880" s="112"/>
      <c r="D880" s="112"/>
    </row>
    <row r="881" spans="2:4">
      <c r="B881" s="112"/>
      <c r="C881" s="112"/>
      <c r="D881" s="112"/>
    </row>
    <row r="882" spans="2:4">
      <c r="B882" s="112"/>
      <c r="C882" s="112"/>
      <c r="D882" s="112"/>
    </row>
    <row r="883" spans="2:4">
      <c r="B883" s="112"/>
      <c r="C883" s="112"/>
      <c r="D883" s="112"/>
    </row>
    <row r="884" spans="2:4">
      <c r="B884" s="112"/>
      <c r="C884" s="112"/>
      <c r="D884" s="112"/>
    </row>
    <row r="885" spans="2:4">
      <c r="B885" s="112"/>
      <c r="C885" s="112"/>
      <c r="D885" s="112"/>
    </row>
    <row r="886" spans="2:4">
      <c r="B886" s="112"/>
      <c r="C886" s="112"/>
      <c r="D886" s="112"/>
    </row>
    <row r="887" spans="2:4">
      <c r="B887" s="112"/>
      <c r="C887" s="112"/>
      <c r="D887" s="112"/>
    </row>
    <row r="888" spans="2:4">
      <c r="B888" s="112"/>
      <c r="C888" s="112"/>
      <c r="D888" s="112"/>
    </row>
    <row r="889" spans="2:4">
      <c r="B889" s="112"/>
      <c r="C889" s="112"/>
      <c r="D889" s="112"/>
    </row>
    <row r="890" spans="2:4">
      <c r="B890" s="112"/>
      <c r="C890" s="112"/>
      <c r="D890" s="112"/>
    </row>
    <row r="891" spans="2:4">
      <c r="B891" s="112"/>
      <c r="C891" s="112"/>
      <c r="D891" s="112"/>
    </row>
    <row r="892" spans="2:4">
      <c r="B892" s="112"/>
      <c r="C892" s="112"/>
      <c r="D892" s="112"/>
    </row>
    <row r="893" spans="2:4">
      <c r="B893" s="112"/>
      <c r="C893" s="112"/>
      <c r="D893" s="112"/>
    </row>
    <row r="894" spans="2:4">
      <c r="B894" s="112"/>
      <c r="C894" s="112"/>
      <c r="D894" s="112"/>
    </row>
    <row r="895" spans="2:4">
      <c r="B895" s="112"/>
      <c r="C895" s="112"/>
      <c r="D895" s="112"/>
    </row>
    <row r="896" spans="2:4">
      <c r="B896" s="112"/>
      <c r="C896" s="112"/>
      <c r="D896" s="112"/>
    </row>
    <row r="897" spans="2:4">
      <c r="B897" s="112"/>
      <c r="C897" s="112"/>
      <c r="D897" s="112"/>
    </row>
    <row r="898" spans="2:4">
      <c r="B898" s="112"/>
      <c r="C898" s="112"/>
      <c r="D898" s="112"/>
    </row>
    <row r="899" spans="2:4">
      <c r="B899" s="112"/>
      <c r="C899" s="112"/>
      <c r="D899" s="112"/>
    </row>
    <row r="900" spans="2:4">
      <c r="B900" s="112"/>
      <c r="C900" s="112"/>
      <c r="D900" s="112"/>
    </row>
    <row r="901" spans="2:4">
      <c r="B901" s="112"/>
      <c r="C901" s="112"/>
      <c r="D901" s="112"/>
    </row>
    <row r="902" spans="2:4">
      <c r="B902" s="112"/>
      <c r="C902" s="112"/>
      <c r="D902" s="112"/>
    </row>
    <row r="903" spans="2:4">
      <c r="B903" s="112"/>
      <c r="C903" s="112"/>
      <c r="D903" s="112"/>
    </row>
    <row r="904" spans="2:4">
      <c r="B904" s="112"/>
      <c r="C904" s="112"/>
      <c r="D904" s="112"/>
    </row>
    <row r="905" spans="2:4">
      <c r="B905" s="112"/>
      <c r="C905" s="112"/>
      <c r="D905" s="112"/>
    </row>
    <row r="906" spans="2:4">
      <c r="B906" s="112"/>
      <c r="C906" s="112"/>
      <c r="D906" s="112"/>
    </row>
    <row r="907" spans="2:4">
      <c r="B907" s="112"/>
      <c r="C907" s="112"/>
      <c r="D907" s="112"/>
    </row>
    <row r="908" spans="2:4">
      <c r="B908" s="112"/>
      <c r="C908" s="112"/>
      <c r="D908" s="112"/>
    </row>
    <row r="909" spans="2:4">
      <c r="B909" s="112"/>
      <c r="C909" s="112"/>
      <c r="D909" s="112"/>
    </row>
    <row r="910" spans="2:4">
      <c r="B910" s="112"/>
      <c r="C910" s="112"/>
      <c r="D910" s="112"/>
    </row>
    <row r="911" spans="2:4">
      <c r="B911" s="112"/>
      <c r="C911" s="112"/>
      <c r="D911" s="112"/>
    </row>
    <row r="912" spans="2:4">
      <c r="B912" s="112"/>
      <c r="C912" s="112"/>
      <c r="D912" s="112"/>
    </row>
    <row r="913" spans="2:4">
      <c r="B913" s="112"/>
      <c r="C913" s="112"/>
      <c r="D913" s="112"/>
    </row>
    <row r="914" spans="2:4">
      <c r="B914" s="112"/>
      <c r="C914" s="112"/>
      <c r="D914" s="112"/>
    </row>
    <row r="915" spans="2:4">
      <c r="B915" s="112"/>
      <c r="C915" s="112"/>
      <c r="D915" s="112"/>
    </row>
    <row r="916" spans="2:4">
      <c r="B916" s="112"/>
      <c r="C916" s="112"/>
      <c r="D916" s="112"/>
    </row>
    <row r="917" spans="2:4">
      <c r="B917" s="112"/>
      <c r="C917" s="112"/>
      <c r="D917" s="112"/>
    </row>
    <row r="918" spans="2:4">
      <c r="B918" s="112"/>
      <c r="C918" s="112"/>
      <c r="D918" s="112"/>
    </row>
    <row r="919" spans="2:4">
      <c r="B919" s="112"/>
      <c r="C919" s="112"/>
      <c r="D919" s="112"/>
    </row>
    <row r="920" spans="2:4">
      <c r="B920" s="112"/>
      <c r="C920" s="112"/>
      <c r="D920" s="112"/>
    </row>
    <row r="921" spans="2:4">
      <c r="B921" s="112"/>
      <c r="C921" s="112"/>
      <c r="D921" s="112"/>
    </row>
    <row r="922" spans="2:4">
      <c r="B922" s="112"/>
      <c r="C922" s="112"/>
      <c r="D922" s="112"/>
    </row>
    <row r="923" spans="2:4">
      <c r="B923" s="112"/>
      <c r="C923" s="112"/>
      <c r="D923" s="112"/>
    </row>
    <row r="924" spans="2:4">
      <c r="B924" s="112"/>
      <c r="C924" s="112"/>
      <c r="D924" s="112"/>
    </row>
    <row r="925" spans="2:4">
      <c r="B925" s="112"/>
      <c r="C925" s="112"/>
      <c r="D925" s="112"/>
    </row>
    <row r="926" spans="2:4">
      <c r="B926" s="112"/>
      <c r="C926" s="112"/>
      <c r="D926" s="112"/>
    </row>
    <row r="927" spans="2:4">
      <c r="B927" s="112"/>
      <c r="C927" s="112"/>
      <c r="D927" s="112"/>
    </row>
    <row r="928" spans="2:4">
      <c r="B928" s="112"/>
      <c r="C928" s="112"/>
      <c r="D928" s="112"/>
    </row>
    <row r="929" spans="2:4">
      <c r="B929" s="112"/>
      <c r="C929" s="112"/>
      <c r="D929" s="112"/>
    </row>
    <row r="930" spans="2:4">
      <c r="B930" s="112"/>
      <c r="C930" s="112"/>
      <c r="D930" s="112"/>
    </row>
    <row r="931" spans="2:4">
      <c r="B931" s="112"/>
      <c r="C931" s="112"/>
      <c r="D931" s="112"/>
    </row>
    <row r="932" spans="2:4">
      <c r="B932" s="112"/>
      <c r="C932" s="112"/>
      <c r="D932" s="112"/>
    </row>
    <row r="933" spans="2:4">
      <c r="B933" s="112"/>
      <c r="C933" s="112"/>
      <c r="D933" s="112"/>
    </row>
    <row r="934" spans="2:4">
      <c r="B934" s="112"/>
      <c r="C934" s="112"/>
      <c r="D934" s="112"/>
    </row>
    <row r="935" spans="2:4">
      <c r="B935" s="112"/>
      <c r="C935" s="112"/>
      <c r="D935" s="112"/>
    </row>
    <row r="936" spans="2:4">
      <c r="B936" s="112"/>
      <c r="C936" s="112"/>
      <c r="D936" s="112"/>
    </row>
    <row r="937" spans="2:4">
      <c r="B937" s="112"/>
      <c r="C937" s="112"/>
      <c r="D937" s="112"/>
    </row>
    <row r="938" spans="2:4">
      <c r="B938" s="112"/>
      <c r="C938" s="112"/>
      <c r="D938" s="112"/>
    </row>
    <row r="939" spans="2:4">
      <c r="B939" s="112"/>
      <c r="C939" s="112"/>
      <c r="D939" s="112"/>
    </row>
    <row r="940" spans="2:4">
      <c r="B940" s="112"/>
      <c r="C940" s="112"/>
      <c r="D940" s="112"/>
    </row>
    <row r="941" spans="2:4">
      <c r="B941" s="112"/>
      <c r="C941" s="112"/>
      <c r="D941" s="112"/>
    </row>
    <row r="942" spans="2:4">
      <c r="B942" s="112"/>
      <c r="C942" s="112"/>
      <c r="D942" s="112"/>
    </row>
    <row r="943" spans="2:4">
      <c r="B943" s="112"/>
      <c r="C943" s="112"/>
      <c r="D943" s="112"/>
    </row>
    <row r="944" spans="2:4">
      <c r="B944" s="112"/>
      <c r="C944" s="112"/>
      <c r="D944" s="112"/>
    </row>
    <row r="945" spans="2:4">
      <c r="B945" s="112"/>
      <c r="C945" s="112"/>
      <c r="D945" s="112"/>
    </row>
    <row r="946" spans="2:4">
      <c r="B946" s="112"/>
      <c r="C946" s="112"/>
      <c r="D946" s="112"/>
    </row>
    <row r="947" spans="2:4">
      <c r="B947" s="112"/>
      <c r="C947" s="112"/>
      <c r="D947" s="112"/>
    </row>
    <row r="948" spans="2:4">
      <c r="B948" s="112"/>
      <c r="C948" s="112"/>
      <c r="D948" s="112"/>
    </row>
    <row r="949" spans="2:4">
      <c r="B949" s="112"/>
      <c r="C949" s="112"/>
      <c r="D949" s="112"/>
    </row>
    <row r="950" spans="2:4">
      <c r="B950" s="112"/>
      <c r="C950" s="112"/>
      <c r="D950" s="112"/>
    </row>
    <row r="951" spans="2:4">
      <c r="B951" s="112"/>
      <c r="C951" s="112"/>
      <c r="D951" s="112"/>
    </row>
    <row r="952" spans="2:4">
      <c r="B952" s="112"/>
      <c r="C952" s="112"/>
      <c r="D952" s="112"/>
    </row>
    <row r="953" spans="2:4">
      <c r="B953" s="112"/>
      <c r="C953" s="112"/>
      <c r="D953" s="112"/>
    </row>
    <row r="954" spans="2:4">
      <c r="B954" s="112"/>
      <c r="C954" s="112"/>
      <c r="D954" s="112"/>
    </row>
    <row r="955" spans="2:4">
      <c r="B955" s="112"/>
      <c r="C955" s="112"/>
      <c r="D955" s="112"/>
    </row>
    <row r="956" spans="2:4">
      <c r="B956" s="112"/>
      <c r="C956" s="112"/>
      <c r="D956" s="112"/>
    </row>
    <row r="957" spans="2:4">
      <c r="B957" s="112"/>
      <c r="C957" s="112"/>
      <c r="D957" s="112"/>
    </row>
    <row r="958" spans="2:4">
      <c r="B958" s="112"/>
      <c r="C958" s="112"/>
      <c r="D958" s="112"/>
    </row>
    <row r="959" spans="2:4">
      <c r="B959" s="112"/>
      <c r="C959" s="112"/>
      <c r="D959" s="112"/>
    </row>
    <row r="960" spans="2:4">
      <c r="B960" s="112"/>
      <c r="C960" s="112"/>
      <c r="D960" s="112"/>
    </row>
    <row r="961" spans="2:4">
      <c r="B961" s="112"/>
      <c r="C961" s="112"/>
      <c r="D961" s="112"/>
    </row>
    <row r="962" spans="2:4">
      <c r="B962" s="112"/>
      <c r="C962" s="112"/>
      <c r="D962" s="112"/>
    </row>
    <row r="963" spans="2:4">
      <c r="B963" s="112"/>
      <c r="C963" s="112"/>
      <c r="D963" s="112"/>
    </row>
    <row r="964" spans="2:4">
      <c r="B964" s="112"/>
      <c r="C964" s="112"/>
      <c r="D964" s="112"/>
    </row>
    <row r="965" spans="2:4">
      <c r="B965" s="112"/>
      <c r="C965" s="112"/>
      <c r="D965" s="112"/>
    </row>
    <row r="966" spans="2:4">
      <c r="B966" s="112"/>
      <c r="C966" s="112"/>
      <c r="D966" s="112"/>
    </row>
    <row r="967" spans="2:4">
      <c r="B967" s="112"/>
      <c r="C967" s="112"/>
      <c r="D967" s="112"/>
    </row>
    <row r="968" spans="2:4">
      <c r="B968" s="112"/>
      <c r="C968" s="112"/>
      <c r="D968" s="112"/>
    </row>
    <row r="969" spans="2:4">
      <c r="B969" s="112"/>
      <c r="C969" s="112"/>
      <c r="D969" s="112"/>
    </row>
    <row r="970" spans="2:4">
      <c r="B970" s="112"/>
      <c r="C970" s="112"/>
      <c r="D970" s="112"/>
    </row>
    <row r="971" spans="2:4">
      <c r="B971" s="112"/>
      <c r="C971" s="112"/>
      <c r="D971" s="112"/>
    </row>
    <row r="972" spans="2:4">
      <c r="B972" s="112"/>
      <c r="C972" s="112"/>
      <c r="D972" s="112"/>
    </row>
    <row r="973" spans="2:4">
      <c r="B973" s="112"/>
      <c r="C973" s="112"/>
      <c r="D973" s="112"/>
    </row>
    <row r="974" spans="2:4">
      <c r="B974" s="112"/>
      <c r="C974" s="112"/>
      <c r="D974" s="112"/>
    </row>
    <row r="975" spans="2:4">
      <c r="B975" s="112"/>
      <c r="C975" s="112"/>
      <c r="D975" s="112"/>
    </row>
    <row r="976" spans="2:4">
      <c r="B976" s="112"/>
      <c r="C976" s="112"/>
      <c r="D976" s="112"/>
    </row>
    <row r="977" spans="2:4">
      <c r="B977" s="112"/>
      <c r="C977" s="112"/>
      <c r="D977" s="112"/>
    </row>
    <row r="978" spans="2:4">
      <c r="B978" s="112"/>
      <c r="C978" s="112"/>
      <c r="D978" s="112"/>
    </row>
    <row r="979" spans="2:4">
      <c r="B979" s="112"/>
      <c r="C979" s="112"/>
      <c r="D979" s="112"/>
    </row>
    <row r="980" spans="2:4">
      <c r="B980" s="112"/>
      <c r="C980" s="112"/>
      <c r="D980" s="112"/>
    </row>
    <row r="981" spans="2:4">
      <c r="B981" s="112"/>
      <c r="C981" s="112"/>
      <c r="D981" s="112"/>
    </row>
    <row r="982" spans="2:4">
      <c r="B982" s="112"/>
      <c r="C982" s="112"/>
      <c r="D982" s="112"/>
    </row>
    <row r="983" spans="2:4">
      <c r="B983" s="112"/>
      <c r="C983" s="112"/>
      <c r="D983" s="112"/>
    </row>
    <row r="984" spans="2:4">
      <c r="B984" s="112"/>
      <c r="C984" s="112"/>
      <c r="D984" s="112"/>
    </row>
    <row r="985" spans="2:4">
      <c r="B985" s="112"/>
      <c r="C985" s="112"/>
      <c r="D985" s="112"/>
    </row>
    <row r="986" spans="2:4">
      <c r="B986" s="112"/>
      <c r="C986" s="112"/>
      <c r="D986" s="112"/>
    </row>
    <row r="987" spans="2:4">
      <c r="B987" s="112"/>
      <c r="C987" s="112"/>
      <c r="D987" s="112"/>
    </row>
    <row r="988" spans="2:4">
      <c r="B988" s="112"/>
      <c r="C988" s="112"/>
      <c r="D988" s="112"/>
    </row>
    <row r="989" spans="2:4">
      <c r="B989" s="112"/>
      <c r="C989" s="112"/>
      <c r="D989" s="112"/>
    </row>
    <row r="990" spans="2:4">
      <c r="B990" s="112"/>
      <c r="C990" s="112"/>
      <c r="D990" s="112"/>
    </row>
    <row r="991" spans="2:4">
      <c r="B991" s="112"/>
      <c r="C991" s="112"/>
      <c r="D991" s="112"/>
    </row>
    <row r="992" spans="2:4">
      <c r="B992" s="112"/>
      <c r="C992" s="112"/>
      <c r="D992" s="112"/>
    </row>
    <row r="993" spans="2:4">
      <c r="B993" s="112"/>
      <c r="C993" s="112"/>
      <c r="D993" s="112"/>
    </row>
    <row r="994" spans="2:4">
      <c r="B994" s="112"/>
      <c r="C994" s="112"/>
      <c r="D994" s="112"/>
    </row>
    <row r="995" spans="2:4">
      <c r="B995" s="112"/>
      <c r="C995" s="112"/>
      <c r="D995" s="112"/>
    </row>
    <row r="996" spans="2:4">
      <c r="B996" s="112"/>
      <c r="C996" s="112"/>
      <c r="D996" s="112"/>
    </row>
    <row r="997" spans="2:4">
      <c r="B997" s="112"/>
      <c r="C997" s="112"/>
      <c r="D997" s="112"/>
    </row>
    <row r="998" spans="2:4">
      <c r="B998" s="112"/>
      <c r="C998" s="112"/>
      <c r="D998" s="112"/>
    </row>
    <row r="999" spans="2:4">
      <c r="B999" s="112"/>
      <c r="C999" s="112"/>
      <c r="D999" s="112"/>
    </row>
    <row r="1000" spans="2:4">
      <c r="B1000" s="112"/>
      <c r="C1000" s="112"/>
      <c r="D1000" s="112"/>
    </row>
    <row r="1001" spans="2:4">
      <c r="B1001" s="112"/>
      <c r="C1001" s="112"/>
      <c r="D1001" s="112"/>
    </row>
    <row r="1002" spans="2:4">
      <c r="B1002" s="112"/>
      <c r="C1002" s="112"/>
      <c r="D1002" s="112"/>
    </row>
    <row r="1003" spans="2:4">
      <c r="B1003" s="112"/>
      <c r="C1003" s="112"/>
      <c r="D1003" s="112"/>
    </row>
    <row r="1004" spans="2:4">
      <c r="B1004" s="112"/>
      <c r="C1004" s="112"/>
      <c r="D1004" s="112"/>
    </row>
    <row r="1005" spans="2:4">
      <c r="B1005" s="112"/>
      <c r="C1005" s="112"/>
      <c r="D1005" s="112"/>
    </row>
    <row r="1006" spans="2:4">
      <c r="B1006" s="112"/>
      <c r="C1006" s="112"/>
      <c r="D1006" s="112"/>
    </row>
    <row r="1007" spans="2:4">
      <c r="B1007" s="112"/>
      <c r="C1007" s="112"/>
      <c r="D1007" s="112"/>
    </row>
    <row r="1008" spans="2:4">
      <c r="B1008" s="112"/>
      <c r="C1008" s="112"/>
      <c r="D1008" s="112"/>
    </row>
    <row r="1009" spans="2:4">
      <c r="B1009" s="112"/>
      <c r="C1009" s="112"/>
      <c r="D1009" s="112"/>
    </row>
    <row r="1010" spans="2:4">
      <c r="B1010" s="112"/>
      <c r="C1010" s="112"/>
      <c r="D1010" s="112"/>
    </row>
    <row r="1011" spans="2:4">
      <c r="B1011" s="112"/>
      <c r="C1011" s="112"/>
      <c r="D1011" s="112"/>
    </row>
    <row r="1012" spans="2:4">
      <c r="B1012" s="112"/>
      <c r="C1012" s="112"/>
      <c r="D1012" s="112"/>
    </row>
    <row r="1013" spans="2:4">
      <c r="B1013" s="112"/>
      <c r="C1013" s="112"/>
      <c r="D1013" s="112"/>
    </row>
    <row r="1014" spans="2:4">
      <c r="B1014" s="112"/>
      <c r="C1014" s="112"/>
      <c r="D1014" s="112"/>
    </row>
    <row r="1015" spans="2:4">
      <c r="B1015" s="112"/>
      <c r="C1015" s="112"/>
      <c r="D1015" s="112"/>
    </row>
    <row r="1016" spans="2:4">
      <c r="B1016" s="112"/>
      <c r="C1016" s="112"/>
      <c r="D1016" s="112"/>
    </row>
    <row r="1017" spans="2:4">
      <c r="B1017" s="112"/>
      <c r="C1017" s="112"/>
      <c r="D1017" s="112"/>
    </row>
    <row r="1018" spans="2:4">
      <c r="B1018" s="112"/>
      <c r="C1018" s="112"/>
      <c r="D1018" s="112"/>
    </row>
    <row r="1019" spans="2:4">
      <c r="B1019" s="112"/>
      <c r="C1019" s="112"/>
      <c r="D1019" s="112"/>
    </row>
    <row r="1020" spans="2:4">
      <c r="B1020" s="112"/>
      <c r="C1020" s="112"/>
      <c r="D1020" s="112"/>
    </row>
    <row r="1021" spans="2:4">
      <c r="B1021" s="112"/>
      <c r="C1021" s="112"/>
      <c r="D1021" s="112"/>
    </row>
    <row r="1022" spans="2:4">
      <c r="B1022" s="112"/>
      <c r="C1022" s="112"/>
      <c r="D1022" s="112"/>
    </row>
    <row r="1023" spans="2:4">
      <c r="B1023" s="112"/>
      <c r="C1023" s="112"/>
      <c r="D1023" s="112"/>
    </row>
    <row r="1024" spans="2:4">
      <c r="B1024" s="112"/>
      <c r="C1024" s="112"/>
      <c r="D1024" s="112"/>
    </row>
    <row r="1025" spans="2:4">
      <c r="B1025" s="112"/>
      <c r="C1025" s="112"/>
      <c r="D1025" s="112"/>
    </row>
    <row r="1026" spans="2:4">
      <c r="B1026" s="112"/>
      <c r="C1026" s="112"/>
      <c r="D1026" s="112"/>
    </row>
    <row r="1027" spans="2:4">
      <c r="B1027" s="112"/>
      <c r="C1027" s="112"/>
      <c r="D1027" s="112"/>
    </row>
    <row r="1028" spans="2:4">
      <c r="B1028" s="112"/>
      <c r="C1028" s="112"/>
      <c r="D1028" s="112"/>
    </row>
    <row r="1029" spans="2:4">
      <c r="B1029" s="112"/>
      <c r="C1029" s="112"/>
      <c r="D1029" s="112"/>
    </row>
    <row r="1030" spans="2:4">
      <c r="B1030" s="112"/>
      <c r="C1030" s="112"/>
      <c r="D1030" s="112"/>
    </row>
    <row r="1031" spans="2:4">
      <c r="B1031" s="112"/>
      <c r="C1031" s="112"/>
      <c r="D1031" s="112"/>
    </row>
    <row r="1032" spans="2:4">
      <c r="B1032" s="112"/>
      <c r="C1032" s="112"/>
      <c r="D1032" s="112"/>
    </row>
    <row r="1033" spans="2:4">
      <c r="B1033" s="112"/>
      <c r="C1033" s="112"/>
      <c r="D1033" s="112"/>
    </row>
    <row r="1034" spans="2:4">
      <c r="B1034" s="112"/>
      <c r="C1034" s="112"/>
      <c r="D1034" s="112"/>
    </row>
    <row r="1035" spans="2:4">
      <c r="B1035" s="112"/>
      <c r="C1035" s="112"/>
      <c r="D1035" s="112"/>
    </row>
    <row r="1036" spans="2:4">
      <c r="B1036" s="112"/>
      <c r="C1036" s="112"/>
      <c r="D1036" s="112"/>
    </row>
    <row r="1037" spans="2:4">
      <c r="B1037" s="112"/>
      <c r="C1037" s="112"/>
      <c r="D1037" s="112"/>
    </row>
    <row r="1038" spans="2:4">
      <c r="B1038" s="112"/>
      <c r="C1038" s="112"/>
      <c r="D1038" s="112"/>
    </row>
    <row r="1039" spans="2:4">
      <c r="B1039" s="112"/>
      <c r="C1039" s="112"/>
      <c r="D1039" s="112"/>
    </row>
    <row r="1040" spans="2:4">
      <c r="B1040" s="112"/>
      <c r="C1040" s="112"/>
      <c r="D1040" s="112"/>
    </row>
    <row r="1041" spans="2:4">
      <c r="B1041" s="112"/>
      <c r="C1041" s="112"/>
      <c r="D1041" s="112"/>
    </row>
    <row r="1042" spans="2:4">
      <c r="B1042" s="112"/>
      <c r="C1042" s="112"/>
      <c r="D1042" s="112"/>
    </row>
    <row r="1043" spans="2:4">
      <c r="B1043" s="112"/>
      <c r="C1043" s="112"/>
      <c r="D1043" s="112"/>
    </row>
    <row r="1044" spans="2:4">
      <c r="B1044" s="112"/>
      <c r="C1044" s="112"/>
      <c r="D1044" s="112"/>
    </row>
    <row r="1045" spans="2:4">
      <c r="B1045" s="112"/>
      <c r="C1045" s="112"/>
      <c r="D1045" s="112"/>
    </row>
    <row r="1046" spans="2:4">
      <c r="B1046" s="112"/>
      <c r="C1046" s="112"/>
      <c r="D1046" s="112"/>
    </row>
    <row r="1047" spans="2:4">
      <c r="B1047" s="112"/>
      <c r="C1047" s="112"/>
      <c r="D1047" s="112"/>
    </row>
    <row r="1048" spans="2:4">
      <c r="B1048" s="112"/>
      <c r="C1048" s="112"/>
      <c r="D1048" s="112"/>
    </row>
    <row r="1049" spans="2:4">
      <c r="B1049" s="112"/>
      <c r="C1049" s="112"/>
      <c r="D1049" s="112"/>
    </row>
    <row r="1050" spans="2:4">
      <c r="B1050" s="112"/>
      <c r="C1050" s="112"/>
      <c r="D1050" s="112"/>
    </row>
    <row r="1051" spans="2:4">
      <c r="B1051" s="112"/>
      <c r="C1051" s="112"/>
      <c r="D1051" s="112"/>
    </row>
    <row r="1052" spans="2:4">
      <c r="B1052" s="112"/>
      <c r="C1052" s="112"/>
      <c r="D1052" s="112"/>
    </row>
    <row r="1053" spans="2:4">
      <c r="B1053" s="112"/>
      <c r="C1053" s="112"/>
      <c r="D1053" s="112"/>
    </row>
    <row r="1054" spans="2:4">
      <c r="B1054" s="112"/>
      <c r="C1054" s="112"/>
      <c r="D1054" s="112"/>
    </row>
    <row r="1055" spans="2:4">
      <c r="B1055" s="112"/>
      <c r="C1055" s="112"/>
      <c r="D1055" s="112"/>
    </row>
    <row r="1056" spans="2:4">
      <c r="B1056" s="112"/>
      <c r="C1056" s="112"/>
      <c r="D1056" s="112"/>
    </row>
    <row r="1057" spans="2:4">
      <c r="B1057" s="112"/>
      <c r="C1057" s="112"/>
      <c r="D1057" s="112"/>
    </row>
    <row r="1058" spans="2:4">
      <c r="B1058" s="112"/>
      <c r="C1058" s="112"/>
      <c r="D1058" s="112"/>
    </row>
    <row r="1059" spans="2:4">
      <c r="B1059" s="112"/>
      <c r="C1059" s="112"/>
      <c r="D1059" s="112"/>
    </row>
    <row r="1060" spans="2:4">
      <c r="B1060" s="112"/>
      <c r="C1060" s="112"/>
      <c r="D1060" s="112"/>
    </row>
    <row r="1061" spans="2:4">
      <c r="B1061" s="112"/>
      <c r="C1061" s="112"/>
      <c r="D1061" s="112"/>
    </row>
    <row r="1062" spans="2:4">
      <c r="B1062" s="112"/>
      <c r="C1062" s="112"/>
      <c r="D1062" s="112"/>
    </row>
    <row r="1063" spans="2:4">
      <c r="B1063" s="112"/>
      <c r="C1063" s="112"/>
      <c r="D1063" s="112"/>
    </row>
    <row r="1064" spans="2:4">
      <c r="B1064" s="112"/>
      <c r="C1064" s="112"/>
      <c r="D1064" s="112"/>
    </row>
    <row r="1065" spans="2:4">
      <c r="B1065" s="112"/>
      <c r="C1065" s="112"/>
      <c r="D1065" s="112"/>
    </row>
    <row r="1066" spans="2:4">
      <c r="B1066" s="112"/>
      <c r="C1066" s="112"/>
      <c r="D1066" s="112"/>
    </row>
    <row r="1067" spans="2:4">
      <c r="B1067" s="112"/>
      <c r="C1067" s="112"/>
      <c r="D1067" s="112"/>
    </row>
    <row r="1068" spans="2:4">
      <c r="B1068" s="112"/>
      <c r="C1068" s="112"/>
      <c r="D1068" s="112"/>
    </row>
    <row r="1069" spans="2:4">
      <c r="B1069" s="112"/>
      <c r="C1069" s="112"/>
      <c r="D1069" s="112"/>
    </row>
    <row r="1070" spans="2:4">
      <c r="B1070" s="112"/>
      <c r="C1070" s="112"/>
      <c r="D1070" s="112"/>
    </row>
    <row r="1071" spans="2:4">
      <c r="B1071" s="112"/>
      <c r="C1071" s="112"/>
      <c r="D1071" s="112"/>
    </row>
    <row r="1072" spans="2:4">
      <c r="B1072" s="112"/>
      <c r="C1072" s="112"/>
      <c r="D1072" s="112"/>
    </row>
    <row r="1073" spans="2:4">
      <c r="B1073" s="112"/>
      <c r="C1073" s="112"/>
      <c r="D1073" s="112"/>
    </row>
    <row r="1074" spans="2:4">
      <c r="B1074" s="112"/>
      <c r="C1074" s="112"/>
      <c r="D1074" s="112"/>
    </row>
    <row r="1075" spans="2:4">
      <c r="B1075" s="112"/>
      <c r="C1075" s="112"/>
      <c r="D1075" s="112"/>
    </row>
    <row r="1076" spans="2:4">
      <c r="B1076" s="112"/>
      <c r="C1076" s="112"/>
      <c r="D1076" s="112"/>
    </row>
    <row r="1077" spans="2:4">
      <c r="B1077" s="112"/>
      <c r="C1077" s="112"/>
      <c r="D1077" s="112"/>
    </row>
    <row r="1078" spans="2:4">
      <c r="B1078" s="112"/>
      <c r="C1078" s="112"/>
      <c r="D1078" s="112"/>
    </row>
    <row r="1079" spans="2:4">
      <c r="B1079" s="112"/>
      <c r="C1079" s="112"/>
      <c r="D1079" s="112"/>
    </row>
    <row r="1080" spans="2:4">
      <c r="B1080" s="112"/>
      <c r="C1080" s="112"/>
      <c r="D1080" s="112"/>
    </row>
    <row r="1081" spans="2:4">
      <c r="B1081" s="112"/>
      <c r="C1081" s="112"/>
      <c r="D1081" s="112"/>
    </row>
    <row r="1082" spans="2:4">
      <c r="B1082" s="112"/>
      <c r="C1082" s="112"/>
      <c r="D1082" s="112"/>
    </row>
    <row r="1083" spans="2:4">
      <c r="B1083" s="112"/>
      <c r="C1083" s="112"/>
      <c r="D1083" s="112"/>
    </row>
    <row r="1084" spans="2:4">
      <c r="B1084" s="112"/>
      <c r="C1084" s="112"/>
      <c r="D1084" s="112"/>
    </row>
    <row r="1085" spans="2:4">
      <c r="B1085" s="112"/>
      <c r="C1085" s="112"/>
      <c r="D1085" s="112"/>
    </row>
    <row r="1086" spans="2:4">
      <c r="B1086" s="112"/>
      <c r="C1086" s="112"/>
      <c r="D1086" s="112"/>
    </row>
    <row r="1087" spans="2:4">
      <c r="B1087" s="112"/>
      <c r="C1087" s="112"/>
      <c r="D1087" s="112"/>
    </row>
    <row r="1088" spans="2:4">
      <c r="B1088" s="112"/>
      <c r="C1088" s="112"/>
      <c r="D1088" s="112"/>
    </row>
    <row r="1089" spans="2:4">
      <c r="B1089" s="112"/>
      <c r="C1089" s="112"/>
      <c r="D1089" s="112"/>
    </row>
    <row r="1090" spans="2:4">
      <c r="B1090" s="112"/>
      <c r="C1090" s="112"/>
      <c r="D1090" s="112"/>
    </row>
    <row r="1091" spans="2:4">
      <c r="B1091" s="112"/>
      <c r="C1091" s="112"/>
      <c r="D1091" s="112"/>
    </row>
    <row r="1092" spans="2:4">
      <c r="B1092" s="112"/>
      <c r="C1092" s="112"/>
      <c r="D1092" s="112"/>
    </row>
    <row r="1093" spans="2:4">
      <c r="B1093" s="112"/>
      <c r="C1093" s="112"/>
      <c r="D1093" s="112"/>
    </row>
    <row r="1094" spans="2:4">
      <c r="B1094" s="112"/>
      <c r="C1094" s="112"/>
      <c r="D1094" s="112"/>
    </row>
    <row r="1095" spans="2:4">
      <c r="B1095" s="112"/>
      <c r="C1095" s="112"/>
      <c r="D1095" s="112"/>
    </row>
    <row r="1096" spans="2:4">
      <c r="B1096" s="112"/>
      <c r="C1096" s="112"/>
      <c r="D1096" s="112"/>
    </row>
    <row r="1097" spans="2:4">
      <c r="B1097" s="112"/>
      <c r="C1097" s="112"/>
      <c r="D1097" s="112"/>
    </row>
    <row r="1098" spans="2:4">
      <c r="B1098" s="112"/>
      <c r="C1098" s="112"/>
      <c r="D1098" s="112"/>
    </row>
    <row r="1099" spans="2:4">
      <c r="B1099" s="112"/>
      <c r="C1099" s="112"/>
      <c r="D1099" s="112"/>
    </row>
    <row r="1100" spans="2:4">
      <c r="B1100" s="112"/>
      <c r="C1100" s="112"/>
      <c r="D1100" s="112"/>
    </row>
    <row r="1101" spans="2:4">
      <c r="B1101" s="112"/>
      <c r="C1101" s="112"/>
      <c r="D1101" s="112"/>
    </row>
    <row r="1102" spans="2:4">
      <c r="B1102" s="112"/>
      <c r="C1102" s="112"/>
      <c r="D1102" s="112"/>
    </row>
    <row r="1103" spans="2:4">
      <c r="B1103" s="112"/>
      <c r="C1103" s="112"/>
      <c r="D1103" s="112"/>
    </row>
    <row r="1104" spans="2:4">
      <c r="B1104" s="112"/>
      <c r="C1104" s="112"/>
      <c r="D1104" s="112"/>
    </row>
    <row r="1105" spans="2:4">
      <c r="B1105" s="112"/>
      <c r="C1105" s="112"/>
      <c r="D1105" s="112"/>
    </row>
    <row r="1106" spans="2:4">
      <c r="B1106" s="112"/>
      <c r="C1106" s="112"/>
      <c r="D1106" s="112"/>
    </row>
    <row r="1107" spans="2:4">
      <c r="B1107" s="112"/>
      <c r="C1107" s="112"/>
      <c r="D1107" s="112"/>
    </row>
    <row r="1108" spans="2:4">
      <c r="B1108" s="112"/>
      <c r="C1108" s="112"/>
      <c r="D1108" s="112"/>
    </row>
    <row r="1109" spans="2:4">
      <c r="B1109" s="112"/>
      <c r="C1109" s="112"/>
      <c r="D1109" s="112"/>
    </row>
    <row r="1110" spans="2:4">
      <c r="B1110" s="112"/>
      <c r="C1110" s="112"/>
      <c r="D1110" s="112"/>
    </row>
    <row r="1111" spans="2:4">
      <c r="B1111" s="112"/>
      <c r="C1111" s="112"/>
      <c r="D1111" s="112"/>
    </row>
    <row r="1112" spans="2:4">
      <c r="B1112" s="112"/>
      <c r="C1112" s="112"/>
      <c r="D1112" s="112"/>
    </row>
    <row r="1113" spans="2:4">
      <c r="B1113" s="112"/>
      <c r="C1113" s="112"/>
      <c r="D1113" s="112"/>
    </row>
    <row r="1114" spans="2:4">
      <c r="B1114" s="112"/>
      <c r="C1114" s="112"/>
      <c r="D1114" s="112"/>
    </row>
    <row r="1115" spans="2:4">
      <c r="B1115" s="112"/>
      <c r="C1115" s="112"/>
      <c r="D1115" s="112"/>
    </row>
    <row r="1116" spans="2:4">
      <c r="B1116" s="112"/>
      <c r="C1116" s="112"/>
      <c r="D1116" s="112"/>
    </row>
    <row r="1117" spans="2:4">
      <c r="B1117" s="112"/>
      <c r="C1117" s="112"/>
      <c r="D1117" s="112"/>
    </row>
    <row r="1118" spans="2:4">
      <c r="B1118" s="112"/>
      <c r="C1118" s="112"/>
      <c r="D1118" s="112"/>
    </row>
    <row r="1119" spans="2:4">
      <c r="B1119" s="112"/>
      <c r="C1119" s="112"/>
      <c r="D1119" s="112"/>
    </row>
    <row r="1120" spans="2:4">
      <c r="B1120" s="112"/>
      <c r="C1120" s="112"/>
      <c r="D1120" s="112"/>
    </row>
    <row r="1121" spans="2:4">
      <c r="B1121" s="112"/>
      <c r="C1121" s="112"/>
      <c r="D1121" s="112"/>
    </row>
    <row r="1122" spans="2:4">
      <c r="B1122" s="112"/>
      <c r="C1122" s="112"/>
      <c r="D1122" s="112"/>
    </row>
    <row r="1123" spans="2:4">
      <c r="B1123" s="112"/>
      <c r="C1123" s="112"/>
      <c r="D1123" s="112"/>
    </row>
    <row r="1124" spans="2:4">
      <c r="B1124" s="112"/>
      <c r="C1124" s="112"/>
      <c r="D1124" s="112"/>
    </row>
    <row r="1125" spans="2:4">
      <c r="B1125" s="112"/>
      <c r="C1125" s="112"/>
      <c r="D1125" s="112"/>
    </row>
    <row r="1126" spans="2:4">
      <c r="B1126" s="112"/>
      <c r="C1126" s="112"/>
      <c r="D1126" s="112"/>
    </row>
    <row r="1127" spans="2:4">
      <c r="B1127" s="112"/>
      <c r="C1127" s="112"/>
      <c r="D1127" s="112"/>
    </row>
    <row r="1128" spans="2:4">
      <c r="B1128" s="112"/>
      <c r="C1128" s="112"/>
      <c r="D1128" s="112"/>
    </row>
    <row r="1129" spans="2:4">
      <c r="B1129" s="112"/>
      <c r="C1129" s="112"/>
      <c r="D1129" s="112"/>
    </row>
    <row r="1130" spans="2:4">
      <c r="B1130" s="112"/>
      <c r="C1130" s="112"/>
      <c r="D1130" s="112"/>
    </row>
    <row r="1131" spans="2:4">
      <c r="B1131" s="112"/>
      <c r="C1131" s="112"/>
      <c r="D1131" s="112"/>
    </row>
    <row r="1132" spans="2:4">
      <c r="B1132" s="112"/>
      <c r="C1132" s="112"/>
      <c r="D1132" s="112"/>
    </row>
    <row r="1133" spans="2:4">
      <c r="B1133" s="112"/>
      <c r="C1133" s="112"/>
      <c r="D1133" s="112"/>
    </row>
    <row r="1134" spans="2:4">
      <c r="B1134" s="112"/>
      <c r="C1134" s="112"/>
      <c r="D1134" s="112"/>
    </row>
    <row r="1135" spans="2:4">
      <c r="B1135" s="112"/>
      <c r="C1135" s="112"/>
      <c r="D1135" s="112"/>
    </row>
    <row r="1136" spans="2:4">
      <c r="B1136" s="112"/>
      <c r="C1136" s="112"/>
      <c r="D1136" s="112"/>
    </row>
    <row r="1137" spans="2:4">
      <c r="B1137" s="112"/>
      <c r="C1137" s="112"/>
      <c r="D1137" s="112"/>
    </row>
    <row r="1138" spans="2:4">
      <c r="B1138" s="112"/>
      <c r="C1138" s="112"/>
      <c r="D1138" s="112"/>
    </row>
    <row r="1139" spans="2:4">
      <c r="B1139" s="112"/>
      <c r="C1139" s="112"/>
      <c r="D1139" s="112"/>
    </row>
    <row r="1140" spans="2:4">
      <c r="B1140" s="112"/>
      <c r="C1140" s="112"/>
      <c r="D1140" s="112"/>
    </row>
    <row r="1141" spans="2:4">
      <c r="B1141" s="112"/>
      <c r="C1141" s="112"/>
      <c r="D1141" s="112"/>
    </row>
    <row r="1142" spans="2:4">
      <c r="B1142" s="112"/>
      <c r="C1142" s="112"/>
      <c r="D1142" s="112"/>
    </row>
    <row r="1143" spans="2:4">
      <c r="B1143" s="112"/>
      <c r="C1143" s="112"/>
      <c r="D1143" s="112"/>
    </row>
    <row r="1144" spans="2:4">
      <c r="B1144" s="112"/>
      <c r="C1144" s="112"/>
      <c r="D1144" s="112"/>
    </row>
    <row r="1145" spans="2:4">
      <c r="B1145" s="112"/>
      <c r="C1145" s="112"/>
      <c r="D1145" s="112"/>
    </row>
    <row r="1146" spans="2:4">
      <c r="B1146" s="112"/>
      <c r="C1146" s="112"/>
      <c r="D1146" s="112"/>
    </row>
    <row r="1147" spans="2:4">
      <c r="B1147" s="112"/>
      <c r="C1147" s="112"/>
      <c r="D1147" s="112"/>
    </row>
    <row r="1148" spans="2:4">
      <c r="B1148" s="112"/>
      <c r="C1148" s="112"/>
      <c r="D1148" s="112"/>
    </row>
    <row r="1149" spans="2:4">
      <c r="B1149" s="112"/>
      <c r="C1149" s="112"/>
      <c r="D1149" s="112"/>
    </row>
    <row r="1150" spans="2:4">
      <c r="B1150" s="112"/>
      <c r="C1150" s="112"/>
      <c r="D1150" s="112"/>
    </row>
    <row r="1151" spans="2:4">
      <c r="B1151" s="112"/>
      <c r="C1151" s="112"/>
      <c r="D1151" s="112"/>
    </row>
    <row r="1152" spans="2:4">
      <c r="B1152" s="112"/>
      <c r="C1152" s="112"/>
      <c r="D1152" s="112"/>
    </row>
    <row r="1153" spans="2:4">
      <c r="B1153" s="112"/>
      <c r="C1153" s="112"/>
      <c r="D1153" s="112"/>
    </row>
    <row r="1154" spans="2:4">
      <c r="B1154" s="112"/>
      <c r="C1154" s="112"/>
      <c r="D1154" s="112"/>
    </row>
    <row r="1155" spans="2:4">
      <c r="B1155" s="112"/>
      <c r="C1155" s="112"/>
      <c r="D1155" s="112"/>
    </row>
    <row r="1156" spans="2:4">
      <c r="B1156" s="112"/>
      <c r="C1156" s="112"/>
      <c r="D1156" s="112"/>
    </row>
    <row r="1157" spans="2:4">
      <c r="B1157" s="112"/>
      <c r="C1157" s="112"/>
      <c r="D1157" s="112"/>
    </row>
    <row r="1158" spans="2:4">
      <c r="B1158" s="112"/>
      <c r="C1158" s="112"/>
      <c r="D1158" s="112"/>
    </row>
    <row r="1159" spans="2:4">
      <c r="B1159" s="112"/>
      <c r="C1159" s="112"/>
      <c r="D1159" s="112"/>
    </row>
    <row r="1160" spans="2:4">
      <c r="B1160" s="112"/>
      <c r="C1160" s="112"/>
      <c r="D1160" s="112"/>
    </row>
    <row r="1161" spans="2:4">
      <c r="B1161" s="112"/>
      <c r="C1161" s="112"/>
      <c r="D1161" s="112"/>
    </row>
    <row r="1162" spans="2:4">
      <c r="B1162" s="112"/>
      <c r="C1162" s="112"/>
      <c r="D1162" s="112"/>
    </row>
    <row r="1163" spans="2:4">
      <c r="B1163" s="112"/>
      <c r="C1163" s="112"/>
      <c r="D1163" s="112"/>
    </row>
    <row r="1164" spans="2:4">
      <c r="B1164" s="112"/>
      <c r="C1164" s="112"/>
      <c r="D1164" s="112"/>
    </row>
    <row r="1165" spans="2:4">
      <c r="B1165" s="112"/>
      <c r="C1165" s="112"/>
      <c r="D1165" s="112"/>
    </row>
    <row r="1166" spans="2:4">
      <c r="B1166" s="112"/>
      <c r="C1166" s="112"/>
      <c r="D1166" s="112"/>
    </row>
    <row r="1167" spans="2:4">
      <c r="B1167" s="112"/>
      <c r="C1167" s="112"/>
      <c r="D1167" s="112"/>
    </row>
    <row r="1168" spans="2:4">
      <c r="B1168" s="112"/>
      <c r="C1168" s="112"/>
      <c r="D1168" s="112"/>
    </row>
    <row r="1169" spans="2:4">
      <c r="B1169" s="112"/>
      <c r="C1169" s="112"/>
      <c r="D1169" s="112"/>
    </row>
    <row r="1170" spans="2:4">
      <c r="B1170" s="112"/>
      <c r="C1170" s="112"/>
      <c r="D1170" s="112"/>
    </row>
    <row r="1171" spans="2:4">
      <c r="B1171" s="112"/>
      <c r="C1171" s="112"/>
      <c r="D1171" s="112"/>
    </row>
    <row r="1172" spans="2:4">
      <c r="B1172" s="112"/>
      <c r="C1172" s="112"/>
      <c r="D1172" s="112"/>
    </row>
    <row r="1173" spans="2:4">
      <c r="B1173" s="112"/>
      <c r="C1173" s="112"/>
      <c r="D1173" s="112"/>
    </row>
    <row r="1174" spans="2:4">
      <c r="B1174" s="112"/>
      <c r="C1174" s="112"/>
      <c r="D1174" s="112"/>
    </row>
    <row r="1175" spans="2:4">
      <c r="B1175" s="112"/>
      <c r="C1175" s="112"/>
      <c r="D1175" s="112"/>
    </row>
    <row r="1176" spans="2:4">
      <c r="B1176" s="112"/>
      <c r="C1176" s="112"/>
      <c r="D1176" s="112"/>
    </row>
    <row r="1177" spans="2:4">
      <c r="B1177" s="112"/>
      <c r="C1177" s="112"/>
      <c r="D1177" s="112"/>
    </row>
    <row r="1178" spans="2:4">
      <c r="B1178" s="112"/>
      <c r="C1178" s="112"/>
      <c r="D1178" s="112"/>
    </row>
    <row r="1179" spans="2:4">
      <c r="B1179" s="112"/>
      <c r="C1179" s="112"/>
      <c r="D1179" s="112"/>
    </row>
    <row r="1180" spans="2:4">
      <c r="B1180" s="112"/>
      <c r="C1180" s="112"/>
      <c r="D1180" s="112"/>
    </row>
    <row r="1181" spans="2:4">
      <c r="B1181" s="112"/>
      <c r="C1181" s="112"/>
      <c r="D1181" s="112"/>
    </row>
    <row r="1182" spans="2:4">
      <c r="B1182" s="112"/>
      <c r="C1182" s="112"/>
      <c r="D1182" s="112"/>
    </row>
    <row r="1183" spans="2:4">
      <c r="B1183" s="112"/>
      <c r="C1183" s="112"/>
      <c r="D1183" s="112"/>
    </row>
    <row r="1184" spans="2:4">
      <c r="B1184" s="112"/>
      <c r="C1184" s="112"/>
      <c r="D1184" s="112"/>
    </row>
    <row r="1185" spans="2:4">
      <c r="B1185" s="112"/>
      <c r="C1185" s="112"/>
      <c r="D1185" s="112"/>
    </row>
    <row r="1186" spans="2:4">
      <c r="B1186" s="112"/>
      <c r="C1186" s="112"/>
      <c r="D1186" s="112"/>
    </row>
    <row r="1187" spans="2:4">
      <c r="B1187" s="112"/>
      <c r="C1187" s="112"/>
      <c r="D1187" s="112"/>
    </row>
    <row r="1188" spans="2:4">
      <c r="B1188" s="112"/>
      <c r="C1188" s="112"/>
      <c r="D1188" s="112"/>
    </row>
    <row r="1189" spans="2:4">
      <c r="B1189" s="112"/>
      <c r="C1189" s="112"/>
      <c r="D1189" s="112"/>
    </row>
    <row r="1190" spans="2:4">
      <c r="B1190" s="112"/>
      <c r="C1190" s="112"/>
      <c r="D1190" s="112"/>
    </row>
    <row r="1191" spans="2:4">
      <c r="B1191" s="112"/>
      <c r="C1191" s="112"/>
      <c r="D1191" s="112"/>
    </row>
    <row r="1192" spans="2:4">
      <c r="B1192" s="112"/>
      <c r="C1192" s="112"/>
      <c r="D1192" s="112"/>
    </row>
    <row r="1193" spans="2:4">
      <c r="B1193" s="112"/>
      <c r="C1193" s="112"/>
      <c r="D1193" s="112"/>
    </row>
    <row r="1194" spans="2:4">
      <c r="B1194" s="112"/>
      <c r="C1194" s="112"/>
      <c r="D1194" s="112"/>
    </row>
    <row r="1195" spans="2:4">
      <c r="B1195" s="112"/>
      <c r="C1195" s="112"/>
      <c r="D1195" s="112"/>
    </row>
    <row r="1196" spans="2:4">
      <c r="B1196" s="112"/>
      <c r="C1196" s="112"/>
      <c r="D1196" s="112"/>
    </row>
    <row r="1197" spans="2:4">
      <c r="B1197" s="112"/>
      <c r="C1197" s="112"/>
      <c r="D1197" s="112"/>
    </row>
    <row r="1198" spans="2:4">
      <c r="B1198" s="112"/>
      <c r="C1198" s="112"/>
      <c r="D1198" s="112"/>
    </row>
    <row r="1199" spans="2:4">
      <c r="B1199" s="112"/>
      <c r="C1199" s="112"/>
      <c r="D1199" s="112"/>
    </row>
    <row r="1200" spans="2:4">
      <c r="B1200" s="112"/>
      <c r="C1200" s="112"/>
      <c r="D1200" s="112"/>
    </row>
    <row r="1201" spans="2:4">
      <c r="B1201" s="112"/>
      <c r="C1201" s="112"/>
      <c r="D1201" s="112"/>
    </row>
    <row r="1202" spans="2:4">
      <c r="B1202" s="112"/>
      <c r="C1202" s="112"/>
      <c r="D1202" s="112"/>
    </row>
    <row r="1203" spans="2:4">
      <c r="B1203" s="112"/>
      <c r="C1203" s="112"/>
      <c r="D1203" s="112"/>
    </row>
    <row r="1204" spans="2:4">
      <c r="B1204" s="112"/>
      <c r="C1204" s="112"/>
      <c r="D1204" s="112"/>
    </row>
    <row r="1205" spans="2:4">
      <c r="B1205" s="112"/>
      <c r="C1205" s="112"/>
      <c r="D1205" s="112"/>
    </row>
    <row r="1206" spans="2:4">
      <c r="B1206" s="112"/>
      <c r="C1206" s="112"/>
      <c r="D1206" s="112"/>
    </row>
    <row r="1207" spans="2:4">
      <c r="B1207" s="112"/>
      <c r="C1207" s="112"/>
      <c r="D1207" s="112"/>
    </row>
    <row r="1208" spans="2:4">
      <c r="B1208" s="112"/>
      <c r="C1208" s="112"/>
      <c r="D1208" s="112"/>
    </row>
    <row r="1209" spans="2:4">
      <c r="B1209" s="112"/>
      <c r="C1209" s="112"/>
      <c r="D1209" s="112"/>
    </row>
    <row r="1210" spans="2:4">
      <c r="B1210" s="112"/>
      <c r="C1210" s="112"/>
      <c r="D1210" s="112"/>
    </row>
    <row r="1211" spans="2:4">
      <c r="B1211" s="112"/>
      <c r="C1211" s="112"/>
      <c r="D1211" s="112"/>
    </row>
    <row r="1212" spans="2:4">
      <c r="B1212" s="112"/>
      <c r="C1212" s="112"/>
      <c r="D1212" s="112"/>
    </row>
    <row r="1213" spans="2:4">
      <c r="B1213" s="112"/>
      <c r="C1213" s="112"/>
      <c r="D1213" s="112"/>
    </row>
    <row r="1214" spans="2:4">
      <c r="B1214" s="112"/>
      <c r="C1214" s="112"/>
      <c r="D1214" s="112"/>
    </row>
    <row r="1215" spans="2:4">
      <c r="B1215" s="112"/>
      <c r="C1215" s="112"/>
      <c r="D1215" s="112"/>
    </row>
    <row r="1216" spans="2:4">
      <c r="B1216" s="112"/>
      <c r="C1216" s="112"/>
      <c r="D1216" s="112"/>
    </row>
    <row r="1217" spans="2:4">
      <c r="B1217" s="112"/>
      <c r="C1217" s="112"/>
      <c r="D1217" s="112"/>
    </row>
    <row r="1218" spans="2:4">
      <c r="B1218" s="112"/>
      <c r="C1218" s="112"/>
      <c r="D1218" s="112"/>
    </row>
    <row r="1219" spans="2:4">
      <c r="B1219" s="112"/>
      <c r="C1219" s="112"/>
      <c r="D1219" s="112"/>
    </row>
    <row r="1220" spans="2:4">
      <c r="B1220" s="112"/>
      <c r="C1220" s="112"/>
      <c r="D1220" s="112"/>
    </row>
    <row r="1221" spans="2:4">
      <c r="B1221" s="112"/>
      <c r="C1221" s="112"/>
      <c r="D1221" s="112"/>
    </row>
    <row r="1222" spans="2:4">
      <c r="B1222" s="112"/>
      <c r="C1222" s="112"/>
      <c r="D1222" s="112"/>
    </row>
    <row r="1223" spans="2:4">
      <c r="B1223" s="112"/>
      <c r="C1223" s="112"/>
      <c r="D1223" s="112"/>
    </row>
    <row r="1224" spans="2:4">
      <c r="B1224" s="112"/>
      <c r="C1224" s="112"/>
      <c r="D1224" s="112"/>
    </row>
    <row r="1225" spans="2:4">
      <c r="B1225" s="112"/>
      <c r="C1225" s="112"/>
      <c r="D1225" s="112"/>
    </row>
    <row r="1226" spans="2:4">
      <c r="B1226" s="112"/>
      <c r="C1226" s="112"/>
      <c r="D1226" s="112"/>
    </row>
    <row r="1227" spans="2:4">
      <c r="B1227" s="112"/>
      <c r="C1227" s="112"/>
      <c r="D1227" s="112"/>
    </row>
    <row r="1228" spans="2:4">
      <c r="B1228" s="112"/>
      <c r="C1228" s="112"/>
      <c r="D1228" s="112"/>
    </row>
    <row r="1229" spans="2:4">
      <c r="B1229" s="112"/>
      <c r="C1229" s="112"/>
      <c r="D1229" s="112"/>
    </row>
    <row r="1230" spans="2:4">
      <c r="B1230" s="112"/>
      <c r="C1230" s="112"/>
      <c r="D1230" s="112"/>
    </row>
    <row r="1231" spans="2:4">
      <c r="B1231" s="112"/>
      <c r="C1231" s="112"/>
      <c r="D1231" s="112"/>
    </row>
    <row r="1232" spans="2:4">
      <c r="B1232" s="112"/>
      <c r="C1232" s="112"/>
      <c r="D1232" s="112"/>
    </row>
    <row r="1233" spans="2:4">
      <c r="B1233" s="112"/>
      <c r="C1233" s="112"/>
      <c r="D1233" s="112"/>
    </row>
    <row r="1234" spans="2:4">
      <c r="B1234" s="112"/>
      <c r="C1234" s="112"/>
      <c r="D1234" s="112"/>
    </row>
    <row r="1235" spans="2:4">
      <c r="B1235" s="112"/>
      <c r="C1235" s="112"/>
      <c r="D1235" s="112"/>
    </row>
    <row r="1236" spans="2:4">
      <c r="B1236" s="112"/>
      <c r="C1236" s="112"/>
      <c r="D1236" s="112"/>
    </row>
    <row r="1237" spans="2:4">
      <c r="B1237" s="112"/>
      <c r="C1237" s="112"/>
      <c r="D1237" s="112"/>
    </row>
    <row r="1238" spans="2:4">
      <c r="B1238" s="112"/>
      <c r="C1238" s="112"/>
      <c r="D1238" s="112"/>
    </row>
    <row r="1239" spans="2:4">
      <c r="B1239" s="112"/>
      <c r="C1239" s="112"/>
      <c r="D1239" s="112"/>
    </row>
    <row r="1240" spans="2:4">
      <c r="B1240" s="112"/>
      <c r="C1240" s="112"/>
      <c r="D1240" s="112"/>
    </row>
    <row r="1241" spans="2:4">
      <c r="B1241" s="112"/>
      <c r="C1241" s="112"/>
      <c r="D1241" s="112"/>
    </row>
    <row r="1242" spans="2:4">
      <c r="B1242" s="112"/>
      <c r="C1242" s="112"/>
      <c r="D1242" s="112"/>
    </row>
    <row r="1243" spans="2:4">
      <c r="B1243" s="112"/>
      <c r="C1243" s="112"/>
      <c r="D1243" s="112"/>
    </row>
    <row r="1244" spans="2:4">
      <c r="B1244" s="112"/>
      <c r="C1244" s="112"/>
      <c r="D1244" s="112"/>
    </row>
    <row r="1245" spans="2:4">
      <c r="B1245" s="112"/>
      <c r="C1245" s="112"/>
      <c r="D1245" s="112"/>
    </row>
    <row r="1246" spans="2:4">
      <c r="B1246" s="112"/>
      <c r="C1246" s="112"/>
      <c r="D1246" s="112"/>
    </row>
    <row r="1247" spans="2:4">
      <c r="B1247" s="112"/>
      <c r="C1247" s="112"/>
      <c r="D1247" s="112"/>
    </row>
    <row r="1248" spans="2:4">
      <c r="B1248" s="112"/>
      <c r="C1248" s="112"/>
      <c r="D1248" s="112"/>
    </row>
    <row r="1249" spans="2:4">
      <c r="B1249" s="112"/>
      <c r="C1249" s="112"/>
      <c r="D1249" s="112"/>
    </row>
    <row r="1250" spans="2:4">
      <c r="B1250" s="112"/>
      <c r="C1250" s="112"/>
      <c r="D1250" s="112"/>
    </row>
    <row r="1251" spans="2:4">
      <c r="B1251" s="112"/>
      <c r="C1251" s="112"/>
      <c r="D1251" s="112"/>
    </row>
    <row r="1252" spans="2:4">
      <c r="B1252" s="112"/>
      <c r="C1252" s="112"/>
      <c r="D1252" s="112"/>
    </row>
    <row r="1253" spans="2:4">
      <c r="B1253" s="112"/>
      <c r="C1253" s="112"/>
      <c r="D1253" s="112"/>
    </row>
    <row r="1254" spans="2:4">
      <c r="B1254" s="112"/>
      <c r="C1254" s="112"/>
      <c r="D1254" s="112"/>
    </row>
    <row r="1255" spans="2:4">
      <c r="B1255" s="112"/>
      <c r="C1255" s="112"/>
      <c r="D1255" s="112"/>
    </row>
    <row r="1256" spans="2:4">
      <c r="B1256" s="112"/>
      <c r="C1256" s="112"/>
      <c r="D1256" s="112"/>
    </row>
    <row r="1257" spans="2:4">
      <c r="B1257" s="112"/>
      <c r="C1257" s="112"/>
      <c r="D1257" s="112"/>
    </row>
    <row r="1258" spans="2:4">
      <c r="B1258" s="112"/>
      <c r="C1258" s="112"/>
      <c r="D1258" s="112"/>
    </row>
    <row r="1259" spans="2:4">
      <c r="B1259" s="112"/>
      <c r="C1259" s="112"/>
      <c r="D1259" s="112"/>
    </row>
    <row r="1260" spans="2:4">
      <c r="B1260" s="112"/>
      <c r="C1260" s="112"/>
      <c r="D1260" s="112"/>
    </row>
    <row r="1261" spans="2:4">
      <c r="B1261" s="112"/>
      <c r="C1261" s="112"/>
      <c r="D1261" s="112"/>
    </row>
    <row r="1262" spans="2:4">
      <c r="B1262" s="112"/>
      <c r="C1262" s="112"/>
      <c r="D1262" s="112"/>
    </row>
    <row r="1263" spans="2:4">
      <c r="B1263" s="112"/>
      <c r="C1263" s="112"/>
      <c r="D1263" s="112"/>
    </row>
    <row r="1264" spans="2:4">
      <c r="B1264" s="112"/>
      <c r="C1264" s="112"/>
      <c r="D1264" s="112"/>
    </row>
    <row r="1265" spans="2:4">
      <c r="B1265" s="112"/>
      <c r="C1265" s="112"/>
      <c r="D1265" s="112"/>
    </row>
    <row r="1266" spans="2:4">
      <c r="B1266" s="112"/>
      <c r="C1266" s="112"/>
      <c r="D1266" s="112"/>
    </row>
    <row r="1267" spans="2:4">
      <c r="B1267" s="112"/>
      <c r="C1267" s="112"/>
      <c r="D1267" s="112"/>
    </row>
    <row r="1268" spans="2:4">
      <c r="B1268" s="112"/>
      <c r="C1268" s="112"/>
      <c r="D1268" s="112"/>
    </row>
    <row r="1269" spans="2:4">
      <c r="B1269" s="112"/>
      <c r="C1269" s="112"/>
      <c r="D1269" s="112"/>
    </row>
    <row r="1270" spans="2:4">
      <c r="B1270" s="112"/>
      <c r="C1270" s="112"/>
      <c r="D1270" s="112"/>
    </row>
    <row r="1271" spans="2:4">
      <c r="B1271" s="112"/>
      <c r="C1271" s="112"/>
      <c r="D1271" s="112"/>
    </row>
    <row r="1272" spans="2:4">
      <c r="B1272" s="112"/>
      <c r="C1272" s="112"/>
      <c r="D1272" s="112"/>
    </row>
    <row r="1273" spans="2:4">
      <c r="B1273" s="112"/>
      <c r="C1273" s="112"/>
      <c r="D1273" s="112"/>
    </row>
    <row r="1274" spans="2:4">
      <c r="B1274" s="112"/>
      <c r="C1274" s="112"/>
      <c r="D1274" s="112"/>
    </row>
    <row r="1275" spans="2:4">
      <c r="B1275" s="112"/>
      <c r="C1275" s="112"/>
      <c r="D1275" s="112"/>
    </row>
    <row r="1276" spans="2:4">
      <c r="B1276" s="112"/>
      <c r="C1276" s="112"/>
      <c r="D1276" s="112"/>
    </row>
    <row r="1277" spans="2:4">
      <c r="B1277" s="112"/>
      <c r="C1277" s="112"/>
      <c r="D1277" s="112"/>
    </row>
    <row r="1278" spans="2:4">
      <c r="B1278" s="112"/>
      <c r="C1278" s="112"/>
      <c r="D1278" s="112"/>
    </row>
    <row r="1279" spans="2:4">
      <c r="B1279" s="112"/>
      <c r="C1279" s="112"/>
      <c r="D1279" s="112"/>
    </row>
    <row r="1280" spans="2:4">
      <c r="B1280" s="112"/>
      <c r="C1280" s="112"/>
      <c r="D1280" s="112"/>
    </row>
    <row r="1281" spans="2:4">
      <c r="B1281" s="112"/>
      <c r="C1281" s="112"/>
      <c r="D1281" s="112"/>
    </row>
    <row r="1282" spans="2:4">
      <c r="B1282" s="112"/>
      <c r="C1282" s="112"/>
      <c r="D1282" s="112"/>
    </row>
    <row r="1283" spans="2:4">
      <c r="B1283" s="112"/>
      <c r="C1283" s="112"/>
      <c r="D1283" s="112"/>
    </row>
    <row r="1284" spans="2:4">
      <c r="B1284" s="112"/>
      <c r="C1284" s="112"/>
      <c r="D1284" s="112"/>
    </row>
    <row r="1285" spans="2:4">
      <c r="B1285" s="112"/>
      <c r="C1285" s="112"/>
      <c r="D1285" s="112"/>
    </row>
    <row r="1286" spans="2:4">
      <c r="B1286" s="112"/>
      <c r="C1286" s="112"/>
      <c r="D1286" s="112"/>
    </row>
    <row r="1287" spans="2:4">
      <c r="B1287" s="112"/>
      <c r="C1287" s="112"/>
      <c r="D1287" s="112"/>
    </row>
    <row r="1288" spans="2:4">
      <c r="B1288" s="112"/>
      <c r="C1288" s="112"/>
      <c r="D1288" s="112"/>
    </row>
    <row r="1289" spans="2:4">
      <c r="B1289" s="112"/>
      <c r="C1289" s="112"/>
      <c r="D1289" s="112"/>
    </row>
    <row r="1290" spans="2:4">
      <c r="B1290" s="112"/>
      <c r="C1290" s="112"/>
      <c r="D1290" s="112"/>
    </row>
    <row r="1291" spans="2:4">
      <c r="B1291" s="112"/>
      <c r="C1291" s="112"/>
      <c r="D1291" s="112"/>
    </row>
    <row r="1292" spans="2:4">
      <c r="B1292" s="112"/>
      <c r="C1292" s="112"/>
      <c r="D1292" s="112"/>
    </row>
    <row r="1293" spans="2:4">
      <c r="B1293" s="112"/>
      <c r="C1293" s="112"/>
      <c r="D1293" s="112"/>
    </row>
    <row r="1294" spans="2:4">
      <c r="B1294" s="112"/>
      <c r="C1294" s="112"/>
      <c r="D1294" s="112"/>
    </row>
    <row r="1295" spans="2:4">
      <c r="B1295" s="112"/>
      <c r="C1295" s="112"/>
      <c r="D1295" s="112"/>
    </row>
    <row r="1296" spans="2:4">
      <c r="B1296" s="112"/>
      <c r="C1296" s="112"/>
      <c r="D1296" s="112"/>
    </row>
    <row r="1297" spans="2:4">
      <c r="B1297" s="112"/>
      <c r="C1297" s="112"/>
      <c r="D1297" s="112"/>
    </row>
    <row r="1298" spans="2:4">
      <c r="B1298" s="112"/>
      <c r="C1298" s="112"/>
      <c r="D1298" s="112"/>
    </row>
    <row r="1299" spans="2:4">
      <c r="B1299" s="112"/>
      <c r="C1299" s="112"/>
      <c r="D1299" s="112"/>
    </row>
    <row r="1300" spans="2:4">
      <c r="B1300" s="112"/>
      <c r="C1300" s="112"/>
      <c r="D1300" s="112"/>
    </row>
    <row r="1301" spans="2:4">
      <c r="B1301" s="112"/>
      <c r="C1301" s="112"/>
      <c r="D1301" s="112"/>
    </row>
    <row r="1302" spans="2:4">
      <c r="B1302" s="112"/>
      <c r="C1302" s="112"/>
      <c r="D1302" s="112"/>
    </row>
    <row r="1303" spans="2:4">
      <c r="B1303" s="112"/>
      <c r="C1303" s="112"/>
      <c r="D1303" s="112"/>
    </row>
    <row r="1304" spans="2:4">
      <c r="B1304" s="112"/>
      <c r="C1304" s="112"/>
      <c r="D1304" s="112"/>
    </row>
    <row r="1305" spans="2:4">
      <c r="B1305" s="112"/>
      <c r="C1305" s="112"/>
      <c r="D1305" s="112"/>
    </row>
    <row r="1306" spans="2:4">
      <c r="B1306" s="112"/>
      <c r="C1306" s="112"/>
      <c r="D1306" s="112"/>
    </row>
    <row r="1307" spans="2:4">
      <c r="B1307" s="112"/>
      <c r="C1307" s="112"/>
      <c r="D1307" s="112"/>
    </row>
    <row r="1308" spans="2:4">
      <c r="B1308" s="112"/>
      <c r="C1308" s="112"/>
      <c r="D1308" s="112"/>
    </row>
    <row r="1309" spans="2:4">
      <c r="B1309" s="112"/>
      <c r="C1309" s="112"/>
      <c r="D1309" s="112"/>
    </row>
    <row r="1310" spans="2:4">
      <c r="B1310" s="112"/>
      <c r="C1310" s="112"/>
      <c r="D1310" s="112"/>
    </row>
    <row r="1311" spans="2:4">
      <c r="B1311" s="112"/>
      <c r="C1311" s="112"/>
      <c r="D1311" s="112"/>
    </row>
    <row r="1312" spans="2:4">
      <c r="B1312" s="112"/>
      <c r="C1312" s="112"/>
      <c r="D1312" s="112"/>
    </row>
    <row r="1313" spans="2:4">
      <c r="B1313" s="112"/>
      <c r="C1313" s="112"/>
      <c r="D1313" s="112"/>
    </row>
    <row r="1314" spans="2:4">
      <c r="B1314" s="112"/>
      <c r="C1314" s="112"/>
      <c r="D1314" s="112"/>
    </row>
    <row r="1315" spans="2:4">
      <c r="B1315" s="112"/>
      <c r="C1315" s="112"/>
      <c r="D1315" s="112"/>
    </row>
    <row r="1316" spans="2:4">
      <c r="B1316" s="112"/>
      <c r="C1316" s="112"/>
      <c r="D1316" s="112"/>
    </row>
    <row r="1317" spans="2:4">
      <c r="B1317" s="112"/>
      <c r="C1317" s="112"/>
      <c r="D1317" s="112"/>
    </row>
    <row r="1318" spans="2:4">
      <c r="B1318" s="112"/>
      <c r="C1318" s="112"/>
      <c r="D1318" s="112"/>
    </row>
    <row r="1319" spans="2:4">
      <c r="B1319" s="112"/>
      <c r="C1319" s="112"/>
      <c r="D1319" s="112"/>
    </row>
    <row r="1320" spans="2:4">
      <c r="B1320" s="112"/>
      <c r="C1320" s="112"/>
      <c r="D1320" s="112"/>
    </row>
    <row r="1321" spans="2:4">
      <c r="B1321" s="112"/>
      <c r="C1321" s="112"/>
      <c r="D1321" s="112"/>
    </row>
    <row r="1322" spans="2:4">
      <c r="B1322" s="112"/>
      <c r="C1322" s="112"/>
      <c r="D1322" s="112"/>
    </row>
    <row r="1323" spans="2:4">
      <c r="B1323" s="112"/>
      <c r="C1323" s="112"/>
      <c r="D1323" s="112"/>
    </row>
    <row r="1324" spans="2:4">
      <c r="B1324" s="112"/>
      <c r="C1324" s="112"/>
      <c r="D1324" s="112"/>
    </row>
    <row r="1325" spans="2:4">
      <c r="B1325" s="112"/>
      <c r="C1325" s="112"/>
      <c r="D1325" s="112"/>
    </row>
    <row r="1326" spans="2:4">
      <c r="B1326" s="112"/>
      <c r="C1326" s="112"/>
      <c r="D1326" s="112"/>
    </row>
    <row r="1327" spans="2:4">
      <c r="B1327" s="112"/>
      <c r="C1327" s="112"/>
      <c r="D1327" s="112"/>
    </row>
    <row r="1328" spans="2:4">
      <c r="B1328" s="112"/>
      <c r="C1328" s="112"/>
      <c r="D1328" s="112"/>
    </row>
    <row r="1329" spans="2:4">
      <c r="B1329" s="112"/>
      <c r="C1329" s="112"/>
      <c r="D1329" s="112"/>
    </row>
    <row r="1330" spans="2:4">
      <c r="B1330" s="112"/>
      <c r="C1330" s="112"/>
      <c r="D1330" s="112"/>
    </row>
    <row r="1331" spans="2:4">
      <c r="B1331" s="112"/>
      <c r="C1331" s="112"/>
      <c r="D1331" s="112"/>
    </row>
    <row r="1332" spans="2:4">
      <c r="B1332" s="112"/>
      <c r="C1332" s="112"/>
      <c r="D1332" s="112"/>
    </row>
    <row r="1333" spans="2:4">
      <c r="B1333" s="112"/>
      <c r="C1333" s="112"/>
      <c r="D1333" s="112"/>
    </row>
    <row r="1334" spans="2:4">
      <c r="B1334" s="112"/>
      <c r="C1334" s="112"/>
      <c r="D1334" s="112"/>
    </row>
    <row r="1335" spans="2:4">
      <c r="B1335" s="112"/>
      <c r="C1335" s="112"/>
      <c r="D1335" s="112"/>
    </row>
    <row r="1336" spans="2:4">
      <c r="B1336" s="112"/>
      <c r="C1336" s="112"/>
      <c r="D1336" s="112"/>
    </row>
    <row r="1337" spans="2:4">
      <c r="B1337" s="112"/>
      <c r="C1337" s="112"/>
      <c r="D1337" s="112"/>
    </row>
    <row r="1338" spans="2:4">
      <c r="B1338" s="112"/>
      <c r="C1338" s="112"/>
      <c r="D1338" s="112"/>
    </row>
    <row r="1339" spans="2:4">
      <c r="B1339" s="112"/>
      <c r="C1339" s="112"/>
      <c r="D1339" s="112"/>
    </row>
    <row r="1340" spans="2:4">
      <c r="B1340" s="112"/>
      <c r="C1340" s="112"/>
      <c r="D1340" s="112"/>
    </row>
    <row r="1341" spans="2:4">
      <c r="B1341" s="112"/>
      <c r="C1341" s="112"/>
      <c r="D1341" s="112"/>
    </row>
    <row r="1342" spans="2:4">
      <c r="B1342" s="112"/>
      <c r="C1342" s="112"/>
      <c r="D1342" s="112"/>
    </row>
    <row r="1343" spans="2:4">
      <c r="B1343" s="112"/>
      <c r="C1343" s="112"/>
      <c r="D1343" s="112"/>
    </row>
    <row r="1344" spans="2:4">
      <c r="B1344" s="112"/>
      <c r="C1344" s="112"/>
      <c r="D1344" s="112"/>
    </row>
    <row r="1345" spans="2:4">
      <c r="B1345" s="112"/>
      <c r="C1345" s="112"/>
      <c r="D1345" s="112"/>
    </row>
    <row r="1346" spans="2:4">
      <c r="B1346" s="112"/>
      <c r="C1346" s="112"/>
      <c r="D1346" s="112"/>
    </row>
    <row r="1347" spans="2:4">
      <c r="B1347" s="112"/>
      <c r="C1347" s="112"/>
      <c r="D1347" s="112"/>
    </row>
    <row r="1348" spans="2:4">
      <c r="B1348" s="112"/>
      <c r="C1348" s="112"/>
      <c r="D1348" s="112"/>
    </row>
    <row r="1349" spans="2:4">
      <c r="B1349" s="112"/>
      <c r="C1349" s="112"/>
      <c r="D1349" s="112"/>
    </row>
    <row r="1350" spans="2:4">
      <c r="B1350" s="112"/>
      <c r="C1350" s="112"/>
      <c r="D1350" s="112"/>
    </row>
    <row r="1351" spans="2:4">
      <c r="B1351" s="112"/>
      <c r="C1351" s="112"/>
      <c r="D1351" s="112"/>
    </row>
    <row r="1352" spans="2:4">
      <c r="B1352" s="112"/>
      <c r="C1352" s="112"/>
      <c r="D1352" s="112"/>
    </row>
    <row r="1353" spans="2:4">
      <c r="B1353" s="112"/>
      <c r="C1353" s="112"/>
      <c r="D1353" s="112"/>
    </row>
    <row r="1354" spans="2:4">
      <c r="B1354" s="112"/>
      <c r="C1354" s="112"/>
      <c r="D1354" s="112"/>
    </row>
    <row r="1355" spans="2:4">
      <c r="B1355" s="112"/>
      <c r="C1355" s="112"/>
      <c r="D1355" s="112"/>
    </row>
    <row r="1356" spans="2:4">
      <c r="B1356" s="112"/>
      <c r="C1356" s="112"/>
      <c r="D1356" s="112"/>
    </row>
    <row r="1357" spans="2:4">
      <c r="B1357" s="112"/>
      <c r="C1357" s="112"/>
      <c r="D1357" s="112"/>
    </row>
    <row r="1358" spans="2:4">
      <c r="B1358" s="112"/>
      <c r="C1358" s="112"/>
      <c r="D1358" s="112"/>
    </row>
    <row r="1359" spans="2:4">
      <c r="B1359" s="112"/>
      <c r="C1359" s="112"/>
      <c r="D1359" s="112"/>
    </row>
    <row r="1360" spans="2:4">
      <c r="B1360" s="112"/>
      <c r="C1360" s="112"/>
      <c r="D1360" s="112"/>
    </row>
    <row r="1361" spans="2:4">
      <c r="B1361" s="112"/>
      <c r="C1361" s="112"/>
      <c r="D1361" s="112"/>
    </row>
    <row r="1362" spans="2:4">
      <c r="B1362" s="112"/>
      <c r="C1362" s="112"/>
      <c r="D1362" s="112"/>
    </row>
    <row r="1363" spans="2:4">
      <c r="B1363" s="112"/>
      <c r="C1363" s="112"/>
      <c r="D1363" s="112"/>
    </row>
    <row r="1364" spans="2:4">
      <c r="B1364" s="112"/>
      <c r="C1364" s="112"/>
      <c r="D1364" s="112"/>
    </row>
    <row r="1365" spans="2:4">
      <c r="B1365" s="112"/>
      <c r="C1365" s="112"/>
      <c r="D1365" s="112"/>
    </row>
    <row r="1366" spans="2:4">
      <c r="B1366" s="112"/>
      <c r="C1366" s="112"/>
      <c r="D1366" s="112"/>
    </row>
    <row r="1367" spans="2:4">
      <c r="B1367" s="112"/>
      <c r="C1367" s="112"/>
      <c r="D1367" s="112"/>
    </row>
    <row r="1368" spans="2:4">
      <c r="B1368" s="112"/>
      <c r="C1368" s="112"/>
      <c r="D1368" s="112"/>
    </row>
    <row r="1369" spans="2:4">
      <c r="B1369" s="112"/>
      <c r="C1369" s="112"/>
      <c r="D1369" s="112"/>
    </row>
    <row r="1370" spans="2:4">
      <c r="B1370" s="112"/>
      <c r="C1370" s="112"/>
      <c r="D1370" s="112"/>
    </row>
    <row r="1371" spans="2:4">
      <c r="B1371" s="112"/>
      <c r="C1371" s="112"/>
      <c r="D1371" s="112"/>
    </row>
    <row r="1372" spans="2:4">
      <c r="B1372" s="112"/>
      <c r="C1372" s="112"/>
      <c r="D1372" s="112"/>
    </row>
    <row r="1373" spans="2:4">
      <c r="B1373" s="112"/>
      <c r="C1373" s="112"/>
      <c r="D1373" s="112"/>
    </row>
    <row r="1374" spans="2:4">
      <c r="B1374" s="112"/>
      <c r="C1374" s="112"/>
      <c r="D1374" s="112"/>
    </row>
    <row r="1375" spans="2:4">
      <c r="B1375" s="112"/>
      <c r="C1375" s="112"/>
      <c r="D1375" s="112"/>
    </row>
    <row r="1376" spans="2:4">
      <c r="B1376" s="112"/>
      <c r="C1376" s="112"/>
      <c r="D1376" s="112"/>
    </row>
    <row r="1377" spans="2:4">
      <c r="B1377" s="112"/>
      <c r="C1377" s="112"/>
      <c r="D1377" s="112"/>
    </row>
    <row r="1378" spans="2:4">
      <c r="B1378" s="112"/>
      <c r="C1378" s="112"/>
      <c r="D1378" s="112"/>
    </row>
    <row r="1379" spans="2:4">
      <c r="B1379" s="112"/>
      <c r="C1379" s="112"/>
      <c r="D1379" s="112"/>
    </row>
    <row r="1380" spans="2:4">
      <c r="B1380" s="112"/>
      <c r="C1380" s="112"/>
      <c r="D1380" s="112"/>
    </row>
    <row r="1381" spans="2:4">
      <c r="B1381" s="112"/>
      <c r="C1381" s="112"/>
      <c r="D1381" s="112"/>
    </row>
    <row r="1382" spans="2:4">
      <c r="B1382" s="112"/>
      <c r="C1382" s="112"/>
      <c r="D1382" s="112"/>
    </row>
    <row r="1383" spans="2:4">
      <c r="B1383" s="112"/>
      <c r="C1383" s="112"/>
      <c r="D1383" s="112"/>
    </row>
    <row r="1384" spans="2:4">
      <c r="B1384" s="112"/>
      <c r="C1384" s="112"/>
      <c r="D1384" s="112"/>
    </row>
    <row r="1385" spans="2:4">
      <c r="B1385" s="112"/>
      <c r="C1385" s="112"/>
      <c r="D1385" s="112"/>
    </row>
    <row r="1386" spans="2:4">
      <c r="B1386" s="112"/>
      <c r="C1386" s="112"/>
      <c r="D1386" s="112"/>
    </row>
    <row r="1387" spans="2:4">
      <c r="B1387" s="112"/>
      <c r="C1387" s="112"/>
      <c r="D1387" s="112"/>
    </row>
    <row r="1388" spans="2:4">
      <c r="B1388" s="112"/>
      <c r="C1388" s="112"/>
      <c r="D1388" s="112"/>
    </row>
    <row r="1389" spans="2:4">
      <c r="B1389" s="112"/>
      <c r="C1389" s="112"/>
      <c r="D1389" s="112"/>
    </row>
    <row r="1390" spans="2:4">
      <c r="B1390" s="112"/>
      <c r="C1390" s="112"/>
      <c r="D1390" s="112"/>
    </row>
    <row r="1391" spans="2:4">
      <c r="B1391" s="112"/>
      <c r="C1391" s="112"/>
      <c r="D1391" s="112"/>
    </row>
    <row r="1392" spans="2:4">
      <c r="B1392" s="112"/>
      <c r="C1392" s="112"/>
      <c r="D1392" s="112"/>
    </row>
    <row r="1393" spans="2:4">
      <c r="B1393" s="112"/>
      <c r="C1393" s="112"/>
      <c r="D1393" s="112"/>
    </row>
    <row r="1394" spans="2:4">
      <c r="B1394" s="112"/>
      <c r="C1394" s="112"/>
      <c r="D1394" s="112"/>
    </row>
    <row r="1395" spans="2:4">
      <c r="B1395" s="112"/>
      <c r="C1395" s="112"/>
      <c r="D1395" s="112"/>
    </row>
    <row r="1396" spans="2:4">
      <c r="B1396" s="112"/>
      <c r="C1396" s="112"/>
      <c r="D1396" s="112"/>
    </row>
    <row r="1397" spans="2:4">
      <c r="B1397" s="112"/>
      <c r="C1397" s="112"/>
      <c r="D1397" s="112"/>
    </row>
    <row r="1398" spans="2:4">
      <c r="B1398" s="112"/>
      <c r="C1398" s="112"/>
      <c r="D1398" s="112"/>
    </row>
    <row r="1399" spans="2:4">
      <c r="B1399" s="112"/>
      <c r="C1399" s="112"/>
      <c r="D1399" s="112"/>
    </row>
    <row r="1400" spans="2:4">
      <c r="B1400" s="112"/>
      <c r="C1400" s="112"/>
      <c r="D1400" s="112"/>
    </row>
    <row r="1401" spans="2:4">
      <c r="B1401" s="112"/>
      <c r="C1401" s="112"/>
      <c r="D1401" s="112"/>
    </row>
    <row r="1402" spans="2:4">
      <c r="B1402" s="112"/>
      <c r="C1402" s="112"/>
      <c r="D1402" s="112"/>
    </row>
    <row r="1403" spans="2:4">
      <c r="B1403" s="112"/>
      <c r="C1403" s="112"/>
      <c r="D1403" s="112"/>
    </row>
    <row r="1404" spans="2:4">
      <c r="B1404" s="112"/>
      <c r="C1404" s="112"/>
      <c r="D1404" s="112"/>
    </row>
    <row r="1405" spans="2:4">
      <c r="B1405" s="112"/>
      <c r="C1405" s="112"/>
      <c r="D1405" s="112"/>
    </row>
    <row r="1406" spans="2:4">
      <c r="B1406" s="112"/>
      <c r="C1406" s="112"/>
      <c r="D1406" s="112"/>
    </row>
    <row r="1407" spans="2:4">
      <c r="B1407" s="112"/>
      <c r="C1407" s="112"/>
      <c r="D1407" s="112"/>
    </row>
    <row r="1408" spans="2:4">
      <c r="B1408" s="112"/>
      <c r="C1408" s="112"/>
      <c r="D1408" s="112"/>
    </row>
    <row r="1409" spans="2:4">
      <c r="B1409" s="112"/>
      <c r="C1409" s="112"/>
      <c r="D1409" s="112"/>
    </row>
    <row r="1410" spans="2:4">
      <c r="B1410" s="112"/>
      <c r="C1410" s="112"/>
      <c r="D1410" s="112"/>
    </row>
    <row r="1411" spans="2:4">
      <c r="B1411" s="112"/>
      <c r="C1411" s="112"/>
      <c r="D1411" s="112"/>
    </row>
    <row r="1412" spans="2:4">
      <c r="B1412" s="112"/>
      <c r="C1412" s="112"/>
      <c r="D1412" s="112"/>
    </row>
    <row r="1413" spans="2:4">
      <c r="B1413" s="112"/>
      <c r="C1413" s="112"/>
      <c r="D1413" s="112"/>
    </row>
    <row r="1414" spans="2:4">
      <c r="B1414" s="112"/>
      <c r="C1414" s="112"/>
      <c r="D1414" s="112"/>
    </row>
    <row r="1415" spans="2:4">
      <c r="B1415" s="112"/>
      <c r="C1415" s="112"/>
      <c r="D1415" s="112"/>
    </row>
    <row r="1416" spans="2:4">
      <c r="B1416" s="112"/>
      <c r="C1416" s="112"/>
      <c r="D1416" s="112"/>
    </row>
    <row r="1417" spans="2:4">
      <c r="B1417" s="112"/>
      <c r="C1417" s="112"/>
      <c r="D1417" s="112"/>
    </row>
    <row r="1418" spans="2:4">
      <c r="B1418" s="112"/>
      <c r="C1418" s="112"/>
      <c r="D1418" s="112"/>
    </row>
    <row r="1419" spans="2:4">
      <c r="B1419" s="112"/>
      <c r="C1419" s="112"/>
      <c r="D1419" s="112"/>
    </row>
    <row r="1420" spans="2:4">
      <c r="B1420" s="112"/>
      <c r="C1420" s="112"/>
      <c r="D1420" s="112"/>
    </row>
    <row r="1421" spans="2:4">
      <c r="B1421" s="112"/>
      <c r="C1421" s="112"/>
      <c r="D1421" s="112"/>
    </row>
    <row r="1422" spans="2:4">
      <c r="B1422" s="112"/>
      <c r="C1422" s="112"/>
      <c r="D1422" s="112"/>
    </row>
    <row r="1423" spans="2:4">
      <c r="B1423" s="112"/>
      <c r="C1423" s="112"/>
      <c r="D1423" s="112"/>
    </row>
    <row r="1424" spans="2:4">
      <c r="B1424" s="112"/>
      <c r="C1424" s="112"/>
      <c r="D1424" s="112"/>
    </row>
    <row r="1425" spans="2:4">
      <c r="B1425" s="112"/>
      <c r="C1425" s="112"/>
      <c r="D1425" s="112"/>
    </row>
    <row r="1426" spans="2:4">
      <c r="B1426" s="112"/>
      <c r="C1426" s="112"/>
      <c r="D1426" s="112"/>
    </row>
    <row r="1427" spans="2:4">
      <c r="B1427" s="112"/>
      <c r="C1427" s="112"/>
      <c r="D1427" s="112"/>
    </row>
    <row r="1428" spans="2:4">
      <c r="B1428" s="112"/>
      <c r="C1428" s="112"/>
      <c r="D1428" s="112"/>
    </row>
    <row r="1429" spans="2:4">
      <c r="B1429" s="112"/>
      <c r="C1429" s="112"/>
      <c r="D1429" s="112"/>
    </row>
    <row r="1430" spans="2:4">
      <c r="B1430" s="112"/>
      <c r="C1430" s="112"/>
      <c r="D1430" s="112"/>
    </row>
    <row r="1431" spans="2:4">
      <c r="B1431" s="112"/>
      <c r="C1431" s="112"/>
      <c r="D1431" s="112"/>
    </row>
    <row r="1432" spans="2:4">
      <c r="B1432" s="112"/>
      <c r="C1432" s="112"/>
      <c r="D1432" s="112"/>
    </row>
    <row r="1433" spans="2:4">
      <c r="B1433" s="112"/>
      <c r="C1433" s="112"/>
      <c r="D1433" s="112"/>
    </row>
    <row r="1434" spans="2:4">
      <c r="B1434" s="112"/>
      <c r="C1434" s="112"/>
      <c r="D1434" s="112"/>
    </row>
    <row r="1435" spans="2:4">
      <c r="B1435" s="112"/>
      <c r="C1435" s="112"/>
      <c r="D1435" s="112"/>
    </row>
    <row r="1436" spans="2:4">
      <c r="B1436" s="112"/>
      <c r="C1436" s="112"/>
      <c r="D1436" s="112"/>
    </row>
    <row r="1437" spans="2:4">
      <c r="B1437" s="112"/>
      <c r="C1437" s="112"/>
      <c r="D1437" s="112"/>
    </row>
    <row r="1438" spans="2:4">
      <c r="B1438" s="112"/>
      <c r="C1438" s="112"/>
      <c r="D1438" s="112"/>
    </row>
    <row r="1439" spans="2:4">
      <c r="B1439" s="112"/>
      <c r="C1439" s="112"/>
      <c r="D1439" s="112"/>
    </row>
    <row r="1440" spans="2:4">
      <c r="B1440" s="112"/>
      <c r="C1440" s="112"/>
      <c r="D1440" s="112"/>
    </row>
    <row r="1441" spans="2:4">
      <c r="B1441" s="112"/>
      <c r="C1441" s="112"/>
      <c r="D1441" s="112"/>
    </row>
    <row r="1442" spans="2:4">
      <c r="B1442" s="112"/>
      <c r="C1442" s="112"/>
      <c r="D1442" s="112"/>
    </row>
    <row r="1443" spans="2:4">
      <c r="B1443" s="112"/>
      <c r="C1443" s="112"/>
      <c r="D1443" s="112"/>
    </row>
    <row r="1444" spans="2:4">
      <c r="B1444" s="112"/>
      <c r="C1444" s="112"/>
      <c r="D1444" s="112"/>
    </row>
    <row r="1445" spans="2:4">
      <c r="B1445" s="112"/>
      <c r="C1445" s="112"/>
      <c r="D1445" s="112"/>
    </row>
    <row r="1446" spans="2:4">
      <c r="B1446" s="112"/>
      <c r="C1446" s="112"/>
      <c r="D1446" s="112"/>
    </row>
    <row r="1447" spans="2:4">
      <c r="B1447" s="112"/>
      <c r="C1447" s="112"/>
      <c r="D1447" s="112"/>
    </row>
    <row r="1448" spans="2:4">
      <c r="B1448" s="112"/>
      <c r="C1448" s="112"/>
      <c r="D1448" s="112"/>
    </row>
    <row r="1449" spans="2:4">
      <c r="B1449" s="112"/>
      <c r="C1449" s="112"/>
      <c r="D1449" s="112"/>
    </row>
    <row r="1450" spans="2:4">
      <c r="B1450" s="112"/>
      <c r="C1450" s="112"/>
      <c r="D1450" s="112"/>
    </row>
    <row r="1451" spans="2:4">
      <c r="B1451" s="112"/>
      <c r="C1451" s="112"/>
      <c r="D1451" s="112"/>
    </row>
    <row r="1452" spans="2:4">
      <c r="B1452" s="112"/>
      <c r="C1452" s="112"/>
      <c r="D1452" s="112"/>
    </row>
    <row r="1453" spans="2:4">
      <c r="B1453" s="112"/>
      <c r="C1453" s="112"/>
      <c r="D1453" s="112"/>
    </row>
    <row r="1454" spans="2:4">
      <c r="B1454" s="112"/>
      <c r="C1454" s="112"/>
      <c r="D1454" s="112"/>
    </row>
    <row r="1455" spans="2:4">
      <c r="B1455" s="112"/>
      <c r="C1455" s="112"/>
      <c r="D1455" s="112"/>
    </row>
    <row r="1456" spans="2:4">
      <c r="B1456" s="112"/>
      <c r="C1456" s="112"/>
      <c r="D1456" s="112"/>
    </row>
    <row r="1457" spans="2:4">
      <c r="B1457" s="112"/>
      <c r="C1457" s="112"/>
      <c r="D1457" s="112"/>
    </row>
    <row r="1458" spans="2:4">
      <c r="B1458" s="112"/>
      <c r="C1458" s="112"/>
      <c r="D1458" s="112"/>
    </row>
    <row r="1459" spans="2:4">
      <c r="B1459" s="112"/>
      <c r="C1459" s="112"/>
      <c r="D1459" s="112"/>
    </row>
    <row r="1460" spans="2:4">
      <c r="B1460" s="112"/>
      <c r="C1460" s="112"/>
      <c r="D1460" s="112"/>
    </row>
    <row r="1461" spans="2:4">
      <c r="B1461" s="112"/>
      <c r="C1461" s="112"/>
      <c r="D1461" s="112"/>
    </row>
    <row r="1462" spans="2:4">
      <c r="B1462" s="112"/>
      <c r="C1462" s="112"/>
      <c r="D1462" s="112"/>
    </row>
    <row r="1463" spans="2:4">
      <c r="B1463" s="112"/>
      <c r="C1463" s="112"/>
      <c r="D1463" s="112"/>
    </row>
    <row r="1464" spans="2:4">
      <c r="B1464" s="112"/>
      <c r="C1464" s="112"/>
      <c r="D1464" s="112"/>
    </row>
    <row r="1465" spans="2:4">
      <c r="B1465" s="112"/>
      <c r="C1465" s="112"/>
      <c r="D1465" s="112"/>
    </row>
    <row r="1466" spans="2:4">
      <c r="B1466" s="112"/>
      <c r="C1466" s="112"/>
      <c r="D1466" s="112"/>
    </row>
    <row r="1467" spans="2:4">
      <c r="B1467" s="112"/>
      <c r="C1467" s="112"/>
      <c r="D1467" s="112"/>
    </row>
    <row r="1468" spans="2:4">
      <c r="B1468" s="112"/>
      <c r="C1468" s="112"/>
      <c r="D1468" s="112"/>
    </row>
    <row r="1469" spans="2:4">
      <c r="B1469" s="112"/>
      <c r="C1469" s="112"/>
      <c r="D1469" s="112"/>
    </row>
    <row r="1470" spans="2:4">
      <c r="B1470" s="112"/>
      <c r="C1470" s="112"/>
      <c r="D1470" s="112"/>
    </row>
    <row r="1471" spans="2:4">
      <c r="B1471" s="112"/>
      <c r="C1471" s="112"/>
      <c r="D1471" s="112"/>
    </row>
    <row r="1472" spans="2:4">
      <c r="B1472" s="112"/>
      <c r="C1472" s="112"/>
      <c r="D1472" s="112"/>
    </row>
    <row r="1473" spans="2:4">
      <c r="B1473" s="112"/>
      <c r="C1473" s="112"/>
      <c r="D1473" s="112"/>
    </row>
    <row r="1474" spans="2:4">
      <c r="B1474" s="112"/>
      <c r="C1474" s="112"/>
      <c r="D1474" s="112"/>
    </row>
    <row r="1475" spans="2:4">
      <c r="B1475" s="112"/>
      <c r="C1475" s="112"/>
      <c r="D1475" s="112"/>
    </row>
    <row r="1476" spans="2:4">
      <c r="B1476" s="112"/>
      <c r="C1476" s="112"/>
      <c r="D1476" s="112"/>
    </row>
    <row r="1477" spans="2:4">
      <c r="B1477" s="112"/>
      <c r="C1477" s="112"/>
      <c r="D1477" s="112"/>
    </row>
    <row r="1478" spans="2:4">
      <c r="B1478" s="112"/>
      <c r="C1478" s="112"/>
      <c r="D1478" s="112"/>
    </row>
    <row r="1479" spans="2:4">
      <c r="B1479" s="112"/>
      <c r="C1479" s="112"/>
      <c r="D1479" s="112"/>
    </row>
    <row r="1480" spans="2:4">
      <c r="B1480" s="112"/>
      <c r="C1480" s="112"/>
      <c r="D1480" s="112"/>
    </row>
    <row r="1481" spans="2:4">
      <c r="B1481" s="112"/>
      <c r="C1481" s="112"/>
      <c r="D1481" s="112"/>
    </row>
    <row r="1482" spans="2:4">
      <c r="B1482" s="112"/>
      <c r="C1482" s="112"/>
      <c r="D1482" s="112"/>
    </row>
    <row r="1483" spans="2:4">
      <c r="B1483" s="112"/>
      <c r="C1483" s="112"/>
      <c r="D1483" s="112"/>
    </row>
    <row r="1484" spans="2:4">
      <c r="B1484" s="112"/>
      <c r="C1484" s="112"/>
      <c r="D1484" s="112"/>
    </row>
    <row r="1485" spans="2:4">
      <c r="B1485" s="112"/>
      <c r="C1485" s="112"/>
      <c r="D1485" s="112"/>
    </row>
    <row r="1486" spans="2:4">
      <c r="B1486" s="112"/>
      <c r="C1486" s="112"/>
      <c r="D1486" s="112"/>
    </row>
    <row r="1487" spans="2:4">
      <c r="B1487" s="112"/>
      <c r="C1487" s="112"/>
      <c r="D1487" s="112"/>
    </row>
    <row r="1488" spans="2:4">
      <c r="B1488" s="112"/>
      <c r="C1488" s="112"/>
      <c r="D1488" s="112"/>
    </row>
    <row r="1489" spans="2:4">
      <c r="B1489" s="112"/>
      <c r="C1489" s="112"/>
      <c r="D1489" s="112"/>
    </row>
    <row r="1490" spans="2:4">
      <c r="B1490" s="112"/>
      <c r="C1490" s="112"/>
      <c r="D1490" s="112"/>
    </row>
    <row r="1491" spans="2:4">
      <c r="B1491" s="112"/>
      <c r="C1491" s="112"/>
      <c r="D1491" s="112"/>
    </row>
    <row r="1492" spans="2:4">
      <c r="B1492" s="112"/>
      <c r="C1492" s="112"/>
      <c r="D1492" s="112"/>
    </row>
    <row r="1493" spans="2:4">
      <c r="B1493" s="112"/>
      <c r="C1493" s="112"/>
      <c r="D1493" s="112"/>
    </row>
    <row r="1494" spans="2:4">
      <c r="B1494" s="112"/>
      <c r="C1494" s="112"/>
      <c r="D1494" s="112"/>
    </row>
    <row r="1495" spans="2:4">
      <c r="B1495" s="112"/>
      <c r="C1495" s="112"/>
      <c r="D1495" s="112"/>
    </row>
    <row r="1496" spans="2:4">
      <c r="B1496" s="112"/>
      <c r="C1496" s="112"/>
      <c r="D1496" s="112"/>
    </row>
    <row r="1497" spans="2:4">
      <c r="B1497" s="112"/>
      <c r="C1497" s="112"/>
      <c r="D1497" s="112"/>
    </row>
    <row r="1498" spans="2:4">
      <c r="B1498" s="112"/>
      <c r="C1498" s="112"/>
      <c r="D1498" s="112"/>
    </row>
    <row r="1499" spans="2:4">
      <c r="B1499" s="112"/>
      <c r="C1499" s="112"/>
      <c r="D1499" s="112"/>
    </row>
    <row r="1500" spans="2:4">
      <c r="B1500" s="112"/>
      <c r="C1500" s="112"/>
      <c r="D1500" s="112"/>
    </row>
    <row r="1501" spans="2:4">
      <c r="B1501" s="112"/>
      <c r="C1501" s="112"/>
      <c r="D1501" s="112"/>
    </row>
    <row r="1502" spans="2:4">
      <c r="B1502" s="112"/>
      <c r="C1502" s="112"/>
      <c r="D1502" s="112"/>
    </row>
    <row r="1503" spans="2:4">
      <c r="B1503" s="112"/>
      <c r="C1503" s="112"/>
      <c r="D1503" s="112"/>
    </row>
    <row r="1504" spans="2:4">
      <c r="B1504" s="112"/>
      <c r="C1504" s="112"/>
      <c r="D1504" s="112"/>
    </row>
    <row r="1505" spans="2:4">
      <c r="B1505" s="112"/>
      <c r="C1505" s="112"/>
      <c r="D1505" s="112"/>
    </row>
    <row r="1506" spans="2:4">
      <c r="B1506" s="112"/>
      <c r="C1506" s="112"/>
      <c r="D1506" s="112"/>
    </row>
    <row r="1507" spans="2:4">
      <c r="B1507" s="112"/>
      <c r="C1507" s="112"/>
      <c r="D1507" s="112"/>
    </row>
    <row r="1508" spans="2:4">
      <c r="B1508" s="112"/>
      <c r="C1508" s="112"/>
      <c r="D1508" s="112"/>
    </row>
    <row r="1509" spans="2:4">
      <c r="B1509" s="112"/>
      <c r="C1509" s="112"/>
      <c r="D1509" s="112"/>
    </row>
    <row r="1510" spans="2:4">
      <c r="B1510" s="112"/>
      <c r="C1510" s="112"/>
      <c r="D1510" s="112"/>
    </row>
    <row r="1511" spans="2:4">
      <c r="B1511" s="112"/>
      <c r="C1511" s="112"/>
      <c r="D1511" s="112"/>
    </row>
    <row r="1512" spans="2:4">
      <c r="B1512" s="112"/>
      <c r="C1512" s="112"/>
      <c r="D1512" s="112"/>
    </row>
    <row r="1513" spans="2:4">
      <c r="B1513" s="112"/>
      <c r="C1513" s="112"/>
      <c r="D1513" s="112"/>
    </row>
    <row r="1514" spans="2:4">
      <c r="B1514" s="112"/>
      <c r="C1514" s="112"/>
      <c r="D1514" s="112"/>
    </row>
    <row r="1515" spans="2:4">
      <c r="B1515" s="112"/>
      <c r="C1515" s="112"/>
      <c r="D1515" s="112"/>
    </row>
    <row r="1516" spans="2:4">
      <c r="B1516" s="112"/>
      <c r="C1516" s="112"/>
      <c r="D1516" s="112"/>
    </row>
    <row r="1517" spans="2:4">
      <c r="B1517" s="112"/>
      <c r="C1517" s="112"/>
      <c r="D1517" s="112"/>
    </row>
    <row r="1518" spans="2:4">
      <c r="B1518" s="112"/>
      <c r="C1518" s="112"/>
      <c r="D1518" s="112"/>
    </row>
    <row r="1519" spans="2:4">
      <c r="B1519" s="112"/>
      <c r="C1519" s="112"/>
      <c r="D1519" s="112"/>
    </row>
    <row r="1520" spans="2:4">
      <c r="B1520" s="112"/>
      <c r="C1520" s="112"/>
      <c r="D1520" s="112"/>
    </row>
    <row r="1521" spans="2:4">
      <c r="B1521" s="112"/>
      <c r="C1521" s="112"/>
      <c r="D1521" s="112"/>
    </row>
    <row r="1522" spans="2:4">
      <c r="B1522" s="112"/>
      <c r="C1522" s="112"/>
      <c r="D1522" s="112"/>
    </row>
    <row r="1523" spans="2:4">
      <c r="B1523" s="112"/>
      <c r="C1523" s="112"/>
      <c r="D1523" s="112"/>
    </row>
    <row r="1524" spans="2:4">
      <c r="B1524" s="112"/>
      <c r="C1524" s="112"/>
      <c r="D1524" s="112"/>
    </row>
    <row r="1525" spans="2:4">
      <c r="B1525" s="112"/>
      <c r="C1525" s="112"/>
      <c r="D1525" s="112"/>
    </row>
    <row r="1526" spans="2:4">
      <c r="B1526" s="112"/>
      <c r="C1526" s="112"/>
      <c r="D1526" s="112"/>
    </row>
    <row r="1527" spans="2:4">
      <c r="B1527" s="112"/>
      <c r="C1527" s="112"/>
      <c r="D1527" s="112"/>
    </row>
    <row r="1528" spans="2:4">
      <c r="B1528" s="112"/>
      <c r="C1528" s="112"/>
      <c r="D1528" s="112"/>
    </row>
    <row r="1529" spans="2:4">
      <c r="B1529" s="112"/>
      <c r="C1529" s="112"/>
      <c r="D1529" s="112"/>
    </row>
    <row r="1530" spans="2:4">
      <c r="B1530" s="112"/>
      <c r="C1530" s="112"/>
      <c r="D1530" s="112"/>
    </row>
    <row r="1531" spans="2:4">
      <c r="B1531" s="112"/>
      <c r="C1531" s="112"/>
      <c r="D1531" s="112"/>
    </row>
    <row r="1532" spans="2:4">
      <c r="B1532" s="112"/>
      <c r="C1532" s="112"/>
      <c r="D1532" s="112"/>
    </row>
    <row r="1533" spans="2:4">
      <c r="B1533" s="112"/>
      <c r="C1533" s="112"/>
      <c r="D1533" s="112"/>
    </row>
    <row r="1534" spans="2:4">
      <c r="B1534" s="112"/>
      <c r="C1534" s="112"/>
      <c r="D1534" s="112"/>
    </row>
    <row r="1535" spans="2:4">
      <c r="B1535" s="112"/>
      <c r="C1535" s="112"/>
      <c r="D1535" s="112"/>
    </row>
    <row r="1536" spans="2:4">
      <c r="B1536" s="112"/>
      <c r="C1536" s="112"/>
      <c r="D1536" s="112"/>
    </row>
    <row r="1537" spans="2:4">
      <c r="B1537" s="112"/>
      <c r="C1537" s="112"/>
      <c r="D1537" s="112"/>
    </row>
    <row r="1538" spans="2:4">
      <c r="B1538" s="112"/>
      <c r="C1538" s="112"/>
      <c r="D1538" s="112"/>
    </row>
    <row r="1539" spans="2:4">
      <c r="B1539" s="112"/>
      <c r="C1539" s="112"/>
      <c r="D1539" s="112"/>
    </row>
    <row r="1540" spans="2:4">
      <c r="B1540" s="112"/>
      <c r="C1540" s="112"/>
      <c r="D1540" s="112"/>
    </row>
    <row r="1541" spans="2:4">
      <c r="B1541" s="112"/>
      <c r="C1541" s="112"/>
      <c r="D1541" s="112"/>
    </row>
    <row r="1542" spans="2:4">
      <c r="B1542" s="112"/>
      <c r="C1542" s="112"/>
      <c r="D1542" s="112"/>
    </row>
    <row r="1543" spans="2:4">
      <c r="B1543" s="112"/>
      <c r="C1543" s="112"/>
      <c r="D1543" s="112"/>
    </row>
    <row r="1544" spans="2:4">
      <c r="B1544" s="112"/>
      <c r="C1544" s="112"/>
      <c r="D1544" s="112"/>
    </row>
    <row r="1545" spans="2:4">
      <c r="B1545" s="112"/>
      <c r="C1545" s="112"/>
      <c r="D1545" s="112"/>
    </row>
    <row r="1546" spans="2:4">
      <c r="B1546" s="112"/>
      <c r="C1546" s="112"/>
      <c r="D1546" s="112"/>
    </row>
    <row r="1547" spans="2:4">
      <c r="B1547" s="112"/>
      <c r="C1547" s="112"/>
      <c r="D1547" s="112"/>
    </row>
    <row r="1548" spans="2:4">
      <c r="B1548" s="112"/>
      <c r="C1548" s="112"/>
      <c r="D1548" s="112"/>
    </row>
    <row r="1549" spans="2:4">
      <c r="B1549" s="112"/>
      <c r="C1549" s="112"/>
      <c r="D1549" s="112"/>
    </row>
    <row r="1550" spans="2:4">
      <c r="B1550" s="112"/>
      <c r="C1550" s="112"/>
      <c r="D1550" s="112"/>
    </row>
    <row r="1551" spans="2:4">
      <c r="B1551" s="112"/>
      <c r="C1551" s="112"/>
      <c r="D1551" s="112"/>
    </row>
    <row r="1552" spans="2:4">
      <c r="B1552" s="112"/>
      <c r="C1552" s="112"/>
      <c r="D1552" s="112"/>
    </row>
    <row r="1553" spans="2:4">
      <c r="B1553" s="112"/>
      <c r="C1553" s="112"/>
      <c r="D1553" s="112"/>
    </row>
    <row r="1554" spans="2:4">
      <c r="B1554" s="112"/>
      <c r="C1554" s="112"/>
      <c r="D1554" s="112"/>
    </row>
    <row r="1555" spans="2:4">
      <c r="B1555" s="112"/>
      <c r="C1555" s="112"/>
      <c r="D1555" s="112"/>
    </row>
    <row r="1556" spans="2:4">
      <c r="B1556" s="112"/>
      <c r="C1556" s="112"/>
      <c r="D1556" s="112"/>
    </row>
    <row r="1557" spans="2:4">
      <c r="B1557" s="112"/>
      <c r="C1557" s="112"/>
      <c r="D1557" s="112"/>
    </row>
    <row r="1558" spans="2:4">
      <c r="B1558" s="112"/>
      <c r="C1558" s="112"/>
      <c r="D1558" s="112"/>
    </row>
    <row r="1559" spans="2:4">
      <c r="B1559" s="112"/>
      <c r="C1559" s="112"/>
      <c r="D1559" s="112"/>
    </row>
    <row r="1560" spans="2:4">
      <c r="B1560" s="112"/>
      <c r="C1560" s="112"/>
      <c r="D1560" s="112"/>
    </row>
    <row r="1561" spans="2:4">
      <c r="B1561" s="112"/>
      <c r="C1561" s="112"/>
      <c r="D1561" s="112"/>
    </row>
    <row r="1562" spans="2:4">
      <c r="B1562" s="112"/>
      <c r="C1562" s="112"/>
      <c r="D1562" s="112"/>
    </row>
    <row r="1563" spans="2:4">
      <c r="B1563" s="112"/>
      <c r="C1563" s="112"/>
      <c r="D1563" s="112"/>
    </row>
    <row r="1564" spans="2:4">
      <c r="B1564" s="112"/>
      <c r="C1564" s="112"/>
      <c r="D1564" s="112"/>
    </row>
    <row r="1565" spans="2:4">
      <c r="B1565" s="112"/>
      <c r="C1565" s="112"/>
      <c r="D1565" s="112"/>
    </row>
    <row r="1566" spans="2:4">
      <c r="B1566" s="112"/>
      <c r="C1566" s="112"/>
      <c r="D1566" s="112"/>
    </row>
    <row r="1567" spans="2:4">
      <c r="B1567" s="112"/>
      <c r="C1567" s="112"/>
      <c r="D1567" s="112"/>
    </row>
    <row r="1568" spans="2:4">
      <c r="B1568" s="112"/>
      <c r="C1568" s="112"/>
      <c r="D1568" s="112"/>
    </row>
    <row r="1569" spans="2:4">
      <c r="B1569" s="112"/>
      <c r="C1569" s="112"/>
      <c r="D1569" s="112"/>
    </row>
    <row r="1570" spans="2:4">
      <c r="B1570" s="112"/>
      <c r="C1570" s="112"/>
      <c r="D1570" s="112"/>
    </row>
    <row r="1571" spans="2:4">
      <c r="B1571" s="112"/>
      <c r="C1571" s="112"/>
      <c r="D1571" s="112"/>
    </row>
    <row r="1572" spans="2:4">
      <c r="B1572" s="112"/>
      <c r="C1572" s="112"/>
      <c r="D1572" s="112"/>
    </row>
    <row r="1573" spans="2:4">
      <c r="B1573" s="112"/>
      <c r="C1573" s="112"/>
      <c r="D1573" s="112"/>
    </row>
    <row r="1574" spans="2:4">
      <c r="B1574" s="112"/>
      <c r="C1574" s="112"/>
      <c r="D1574" s="112"/>
    </row>
    <row r="1575" spans="2:4">
      <c r="B1575" s="112"/>
      <c r="C1575" s="112"/>
      <c r="D1575" s="112"/>
    </row>
    <row r="1576" spans="2:4">
      <c r="B1576" s="112"/>
      <c r="C1576" s="112"/>
      <c r="D1576" s="112"/>
    </row>
    <row r="1577" spans="2:4">
      <c r="B1577" s="112"/>
      <c r="C1577" s="112"/>
      <c r="D1577" s="112"/>
    </row>
    <row r="1578" spans="2:4">
      <c r="B1578" s="112"/>
      <c r="C1578" s="112"/>
      <c r="D1578" s="112"/>
    </row>
    <row r="1579" spans="2:4">
      <c r="B1579" s="112"/>
      <c r="C1579" s="112"/>
      <c r="D1579" s="112"/>
    </row>
    <row r="1580" spans="2:4">
      <c r="B1580" s="112"/>
      <c r="C1580" s="112"/>
      <c r="D1580" s="112"/>
    </row>
    <row r="1581" spans="2:4">
      <c r="B1581" s="112"/>
      <c r="C1581" s="112"/>
      <c r="D1581" s="112"/>
    </row>
    <row r="1582" spans="2:4">
      <c r="B1582" s="112"/>
      <c r="C1582" s="112"/>
      <c r="D1582" s="112"/>
    </row>
    <row r="1583" spans="2:4">
      <c r="B1583" s="112"/>
      <c r="C1583" s="112"/>
      <c r="D1583" s="112"/>
    </row>
    <row r="1584" spans="2:4">
      <c r="B1584" s="112"/>
      <c r="C1584" s="112"/>
      <c r="D1584" s="112"/>
    </row>
    <row r="1585" spans="2:4">
      <c r="B1585" s="112"/>
      <c r="C1585" s="112"/>
      <c r="D1585" s="112"/>
    </row>
    <row r="1586" spans="2:4">
      <c r="B1586" s="112"/>
      <c r="C1586" s="112"/>
      <c r="D1586" s="112"/>
    </row>
    <row r="1587" spans="2:4">
      <c r="B1587" s="112"/>
      <c r="C1587" s="112"/>
      <c r="D1587" s="112"/>
    </row>
    <row r="1588" spans="2:4">
      <c r="B1588" s="112"/>
      <c r="C1588" s="112"/>
      <c r="D1588" s="112"/>
    </row>
    <row r="1589" spans="2:4">
      <c r="B1589" s="112"/>
      <c r="C1589" s="112"/>
      <c r="D1589" s="112"/>
    </row>
    <row r="1590" spans="2:4">
      <c r="B1590" s="112"/>
      <c r="C1590" s="112"/>
      <c r="D1590" s="112"/>
    </row>
    <row r="1591" spans="2:4">
      <c r="B1591" s="112"/>
      <c r="C1591" s="112"/>
      <c r="D1591" s="112"/>
    </row>
    <row r="1592" spans="2:4">
      <c r="B1592" s="112"/>
      <c r="C1592" s="112"/>
      <c r="D1592" s="112"/>
    </row>
    <row r="1593" spans="2:4">
      <c r="B1593" s="112"/>
      <c r="C1593" s="112"/>
      <c r="D1593" s="112"/>
    </row>
    <row r="1594" spans="2:4">
      <c r="B1594" s="112"/>
      <c r="C1594" s="112"/>
      <c r="D1594" s="112"/>
    </row>
    <row r="1595" spans="2:4">
      <c r="B1595" s="112"/>
      <c r="C1595" s="112"/>
      <c r="D1595" s="112"/>
    </row>
    <row r="1596" spans="2:4">
      <c r="B1596" s="112"/>
      <c r="C1596" s="112"/>
      <c r="D1596" s="112"/>
    </row>
    <row r="1597" spans="2:4">
      <c r="B1597" s="112"/>
      <c r="C1597" s="112"/>
      <c r="D1597" s="112"/>
    </row>
    <row r="1598" spans="2:4">
      <c r="B1598" s="112"/>
      <c r="C1598" s="112"/>
      <c r="D1598" s="112"/>
    </row>
    <row r="1599" spans="2:4">
      <c r="B1599" s="112"/>
      <c r="C1599" s="112"/>
      <c r="D1599" s="112"/>
    </row>
    <row r="1600" spans="2:4">
      <c r="B1600" s="112"/>
      <c r="C1600" s="112"/>
      <c r="D1600" s="112"/>
    </row>
    <row r="1601" spans="2:4">
      <c r="B1601" s="112"/>
      <c r="C1601" s="112"/>
      <c r="D1601" s="112"/>
    </row>
    <row r="1602" spans="2:4">
      <c r="B1602" s="112"/>
      <c r="C1602" s="112"/>
      <c r="D1602" s="112"/>
    </row>
    <row r="1603" spans="2:4">
      <c r="B1603" s="112"/>
      <c r="C1603" s="112"/>
      <c r="D1603" s="112"/>
    </row>
    <row r="1604" spans="2:4">
      <c r="B1604" s="112"/>
      <c r="C1604" s="112"/>
      <c r="D1604" s="112"/>
    </row>
    <row r="1605" spans="2:4">
      <c r="B1605" s="112"/>
      <c r="C1605" s="112"/>
      <c r="D1605" s="112"/>
    </row>
    <row r="1606" spans="2:4">
      <c r="B1606" s="112"/>
      <c r="C1606" s="112"/>
      <c r="D1606" s="112"/>
    </row>
    <row r="1607" spans="2:4">
      <c r="B1607" s="112"/>
      <c r="C1607" s="112"/>
      <c r="D1607" s="112"/>
    </row>
    <row r="1608" spans="2:4">
      <c r="B1608" s="112"/>
      <c r="C1608" s="112"/>
      <c r="D1608" s="112"/>
    </row>
    <row r="1609" spans="2:4">
      <c r="B1609" s="112"/>
      <c r="C1609" s="112"/>
      <c r="D1609" s="112"/>
    </row>
    <row r="1610" spans="2:4">
      <c r="B1610" s="112"/>
      <c r="C1610" s="112"/>
      <c r="D1610" s="112"/>
    </row>
    <row r="1611" spans="2:4">
      <c r="B1611" s="112"/>
      <c r="C1611" s="112"/>
      <c r="D1611" s="112"/>
    </row>
    <row r="1612" spans="2:4">
      <c r="B1612" s="112"/>
      <c r="C1612" s="112"/>
      <c r="D1612" s="112"/>
    </row>
    <row r="1613" spans="2:4">
      <c r="B1613" s="112"/>
      <c r="C1613" s="112"/>
      <c r="D1613" s="112"/>
    </row>
    <row r="1614" spans="2:4">
      <c r="B1614" s="112"/>
      <c r="C1614" s="112"/>
      <c r="D1614" s="112"/>
    </row>
    <row r="1615" spans="2:4">
      <c r="B1615" s="112"/>
      <c r="C1615" s="112"/>
      <c r="D1615" s="112"/>
    </row>
    <row r="1616" spans="2:4">
      <c r="B1616" s="112"/>
      <c r="C1616" s="112"/>
      <c r="D1616" s="112"/>
    </row>
    <row r="1617" spans="2:4">
      <c r="B1617" s="112"/>
      <c r="C1617" s="112"/>
      <c r="D1617" s="112"/>
    </row>
    <row r="1618" spans="2:4">
      <c r="B1618" s="112"/>
      <c r="C1618" s="112"/>
      <c r="D1618" s="112"/>
    </row>
    <row r="1619" spans="2:4">
      <c r="B1619" s="112"/>
      <c r="C1619" s="112"/>
      <c r="D1619" s="112"/>
    </row>
    <row r="1620" spans="2:4">
      <c r="B1620" s="112"/>
      <c r="C1620" s="112"/>
      <c r="D1620" s="112"/>
    </row>
    <row r="1621" spans="2:4">
      <c r="B1621" s="112"/>
      <c r="C1621" s="112"/>
      <c r="D1621" s="112"/>
    </row>
    <row r="1622" spans="2:4">
      <c r="B1622" s="112"/>
      <c r="C1622" s="112"/>
      <c r="D1622" s="112"/>
    </row>
    <row r="1623" spans="2:4">
      <c r="B1623" s="112"/>
      <c r="C1623" s="112"/>
      <c r="D1623" s="112"/>
    </row>
    <row r="1624" spans="2:4">
      <c r="B1624" s="112"/>
      <c r="C1624" s="112"/>
      <c r="D1624" s="112"/>
    </row>
    <row r="1625" spans="2:4">
      <c r="B1625" s="112"/>
      <c r="C1625" s="112"/>
      <c r="D1625" s="112"/>
    </row>
    <row r="1626" spans="2:4">
      <c r="B1626" s="112"/>
      <c r="C1626" s="112"/>
      <c r="D1626" s="112"/>
    </row>
    <row r="1627" spans="2:4">
      <c r="B1627" s="112"/>
      <c r="C1627" s="112"/>
      <c r="D1627" s="112"/>
    </row>
    <row r="1628" spans="2:4">
      <c r="B1628" s="112"/>
      <c r="C1628" s="112"/>
      <c r="D1628" s="112"/>
    </row>
    <row r="1629" spans="2:4">
      <c r="B1629" s="112"/>
      <c r="C1629" s="112"/>
      <c r="D1629" s="112"/>
    </row>
    <row r="1630" spans="2:4">
      <c r="B1630" s="112"/>
      <c r="C1630" s="112"/>
      <c r="D1630" s="112"/>
    </row>
    <row r="1631" spans="2:4">
      <c r="B1631" s="112"/>
      <c r="C1631" s="112"/>
      <c r="D1631" s="112"/>
    </row>
    <row r="1632" spans="2:4">
      <c r="B1632" s="112"/>
      <c r="C1632" s="112"/>
      <c r="D1632" s="112"/>
    </row>
    <row r="1633" spans="2:4">
      <c r="B1633" s="112"/>
      <c r="C1633" s="112"/>
      <c r="D1633" s="112"/>
    </row>
    <row r="1634" spans="2:4">
      <c r="B1634" s="112"/>
      <c r="C1634" s="112"/>
      <c r="D1634" s="112"/>
    </row>
    <row r="1635" spans="2:4">
      <c r="B1635" s="112"/>
      <c r="C1635" s="112"/>
      <c r="D1635" s="112"/>
    </row>
    <row r="1636" spans="2:4">
      <c r="B1636" s="112"/>
      <c r="C1636" s="112"/>
      <c r="D1636" s="112"/>
    </row>
    <row r="1637" spans="2:4">
      <c r="B1637" s="112"/>
      <c r="C1637" s="112"/>
      <c r="D1637" s="112"/>
    </row>
    <row r="1638" spans="2:4">
      <c r="B1638" s="112"/>
      <c r="C1638" s="112"/>
      <c r="D1638" s="112"/>
    </row>
    <row r="1639" spans="2:4">
      <c r="B1639" s="112"/>
      <c r="C1639" s="112"/>
      <c r="D1639" s="112"/>
    </row>
    <row r="1640" spans="2:4">
      <c r="B1640" s="112"/>
      <c r="C1640" s="112"/>
      <c r="D1640" s="112"/>
    </row>
    <row r="1641" spans="2:4">
      <c r="B1641" s="112"/>
      <c r="C1641" s="112"/>
      <c r="D1641" s="112"/>
    </row>
    <row r="1642" spans="2:4">
      <c r="B1642" s="112"/>
      <c r="C1642" s="112"/>
      <c r="D1642" s="112"/>
    </row>
    <row r="1643" spans="2:4">
      <c r="B1643" s="112"/>
      <c r="C1643" s="112"/>
      <c r="D1643" s="112"/>
    </row>
    <row r="1644" spans="2:4">
      <c r="B1644" s="112"/>
      <c r="C1644" s="112"/>
      <c r="D1644" s="112"/>
    </row>
    <row r="1645" spans="2:4">
      <c r="B1645" s="112"/>
      <c r="C1645" s="112"/>
      <c r="D1645" s="112"/>
    </row>
    <row r="1646" spans="2:4">
      <c r="B1646" s="112"/>
      <c r="C1646" s="112"/>
      <c r="D1646" s="112"/>
    </row>
    <row r="1647" spans="2:4">
      <c r="B1647" s="112"/>
      <c r="C1647" s="112"/>
      <c r="D1647" s="112"/>
    </row>
    <row r="1648" spans="2:4">
      <c r="B1648" s="112"/>
      <c r="C1648" s="112"/>
      <c r="D1648" s="112"/>
    </row>
    <row r="1649" spans="2:4">
      <c r="B1649" s="112"/>
      <c r="C1649" s="112"/>
      <c r="D1649" s="112"/>
    </row>
    <row r="1650" spans="2:4">
      <c r="B1650" s="112"/>
      <c r="C1650" s="112"/>
      <c r="D1650" s="112"/>
    </row>
    <row r="1651" spans="2:4">
      <c r="B1651" s="112"/>
      <c r="C1651" s="112"/>
      <c r="D1651" s="112"/>
    </row>
    <row r="1652" spans="2:4">
      <c r="B1652" s="112"/>
      <c r="C1652" s="112"/>
      <c r="D1652" s="112"/>
    </row>
    <row r="1653" spans="2:4">
      <c r="B1653" s="112"/>
      <c r="C1653" s="112"/>
      <c r="D1653" s="112"/>
    </row>
    <row r="1654" spans="2:4">
      <c r="B1654" s="112"/>
      <c r="C1654" s="112"/>
      <c r="D1654" s="112"/>
    </row>
    <row r="1655" spans="2:4">
      <c r="B1655" s="112"/>
      <c r="C1655" s="112"/>
      <c r="D1655" s="112"/>
    </row>
    <row r="1656" spans="2:4">
      <c r="B1656" s="112"/>
      <c r="C1656" s="112"/>
      <c r="D1656" s="112"/>
    </row>
    <row r="1657" spans="2:4">
      <c r="B1657" s="112"/>
      <c r="C1657" s="112"/>
      <c r="D1657" s="112"/>
    </row>
    <row r="1658" spans="2:4">
      <c r="B1658" s="112"/>
      <c r="C1658" s="112"/>
      <c r="D1658" s="112"/>
    </row>
    <row r="1659" spans="2:4">
      <c r="B1659" s="112"/>
      <c r="C1659" s="112"/>
      <c r="D1659" s="112"/>
    </row>
    <row r="1660" spans="2:4">
      <c r="B1660" s="112"/>
      <c r="C1660" s="112"/>
      <c r="D1660" s="112"/>
    </row>
    <row r="1661" spans="2:4">
      <c r="B1661" s="112"/>
      <c r="C1661" s="112"/>
      <c r="D1661" s="112"/>
    </row>
    <row r="1662" spans="2:4">
      <c r="B1662" s="112"/>
      <c r="C1662" s="112"/>
      <c r="D1662" s="112"/>
    </row>
    <row r="1663" spans="2:4">
      <c r="B1663" s="112"/>
      <c r="C1663" s="112"/>
      <c r="D1663" s="112"/>
    </row>
    <row r="1664" spans="2:4">
      <c r="B1664" s="112"/>
      <c r="C1664" s="112"/>
      <c r="D1664" s="112"/>
    </row>
    <row r="1665" spans="2:4">
      <c r="B1665" s="112"/>
      <c r="C1665" s="112"/>
      <c r="D1665" s="112"/>
    </row>
    <row r="1666" spans="2:4">
      <c r="B1666" s="112"/>
      <c r="C1666" s="112"/>
      <c r="D1666" s="112"/>
    </row>
    <row r="1667" spans="2:4">
      <c r="B1667" s="112"/>
      <c r="C1667" s="112"/>
      <c r="D1667" s="112"/>
    </row>
    <row r="1668" spans="2:4">
      <c r="B1668" s="112"/>
      <c r="C1668" s="112"/>
      <c r="D1668" s="112"/>
    </row>
    <row r="1669" spans="2:4">
      <c r="B1669" s="112"/>
      <c r="C1669" s="112"/>
      <c r="D1669" s="112"/>
    </row>
    <row r="1670" spans="2:4">
      <c r="B1670" s="112"/>
      <c r="C1670" s="112"/>
      <c r="D1670" s="112"/>
    </row>
    <row r="1671" spans="2:4">
      <c r="B1671" s="112"/>
      <c r="C1671" s="112"/>
      <c r="D1671" s="112"/>
    </row>
    <row r="1672" spans="2:4">
      <c r="B1672" s="112"/>
      <c r="C1672" s="112"/>
      <c r="D1672" s="112"/>
    </row>
    <row r="1673" spans="2:4">
      <c r="B1673" s="112"/>
      <c r="C1673" s="112"/>
      <c r="D1673" s="112"/>
    </row>
    <row r="1674" spans="2:4">
      <c r="B1674" s="112"/>
      <c r="C1674" s="112"/>
      <c r="D1674" s="112"/>
    </row>
    <row r="1675" spans="2:4">
      <c r="B1675" s="112"/>
      <c r="C1675" s="112"/>
      <c r="D1675" s="112"/>
    </row>
    <row r="1676" spans="2:4">
      <c r="B1676" s="112"/>
      <c r="C1676" s="112"/>
      <c r="D1676" s="112"/>
    </row>
    <row r="1677" spans="2:4">
      <c r="B1677" s="112"/>
      <c r="C1677" s="112"/>
      <c r="D1677" s="112"/>
    </row>
    <row r="1678" spans="2:4">
      <c r="B1678" s="112"/>
      <c r="C1678" s="112"/>
      <c r="D1678" s="112"/>
    </row>
    <row r="1679" spans="2:4">
      <c r="B1679" s="112"/>
      <c r="C1679" s="112"/>
      <c r="D1679" s="112"/>
    </row>
    <row r="1680" spans="2:4">
      <c r="B1680" s="112"/>
      <c r="C1680" s="112"/>
      <c r="D1680" s="112"/>
    </row>
    <row r="1681" spans="2:4">
      <c r="B1681" s="112"/>
      <c r="C1681" s="112"/>
      <c r="D1681" s="112"/>
    </row>
    <row r="1682" spans="2:4">
      <c r="B1682" s="112"/>
      <c r="C1682" s="112"/>
      <c r="D1682" s="112"/>
    </row>
    <row r="1683" spans="2:4">
      <c r="B1683" s="112"/>
      <c r="C1683" s="112"/>
      <c r="D1683" s="112"/>
    </row>
    <row r="1684" spans="2:4">
      <c r="B1684" s="112"/>
      <c r="C1684" s="112"/>
      <c r="D1684" s="112"/>
    </row>
    <row r="1685" spans="2:4">
      <c r="B1685" s="112"/>
      <c r="C1685" s="112"/>
      <c r="D1685" s="112"/>
    </row>
    <row r="1686" spans="2:4">
      <c r="B1686" s="112"/>
      <c r="C1686" s="112"/>
      <c r="D1686" s="112"/>
    </row>
    <row r="1687" spans="2:4">
      <c r="B1687" s="112"/>
      <c r="C1687" s="112"/>
      <c r="D1687" s="112"/>
    </row>
    <row r="1688" spans="2:4">
      <c r="B1688" s="112"/>
      <c r="C1688" s="112"/>
      <c r="D1688" s="112"/>
    </row>
    <row r="1689" spans="2:4">
      <c r="B1689" s="112"/>
      <c r="C1689" s="112"/>
      <c r="D1689" s="112"/>
    </row>
    <row r="1690" spans="2:4">
      <c r="B1690" s="112"/>
      <c r="C1690" s="112"/>
      <c r="D1690" s="112"/>
    </row>
    <row r="1691" spans="2:4">
      <c r="B1691" s="112"/>
      <c r="C1691" s="112"/>
      <c r="D1691" s="112"/>
    </row>
    <row r="1692" spans="2:4">
      <c r="B1692" s="112"/>
      <c r="C1692" s="112"/>
      <c r="D1692" s="112"/>
    </row>
    <row r="1693" spans="2:4">
      <c r="B1693" s="112"/>
      <c r="C1693" s="112"/>
      <c r="D1693" s="112"/>
    </row>
    <row r="1694" spans="2:4">
      <c r="B1694" s="112"/>
      <c r="C1694" s="112"/>
      <c r="D1694" s="112"/>
    </row>
    <row r="1695" spans="2:4">
      <c r="B1695" s="112"/>
      <c r="C1695" s="112"/>
      <c r="D1695" s="112"/>
    </row>
    <row r="1696" spans="2:4">
      <c r="B1696" s="112"/>
      <c r="C1696" s="112"/>
      <c r="D1696" s="112"/>
    </row>
    <row r="1697" spans="2:4">
      <c r="B1697" s="112"/>
      <c r="C1697" s="112"/>
      <c r="D1697" s="112"/>
    </row>
    <row r="1698" spans="2:4">
      <c r="B1698" s="112"/>
      <c r="C1698" s="112"/>
      <c r="D1698" s="112"/>
    </row>
    <row r="1699" spans="2:4">
      <c r="B1699" s="112"/>
      <c r="C1699" s="112"/>
      <c r="D1699" s="112"/>
    </row>
    <row r="1700" spans="2:4">
      <c r="B1700" s="112"/>
      <c r="C1700" s="112"/>
      <c r="D1700" s="112"/>
    </row>
    <row r="1701" spans="2:4">
      <c r="B1701" s="112"/>
      <c r="C1701" s="112"/>
      <c r="D1701" s="112"/>
    </row>
    <row r="1702" spans="2:4">
      <c r="B1702" s="112"/>
      <c r="C1702" s="112"/>
      <c r="D1702" s="112"/>
    </row>
    <row r="1703" spans="2:4">
      <c r="B1703" s="112"/>
      <c r="C1703" s="112"/>
      <c r="D1703" s="112"/>
    </row>
    <row r="1704" spans="2:4">
      <c r="B1704" s="112"/>
      <c r="C1704" s="112"/>
      <c r="D1704" s="112"/>
    </row>
    <row r="1705" spans="2:4">
      <c r="B1705" s="112"/>
      <c r="C1705" s="112"/>
      <c r="D1705" s="112"/>
    </row>
    <row r="1706" spans="2:4">
      <c r="B1706" s="112"/>
      <c r="C1706" s="112"/>
      <c r="D1706" s="112"/>
    </row>
    <row r="1707" spans="2:4">
      <c r="B1707" s="112"/>
      <c r="C1707" s="112"/>
      <c r="D1707" s="112"/>
    </row>
    <row r="1708" spans="2:4">
      <c r="B1708" s="112"/>
      <c r="C1708" s="112"/>
      <c r="D1708" s="112"/>
    </row>
    <row r="1709" spans="2:4">
      <c r="B1709" s="112"/>
      <c r="C1709" s="112"/>
      <c r="D1709" s="112"/>
    </row>
    <row r="1710" spans="2:4">
      <c r="B1710" s="112"/>
      <c r="C1710" s="112"/>
      <c r="D1710" s="112"/>
    </row>
    <row r="1711" spans="2:4">
      <c r="B1711" s="112"/>
      <c r="C1711" s="112"/>
      <c r="D1711" s="112"/>
    </row>
    <row r="1712" spans="2:4">
      <c r="B1712" s="112"/>
      <c r="C1712" s="112"/>
      <c r="D1712" s="112"/>
    </row>
    <row r="1713" spans="2:4">
      <c r="B1713" s="112"/>
      <c r="C1713" s="112"/>
      <c r="D1713" s="112"/>
    </row>
    <row r="1714" spans="2:4">
      <c r="B1714" s="112"/>
      <c r="C1714" s="112"/>
      <c r="D1714" s="112"/>
    </row>
    <row r="1715" spans="2:4">
      <c r="B1715" s="112"/>
      <c r="C1715" s="112"/>
      <c r="D1715" s="112"/>
    </row>
    <row r="1716" spans="2:4">
      <c r="B1716" s="112"/>
      <c r="C1716" s="112"/>
      <c r="D1716" s="112"/>
    </row>
    <row r="1717" spans="2:4">
      <c r="B1717" s="112"/>
      <c r="C1717" s="112"/>
      <c r="D1717" s="112"/>
    </row>
    <row r="1718" spans="2:4">
      <c r="B1718" s="112"/>
      <c r="C1718" s="112"/>
      <c r="D1718" s="112"/>
    </row>
    <row r="1719" spans="2:4">
      <c r="B1719" s="112"/>
      <c r="C1719" s="112"/>
      <c r="D1719" s="112"/>
    </row>
    <row r="1720" spans="2:4">
      <c r="B1720" s="112"/>
      <c r="C1720" s="112"/>
      <c r="D1720" s="112"/>
    </row>
    <row r="1721" spans="2:4">
      <c r="B1721" s="112"/>
      <c r="C1721" s="112"/>
      <c r="D1721" s="112"/>
    </row>
    <row r="1722" spans="2:4">
      <c r="B1722" s="112"/>
      <c r="C1722" s="112"/>
      <c r="D1722" s="112"/>
    </row>
    <row r="1723" spans="2:4">
      <c r="B1723" s="112"/>
      <c r="C1723" s="112"/>
      <c r="D1723" s="112"/>
    </row>
    <row r="1724" spans="2:4">
      <c r="B1724" s="112"/>
      <c r="C1724" s="112"/>
      <c r="D1724" s="112"/>
    </row>
    <row r="1725" spans="2:4">
      <c r="B1725" s="112"/>
      <c r="C1725" s="112"/>
      <c r="D1725" s="112"/>
    </row>
    <row r="1726" spans="2:4">
      <c r="B1726" s="112"/>
      <c r="C1726" s="112"/>
      <c r="D1726" s="112"/>
    </row>
    <row r="1727" spans="2:4">
      <c r="B1727" s="112"/>
      <c r="C1727" s="112"/>
      <c r="D1727" s="112"/>
    </row>
    <row r="1728" spans="2:4">
      <c r="B1728" s="112"/>
      <c r="C1728" s="112"/>
      <c r="D1728" s="112"/>
    </row>
    <row r="1729" spans="2:4">
      <c r="B1729" s="112"/>
      <c r="C1729" s="112"/>
      <c r="D1729" s="112"/>
    </row>
    <row r="1730" spans="2:4">
      <c r="B1730" s="112"/>
      <c r="C1730" s="112"/>
      <c r="D1730" s="112"/>
    </row>
    <row r="1731" spans="2:4">
      <c r="B1731" s="112"/>
      <c r="C1731" s="112"/>
      <c r="D1731" s="112"/>
    </row>
    <row r="1732" spans="2:4">
      <c r="B1732" s="112"/>
      <c r="C1732" s="112"/>
      <c r="D1732" s="112"/>
    </row>
    <row r="1733" spans="2:4">
      <c r="B1733" s="112"/>
      <c r="C1733" s="112"/>
      <c r="D1733" s="112"/>
    </row>
    <row r="1734" spans="2:4">
      <c r="B1734" s="112"/>
      <c r="C1734" s="112"/>
      <c r="D1734" s="112"/>
    </row>
    <row r="1735" spans="2:4">
      <c r="B1735" s="112"/>
      <c r="C1735" s="112"/>
      <c r="D1735" s="112"/>
    </row>
    <row r="1736" spans="2:4">
      <c r="B1736" s="112"/>
      <c r="C1736" s="112"/>
      <c r="D1736" s="112"/>
    </row>
    <row r="1737" spans="2:4">
      <c r="B1737" s="112"/>
      <c r="C1737" s="112"/>
      <c r="D1737" s="112"/>
    </row>
    <row r="1738" spans="2:4">
      <c r="B1738" s="112"/>
      <c r="C1738" s="112"/>
      <c r="D1738" s="112"/>
    </row>
    <row r="1739" spans="2:4">
      <c r="B1739" s="112"/>
      <c r="C1739" s="112"/>
      <c r="D1739" s="112"/>
    </row>
    <row r="1740" spans="2:4">
      <c r="B1740" s="112"/>
      <c r="C1740" s="112"/>
      <c r="D1740" s="112"/>
    </row>
    <row r="1741" spans="2:4">
      <c r="B1741" s="112"/>
      <c r="C1741" s="112"/>
      <c r="D1741" s="112"/>
    </row>
    <row r="1742" spans="2:4">
      <c r="B1742" s="112"/>
      <c r="C1742" s="112"/>
      <c r="D1742" s="112"/>
    </row>
    <row r="1743" spans="2:4">
      <c r="B1743" s="112"/>
      <c r="C1743" s="112"/>
      <c r="D1743" s="112"/>
    </row>
    <row r="1744" spans="2:4">
      <c r="B1744" s="112"/>
      <c r="C1744" s="112"/>
      <c r="D1744" s="112"/>
    </row>
    <row r="1745" spans="2:4">
      <c r="B1745" s="112"/>
      <c r="C1745" s="112"/>
      <c r="D1745" s="112"/>
    </row>
    <row r="1746" spans="2:4">
      <c r="B1746" s="112"/>
      <c r="C1746" s="112"/>
      <c r="D1746" s="112"/>
    </row>
    <row r="1747" spans="2:4">
      <c r="B1747" s="112"/>
      <c r="C1747" s="112"/>
      <c r="D1747" s="112"/>
    </row>
    <row r="1748" spans="2:4">
      <c r="B1748" s="112"/>
      <c r="C1748" s="112"/>
      <c r="D1748" s="112"/>
    </row>
    <row r="1749" spans="2:4">
      <c r="B1749" s="112"/>
      <c r="C1749" s="112"/>
      <c r="D1749" s="112"/>
    </row>
    <row r="1750" spans="2:4">
      <c r="B1750" s="112"/>
      <c r="C1750" s="112"/>
      <c r="D1750" s="112"/>
    </row>
    <row r="1751" spans="2:4">
      <c r="B1751" s="112"/>
      <c r="C1751" s="112"/>
      <c r="D1751" s="112"/>
    </row>
    <row r="1752" spans="2:4">
      <c r="B1752" s="112"/>
      <c r="C1752" s="112"/>
      <c r="D1752" s="112"/>
    </row>
    <row r="1753" spans="2:4">
      <c r="B1753" s="112"/>
      <c r="C1753" s="112"/>
      <c r="D1753" s="112"/>
    </row>
    <row r="1754" spans="2:4">
      <c r="B1754" s="112"/>
      <c r="C1754" s="112"/>
      <c r="D1754" s="112"/>
    </row>
    <row r="1755" spans="2:4">
      <c r="B1755" s="112"/>
      <c r="C1755" s="112"/>
      <c r="D1755" s="112"/>
    </row>
    <row r="1756" spans="2:4">
      <c r="B1756" s="112"/>
      <c r="C1756" s="112"/>
      <c r="D1756" s="112"/>
    </row>
    <row r="1757" spans="2:4">
      <c r="B1757" s="112"/>
      <c r="C1757" s="112"/>
      <c r="D1757" s="112"/>
    </row>
    <row r="1758" spans="2:4">
      <c r="B1758" s="112"/>
      <c r="C1758" s="112"/>
      <c r="D1758" s="112"/>
    </row>
    <row r="1759" spans="2:4">
      <c r="B1759" s="112"/>
      <c r="C1759" s="112"/>
      <c r="D1759" s="112"/>
    </row>
    <row r="1760" spans="2:4">
      <c r="B1760" s="112"/>
      <c r="C1760" s="112"/>
      <c r="D1760" s="112"/>
    </row>
    <row r="1761" spans="2:4">
      <c r="B1761" s="112"/>
      <c r="C1761" s="112"/>
      <c r="D1761" s="112"/>
    </row>
    <row r="1762" spans="2:4">
      <c r="B1762" s="112"/>
      <c r="C1762" s="112"/>
      <c r="D1762" s="112"/>
    </row>
    <row r="1763" spans="2:4">
      <c r="B1763" s="112"/>
      <c r="C1763" s="112"/>
      <c r="D1763" s="112"/>
    </row>
    <row r="1764" spans="2:4">
      <c r="B1764" s="112"/>
      <c r="C1764" s="112"/>
      <c r="D1764" s="112"/>
    </row>
    <row r="1765" spans="2:4">
      <c r="B1765" s="112"/>
      <c r="C1765" s="112"/>
      <c r="D1765" s="112"/>
    </row>
    <row r="1766" spans="2:4">
      <c r="B1766" s="112"/>
      <c r="C1766" s="112"/>
      <c r="D1766" s="112"/>
    </row>
    <row r="1767" spans="2:4">
      <c r="B1767" s="112"/>
      <c r="C1767" s="112"/>
      <c r="D1767" s="112"/>
    </row>
    <row r="1768" spans="2:4">
      <c r="B1768" s="112"/>
      <c r="C1768" s="112"/>
      <c r="D1768" s="112"/>
    </row>
    <row r="1769" spans="2:4">
      <c r="B1769" s="112"/>
      <c r="C1769" s="112"/>
      <c r="D1769" s="112"/>
    </row>
    <row r="1770" spans="2:4">
      <c r="B1770" s="112"/>
      <c r="C1770" s="112"/>
      <c r="D1770" s="112"/>
    </row>
    <row r="1771" spans="2:4">
      <c r="B1771" s="112"/>
      <c r="C1771" s="112"/>
      <c r="D1771" s="112"/>
    </row>
    <row r="1772" spans="2:4">
      <c r="B1772" s="112"/>
      <c r="C1772" s="112"/>
      <c r="D1772" s="112"/>
    </row>
    <row r="1773" spans="2:4">
      <c r="B1773" s="112"/>
      <c r="C1773" s="112"/>
      <c r="D1773" s="112"/>
    </row>
    <row r="1774" spans="2:4">
      <c r="B1774" s="112"/>
      <c r="C1774" s="112"/>
      <c r="D1774" s="112"/>
    </row>
    <row r="1775" spans="2:4">
      <c r="B1775" s="112"/>
      <c r="C1775" s="112"/>
      <c r="D1775" s="112"/>
    </row>
    <row r="1776" spans="2:4">
      <c r="B1776" s="112"/>
      <c r="C1776" s="112"/>
      <c r="D1776" s="112"/>
    </row>
    <row r="1777" spans="2:4">
      <c r="B1777" s="112"/>
      <c r="C1777" s="112"/>
      <c r="D1777" s="112"/>
    </row>
    <row r="1778" spans="2:4">
      <c r="B1778" s="112"/>
      <c r="C1778" s="112"/>
      <c r="D1778" s="112"/>
    </row>
    <row r="1779" spans="2:4">
      <c r="B1779" s="112"/>
      <c r="C1779" s="112"/>
      <c r="D1779" s="112"/>
    </row>
    <row r="1780" spans="2:4">
      <c r="B1780" s="112"/>
      <c r="C1780" s="112"/>
      <c r="D1780" s="112"/>
    </row>
    <row r="1781" spans="2:4">
      <c r="B1781" s="112"/>
      <c r="C1781" s="112"/>
      <c r="D1781" s="112"/>
    </row>
    <row r="1782" spans="2:4">
      <c r="B1782" s="112"/>
      <c r="C1782" s="112"/>
      <c r="D1782" s="112"/>
    </row>
    <row r="1783" spans="2:4">
      <c r="B1783" s="112"/>
      <c r="C1783" s="112"/>
      <c r="D1783" s="112"/>
    </row>
    <row r="1784" spans="2:4">
      <c r="B1784" s="112"/>
      <c r="C1784" s="112"/>
      <c r="D1784" s="112"/>
    </row>
    <row r="1785" spans="2:4">
      <c r="B1785" s="112"/>
      <c r="C1785" s="112"/>
      <c r="D1785" s="112"/>
    </row>
    <row r="1786" spans="2:4">
      <c r="B1786" s="112"/>
      <c r="C1786" s="112"/>
      <c r="D1786" s="112"/>
    </row>
    <row r="1787" spans="2:4">
      <c r="B1787" s="112"/>
      <c r="C1787" s="112"/>
      <c r="D1787" s="112"/>
    </row>
    <row r="1788" spans="2:4">
      <c r="B1788" s="112"/>
      <c r="C1788" s="112"/>
      <c r="D1788" s="112"/>
    </row>
    <row r="1789" spans="2:4">
      <c r="B1789" s="112"/>
      <c r="C1789" s="112"/>
      <c r="D1789" s="112"/>
    </row>
    <row r="1790" spans="2:4">
      <c r="B1790" s="112"/>
      <c r="C1790" s="112"/>
      <c r="D1790" s="112"/>
    </row>
    <row r="1791" spans="2:4">
      <c r="B1791" s="112"/>
      <c r="C1791" s="112"/>
      <c r="D1791" s="112"/>
    </row>
    <row r="1792" spans="2:4">
      <c r="B1792" s="112"/>
      <c r="C1792" s="112"/>
      <c r="D1792" s="112"/>
    </row>
    <row r="1793" spans="2:4">
      <c r="B1793" s="112"/>
      <c r="C1793" s="112"/>
      <c r="D1793" s="112"/>
    </row>
    <row r="1794" spans="2:4">
      <c r="B1794" s="112"/>
      <c r="C1794" s="112"/>
      <c r="D1794" s="112"/>
    </row>
    <row r="1795" spans="2:4">
      <c r="B1795" s="112"/>
      <c r="C1795" s="112"/>
      <c r="D1795" s="112"/>
    </row>
    <row r="1796" spans="2:4">
      <c r="B1796" s="112"/>
      <c r="C1796" s="112"/>
      <c r="D1796" s="112"/>
    </row>
    <row r="1797" spans="2:4">
      <c r="B1797" s="112"/>
      <c r="C1797" s="112"/>
      <c r="D1797" s="112"/>
    </row>
    <row r="1798" spans="2:4">
      <c r="B1798" s="112"/>
      <c r="C1798" s="112"/>
      <c r="D1798" s="112"/>
    </row>
    <row r="1799" spans="2:4">
      <c r="B1799" s="112"/>
      <c r="C1799" s="112"/>
      <c r="D1799" s="112"/>
    </row>
    <row r="1800" spans="2:4">
      <c r="B1800" s="112"/>
      <c r="C1800" s="112"/>
      <c r="D1800" s="112"/>
    </row>
    <row r="1801" spans="2:4">
      <c r="B1801" s="112"/>
      <c r="C1801" s="112"/>
      <c r="D1801" s="112"/>
    </row>
    <row r="1802" spans="2:4">
      <c r="B1802" s="112"/>
      <c r="C1802" s="112"/>
      <c r="D1802" s="112"/>
    </row>
    <row r="1803" spans="2:4">
      <c r="B1803" s="112"/>
      <c r="C1803" s="112"/>
      <c r="D1803" s="112"/>
    </row>
    <row r="1804" spans="2:4">
      <c r="B1804" s="112"/>
      <c r="C1804" s="112"/>
      <c r="D1804" s="112"/>
    </row>
    <row r="1805" spans="2:4">
      <c r="B1805" s="112"/>
      <c r="C1805" s="112"/>
      <c r="D1805" s="112"/>
    </row>
    <row r="1806" spans="2:4">
      <c r="B1806" s="112"/>
      <c r="C1806" s="112"/>
      <c r="D1806" s="112"/>
    </row>
    <row r="1807" spans="2:4">
      <c r="B1807" s="112"/>
      <c r="C1807" s="112"/>
      <c r="D1807" s="112"/>
    </row>
    <row r="1808" spans="2:4">
      <c r="B1808" s="112"/>
      <c r="C1808" s="112"/>
      <c r="D1808" s="112"/>
    </row>
    <row r="1809" spans="2:4">
      <c r="B1809" s="112"/>
      <c r="C1809" s="112"/>
      <c r="D1809" s="112"/>
    </row>
    <row r="1810" spans="2:4">
      <c r="B1810" s="112"/>
      <c r="C1810" s="112"/>
      <c r="D1810" s="112"/>
    </row>
    <row r="1811" spans="2:4">
      <c r="B1811" s="112"/>
      <c r="C1811" s="112"/>
      <c r="D1811" s="112"/>
    </row>
    <row r="1812" spans="2:4">
      <c r="B1812" s="112"/>
      <c r="C1812" s="112"/>
      <c r="D1812" s="112"/>
    </row>
    <row r="1813" spans="2:4">
      <c r="B1813" s="112"/>
      <c r="C1813" s="112"/>
      <c r="D1813" s="112"/>
    </row>
    <row r="1814" spans="2:4">
      <c r="B1814" s="112"/>
      <c r="C1814" s="112"/>
      <c r="D1814" s="112"/>
    </row>
    <row r="1815" spans="2:4">
      <c r="B1815" s="112"/>
      <c r="C1815" s="112"/>
      <c r="D1815" s="112"/>
    </row>
    <row r="1816" spans="2:4">
      <c r="B1816" s="112"/>
      <c r="C1816" s="112"/>
      <c r="D1816" s="112"/>
    </row>
    <row r="1817" spans="2:4">
      <c r="B1817" s="112"/>
      <c r="C1817" s="112"/>
      <c r="D1817" s="112"/>
    </row>
    <row r="1818" spans="2:4">
      <c r="B1818" s="112"/>
      <c r="C1818" s="112"/>
      <c r="D1818" s="112"/>
    </row>
    <row r="1819" spans="2:4">
      <c r="B1819" s="112"/>
      <c r="C1819" s="112"/>
      <c r="D1819" s="112"/>
    </row>
    <row r="1820" spans="2:4">
      <c r="B1820" s="112"/>
      <c r="C1820" s="112"/>
      <c r="D1820" s="112"/>
    </row>
    <row r="1821" spans="2:4">
      <c r="B1821" s="112"/>
      <c r="C1821" s="112"/>
      <c r="D1821" s="112"/>
    </row>
    <row r="1822" spans="2:4">
      <c r="B1822" s="112"/>
      <c r="C1822" s="112"/>
      <c r="D1822" s="112"/>
    </row>
    <row r="1823" spans="2:4">
      <c r="B1823" s="112"/>
      <c r="C1823" s="112"/>
      <c r="D1823" s="112"/>
    </row>
    <row r="1824" spans="2:4">
      <c r="B1824" s="112"/>
      <c r="C1824" s="112"/>
      <c r="D1824" s="112"/>
    </row>
    <row r="1825" spans="2:4">
      <c r="B1825" s="112"/>
      <c r="C1825" s="112"/>
      <c r="D1825" s="112"/>
    </row>
    <row r="1826" spans="2:4">
      <c r="B1826" s="112"/>
      <c r="C1826" s="112"/>
      <c r="D1826" s="112"/>
    </row>
    <row r="1827" spans="2:4">
      <c r="B1827" s="112"/>
      <c r="C1827" s="112"/>
      <c r="D1827" s="112"/>
    </row>
    <row r="1828" spans="2:4">
      <c r="B1828" s="112"/>
      <c r="C1828" s="112"/>
      <c r="D1828" s="112"/>
    </row>
    <row r="1829" spans="2:4">
      <c r="B1829" s="112"/>
      <c r="C1829" s="112"/>
      <c r="D1829" s="112"/>
    </row>
    <row r="1830" spans="2:4">
      <c r="B1830" s="112"/>
      <c r="C1830" s="112"/>
      <c r="D1830" s="112"/>
    </row>
    <row r="1831" spans="2:4">
      <c r="B1831" s="112"/>
      <c r="C1831" s="112"/>
      <c r="D1831" s="112"/>
    </row>
    <row r="1832" spans="2:4">
      <c r="B1832" s="112"/>
      <c r="C1832" s="112"/>
      <c r="D1832" s="112"/>
    </row>
    <row r="1833" spans="2:4">
      <c r="B1833" s="112"/>
      <c r="C1833" s="112"/>
      <c r="D1833" s="112"/>
    </row>
    <row r="1834" spans="2:4">
      <c r="B1834" s="112"/>
      <c r="C1834" s="112"/>
      <c r="D1834" s="112"/>
    </row>
    <row r="1835" spans="2:4">
      <c r="B1835" s="112"/>
      <c r="C1835" s="112"/>
      <c r="D1835" s="112"/>
    </row>
    <row r="1836" spans="2:4">
      <c r="B1836" s="112"/>
      <c r="C1836" s="112"/>
      <c r="D1836" s="112"/>
    </row>
    <row r="1837" spans="2:4">
      <c r="B1837" s="112"/>
      <c r="C1837" s="112"/>
      <c r="D1837" s="112"/>
    </row>
    <row r="1838" spans="2:4">
      <c r="B1838" s="112"/>
      <c r="C1838" s="112"/>
      <c r="D1838" s="112"/>
    </row>
    <row r="1839" spans="2:4">
      <c r="B1839" s="112"/>
      <c r="C1839" s="112"/>
      <c r="D1839" s="112"/>
    </row>
    <row r="1840" spans="2:4">
      <c r="B1840" s="112"/>
      <c r="C1840" s="112"/>
      <c r="D1840" s="112"/>
    </row>
    <row r="1841" spans="2:4">
      <c r="B1841" s="112"/>
      <c r="C1841" s="112"/>
      <c r="D1841" s="112"/>
    </row>
    <row r="1842" spans="2:4">
      <c r="B1842" s="112"/>
      <c r="C1842" s="112"/>
      <c r="D1842" s="112"/>
    </row>
    <row r="1843" spans="2:4">
      <c r="B1843" s="112"/>
      <c r="C1843" s="112"/>
      <c r="D1843" s="112"/>
    </row>
    <row r="1844" spans="2:4">
      <c r="B1844" s="112"/>
      <c r="C1844" s="112"/>
      <c r="D1844" s="112"/>
    </row>
    <row r="1845" spans="2:4">
      <c r="B1845" s="112"/>
      <c r="C1845" s="112"/>
      <c r="D1845" s="112"/>
    </row>
    <row r="1846" spans="2:4">
      <c r="B1846" s="112"/>
      <c r="C1846" s="112"/>
      <c r="D1846" s="112"/>
    </row>
    <row r="1847" spans="2:4">
      <c r="B1847" s="112"/>
      <c r="C1847" s="112"/>
      <c r="D1847" s="112"/>
    </row>
    <row r="1848" spans="2:4">
      <c r="B1848" s="112"/>
      <c r="C1848" s="112"/>
      <c r="D1848" s="112"/>
    </row>
    <row r="1849" spans="2:4">
      <c r="B1849" s="112"/>
      <c r="C1849" s="112"/>
      <c r="D1849" s="112"/>
    </row>
    <row r="1850" spans="2:4">
      <c r="B1850" s="112"/>
      <c r="C1850" s="112"/>
      <c r="D1850" s="112"/>
    </row>
    <row r="1851" spans="2:4">
      <c r="B1851" s="112"/>
      <c r="C1851" s="112"/>
      <c r="D1851" s="112"/>
    </row>
    <row r="1852" spans="2:4">
      <c r="B1852" s="112"/>
      <c r="C1852" s="112"/>
      <c r="D1852" s="112"/>
    </row>
    <row r="1853" spans="2:4">
      <c r="B1853" s="112"/>
      <c r="C1853" s="112"/>
      <c r="D1853" s="112"/>
    </row>
    <row r="1854" spans="2:4">
      <c r="B1854" s="112"/>
      <c r="C1854" s="112"/>
      <c r="D1854" s="112"/>
    </row>
    <row r="1855" spans="2:4">
      <c r="B1855" s="112"/>
      <c r="C1855" s="112"/>
      <c r="D1855" s="112"/>
    </row>
    <row r="1856" spans="2:4">
      <c r="B1856" s="112"/>
      <c r="C1856" s="112"/>
      <c r="D1856" s="112"/>
    </row>
    <row r="1857" spans="2:4">
      <c r="B1857" s="112"/>
      <c r="C1857" s="112"/>
      <c r="D1857" s="112"/>
    </row>
    <row r="1858" spans="2:4">
      <c r="B1858" s="112"/>
      <c r="C1858" s="112"/>
      <c r="D1858" s="112"/>
    </row>
    <row r="1859" spans="2:4">
      <c r="B1859" s="112"/>
      <c r="C1859" s="112"/>
      <c r="D1859" s="112"/>
    </row>
    <row r="1860" spans="2:4">
      <c r="B1860" s="112"/>
      <c r="C1860" s="112"/>
      <c r="D1860" s="112"/>
    </row>
    <row r="1861" spans="2:4">
      <c r="B1861" s="112"/>
      <c r="C1861" s="112"/>
      <c r="D1861" s="112"/>
    </row>
    <row r="1862" spans="2:4">
      <c r="B1862" s="112"/>
      <c r="C1862" s="112"/>
      <c r="D1862" s="112"/>
    </row>
    <row r="1863" spans="2:4">
      <c r="B1863" s="112"/>
      <c r="C1863" s="112"/>
      <c r="D1863" s="112"/>
    </row>
    <row r="1864" spans="2:4">
      <c r="B1864" s="112"/>
      <c r="C1864" s="112"/>
      <c r="D1864" s="112"/>
    </row>
    <row r="1865" spans="2:4">
      <c r="B1865" s="112"/>
      <c r="C1865" s="112"/>
      <c r="D1865" s="112"/>
    </row>
    <row r="1866" spans="2:4">
      <c r="B1866" s="112"/>
      <c r="C1866" s="112"/>
      <c r="D1866" s="112"/>
    </row>
    <row r="1867" spans="2:4">
      <c r="B1867" s="112"/>
      <c r="C1867" s="112"/>
      <c r="D1867" s="112"/>
    </row>
    <row r="1868" spans="2:4">
      <c r="B1868" s="112"/>
      <c r="C1868" s="112"/>
      <c r="D1868" s="112"/>
    </row>
    <row r="1869" spans="2:4">
      <c r="B1869" s="112"/>
      <c r="C1869" s="112"/>
      <c r="D1869" s="112"/>
    </row>
    <row r="1870" spans="2:4">
      <c r="B1870" s="112"/>
      <c r="C1870" s="112"/>
      <c r="D1870" s="112"/>
    </row>
    <row r="1871" spans="2:4">
      <c r="B1871" s="112"/>
      <c r="C1871" s="112"/>
      <c r="D1871" s="112"/>
    </row>
    <row r="1872" spans="2:4">
      <c r="B1872" s="112"/>
      <c r="C1872" s="112"/>
      <c r="D1872" s="112"/>
    </row>
    <row r="1873" spans="2:4">
      <c r="B1873" s="112"/>
      <c r="C1873" s="112"/>
      <c r="D1873" s="112"/>
    </row>
    <row r="1874" spans="2:4">
      <c r="B1874" s="112"/>
      <c r="C1874" s="112"/>
      <c r="D1874" s="112"/>
    </row>
    <row r="1875" spans="2:4">
      <c r="B1875" s="112"/>
      <c r="C1875" s="112"/>
      <c r="D1875" s="112"/>
    </row>
    <row r="1876" spans="2:4">
      <c r="B1876" s="112"/>
      <c r="C1876" s="112"/>
      <c r="D1876" s="112"/>
    </row>
    <row r="1877" spans="2:4">
      <c r="B1877" s="112"/>
      <c r="C1877" s="112"/>
      <c r="D1877" s="112"/>
    </row>
    <row r="1878" spans="2:4">
      <c r="B1878" s="112"/>
      <c r="C1878" s="112"/>
      <c r="D1878" s="112"/>
    </row>
    <row r="1879" spans="2:4">
      <c r="B1879" s="112"/>
      <c r="C1879" s="112"/>
      <c r="D1879" s="112"/>
    </row>
    <row r="1880" spans="2:4">
      <c r="B1880" s="112"/>
      <c r="C1880" s="112"/>
      <c r="D1880" s="112"/>
    </row>
    <row r="1881" spans="2:4">
      <c r="B1881" s="112"/>
      <c r="C1881" s="112"/>
      <c r="D1881" s="112"/>
    </row>
    <row r="1882" spans="2:4">
      <c r="B1882" s="112"/>
      <c r="C1882" s="112"/>
      <c r="D1882" s="112"/>
    </row>
    <row r="1883" spans="2:4">
      <c r="B1883" s="112"/>
      <c r="C1883" s="112"/>
      <c r="D1883" s="112"/>
    </row>
    <row r="1884" spans="2:4">
      <c r="B1884" s="112"/>
      <c r="C1884" s="112"/>
      <c r="D1884" s="112"/>
    </row>
    <row r="1885" spans="2:4">
      <c r="B1885" s="112"/>
      <c r="C1885" s="112"/>
      <c r="D1885" s="112"/>
    </row>
    <row r="1886" spans="2:4">
      <c r="B1886" s="112"/>
      <c r="C1886" s="112"/>
      <c r="D1886" s="112"/>
    </row>
    <row r="1887" spans="2:4">
      <c r="B1887" s="112"/>
      <c r="C1887" s="112"/>
      <c r="D1887" s="112"/>
    </row>
    <row r="1888" spans="2:4">
      <c r="B1888" s="112"/>
      <c r="C1888" s="112"/>
      <c r="D1888" s="112"/>
    </row>
    <row r="1889" spans="2:4">
      <c r="B1889" s="112"/>
      <c r="C1889" s="112"/>
      <c r="D1889" s="112"/>
    </row>
    <row r="1890" spans="2:4">
      <c r="B1890" s="112"/>
      <c r="C1890" s="112"/>
      <c r="D1890" s="112"/>
    </row>
    <row r="1891" spans="2:4">
      <c r="B1891" s="112"/>
      <c r="C1891" s="112"/>
      <c r="D1891" s="112"/>
    </row>
    <row r="1892" spans="2:4">
      <c r="B1892" s="112"/>
      <c r="C1892" s="112"/>
      <c r="D1892" s="112"/>
    </row>
    <row r="1893" spans="2:4">
      <c r="B1893" s="112"/>
      <c r="C1893" s="112"/>
      <c r="D1893" s="112"/>
    </row>
    <row r="1894" spans="2:4">
      <c r="B1894" s="112"/>
      <c r="C1894" s="112"/>
      <c r="D1894" s="112"/>
    </row>
    <row r="1895" spans="2:4">
      <c r="B1895" s="112"/>
      <c r="C1895" s="112"/>
      <c r="D1895" s="112"/>
    </row>
    <row r="1896" spans="2:4">
      <c r="B1896" s="112"/>
      <c r="C1896" s="112"/>
      <c r="D1896" s="112"/>
    </row>
    <row r="1897" spans="2:4">
      <c r="B1897" s="112"/>
      <c r="C1897" s="112"/>
      <c r="D1897" s="112"/>
    </row>
    <row r="1898" spans="2:4">
      <c r="B1898" s="112"/>
      <c r="C1898" s="112"/>
      <c r="D1898" s="112"/>
    </row>
    <row r="1899" spans="2:4">
      <c r="B1899" s="112"/>
      <c r="C1899" s="112"/>
      <c r="D1899" s="112"/>
    </row>
    <row r="1900" spans="2:4">
      <c r="B1900" s="112"/>
      <c r="C1900" s="112"/>
      <c r="D1900" s="112"/>
    </row>
    <row r="1901" spans="2:4">
      <c r="B1901" s="112"/>
      <c r="C1901" s="112"/>
      <c r="D1901" s="112"/>
    </row>
    <row r="1902" spans="2:4">
      <c r="B1902" s="112"/>
      <c r="C1902" s="112"/>
      <c r="D1902" s="112"/>
    </row>
    <row r="1903" spans="2:4">
      <c r="B1903" s="112"/>
      <c r="C1903" s="112"/>
      <c r="D1903" s="112"/>
    </row>
    <row r="1904" spans="2:4">
      <c r="B1904" s="112"/>
      <c r="C1904" s="112"/>
      <c r="D1904" s="112"/>
    </row>
    <row r="1905" spans="2:4">
      <c r="B1905" s="112"/>
      <c r="C1905" s="112"/>
      <c r="D1905" s="112"/>
    </row>
    <row r="1906" spans="2:4">
      <c r="B1906" s="112"/>
      <c r="C1906" s="112"/>
      <c r="D1906" s="112"/>
    </row>
    <row r="1907" spans="2:4">
      <c r="B1907" s="112"/>
      <c r="C1907" s="112"/>
      <c r="D1907" s="112"/>
    </row>
    <row r="1908" spans="2:4">
      <c r="B1908" s="112"/>
      <c r="C1908" s="112"/>
      <c r="D1908" s="112"/>
    </row>
    <row r="1909" spans="2:4">
      <c r="B1909" s="112"/>
      <c r="C1909" s="112"/>
      <c r="D1909" s="112"/>
    </row>
    <row r="1910" spans="2:4">
      <c r="B1910" s="112"/>
      <c r="C1910" s="112"/>
      <c r="D1910" s="112"/>
    </row>
    <row r="1911" spans="2:4">
      <c r="B1911" s="112"/>
      <c r="C1911" s="112"/>
      <c r="D1911" s="112"/>
    </row>
    <row r="1912" spans="2:4">
      <c r="B1912" s="112"/>
      <c r="C1912" s="112"/>
      <c r="D1912" s="112"/>
    </row>
    <row r="1913" spans="2:4">
      <c r="B1913" s="112"/>
      <c r="C1913" s="112"/>
      <c r="D1913" s="112"/>
    </row>
    <row r="1914" spans="2:4">
      <c r="B1914" s="112"/>
      <c r="C1914" s="112"/>
      <c r="D1914" s="112"/>
    </row>
    <row r="1915" spans="2:4">
      <c r="B1915" s="112"/>
      <c r="C1915" s="112"/>
      <c r="D1915" s="112"/>
    </row>
    <row r="1916" spans="2:4">
      <c r="B1916" s="112"/>
      <c r="C1916" s="112"/>
      <c r="D1916" s="112"/>
    </row>
    <row r="1917" spans="2:4">
      <c r="B1917" s="112"/>
      <c r="C1917" s="112"/>
      <c r="D1917" s="112"/>
    </row>
    <row r="1918" spans="2:4">
      <c r="B1918" s="112"/>
      <c r="C1918" s="112"/>
      <c r="D1918" s="112"/>
    </row>
    <row r="1919" spans="2:4">
      <c r="B1919" s="112"/>
      <c r="C1919" s="112"/>
      <c r="D1919" s="112"/>
    </row>
    <row r="1920" spans="2:4">
      <c r="B1920" s="112"/>
      <c r="C1920" s="112"/>
      <c r="D1920" s="112"/>
    </row>
    <row r="1921" spans="2:4">
      <c r="B1921" s="112"/>
      <c r="C1921" s="112"/>
      <c r="D1921" s="112"/>
    </row>
    <row r="1922" spans="2:4">
      <c r="B1922" s="112"/>
      <c r="C1922" s="112"/>
      <c r="D1922" s="112"/>
    </row>
    <row r="1923" spans="2:4">
      <c r="B1923" s="112"/>
      <c r="C1923" s="112"/>
      <c r="D1923" s="112"/>
    </row>
    <row r="1924" spans="2:4">
      <c r="B1924" s="112"/>
      <c r="C1924" s="112"/>
      <c r="D1924" s="112"/>
    </row>
    <row r="1925" spans="2:4">
      <c r="B1925" s="112"/>
      <c r="C1925" s="112"/>
      <c r="D1925" s="112"/>
    </row>
    <row r="1926" spans="2:4">
      <c r="B1926" s="112"/>
      <c r="C1926" s="112"/>
      <c r="D1926" s="112"/>
    </row>
    <row r="1927" spans="2:4">
      <c r="B1927" s="112"/>
      <c r="C1927" s="112"/>
      <c r="D1927" s="112"/>
    </row>
    <row r="1928" spans="2:4">
      <c r="B1928" s="112"/>
      <c r="C1928" s="112"/>
      <c r="D1928" s="112"/>
    </row>
    <row r="1929" spans="2:4">
      <c r="B1929" s="112"/>
      <c r="C1929" s="112"/>
      <c r="D1929" s="112"/>
    </row>
    <row r="1930" spans="2:4">
      <c r="B1930" s="112"/>
      <c r="C1930" s="112"/>
      <c r="D1930" s="112"/>
    </row>
    <row r="1931" spans="2:4">
      <c r="B1931" s="112"/>
      <c r="C1931" s="112"/>
      <c r="D1931" s="112"/>
    </row>
    <row r="1932" spans="2:4">
      <c r="B1932" s="112"/>
      <c r="C1932" s="112"/>
      <c r="D1932" s="112"/>
    </row>
    <row r="1933" spans="2:4">
      <c r="B1933" s="112"/>
      <c r="C1933" s="112"/>
      <c r="D1933" s="112"/>
    </row>
    <row r="1934" spans="2:4">
      <c r="B1934" s="112"/>
      <c r="C1934" s="112"/>
      <c r="D1934" s="112"/>
    </row>
    <row r="1935" spans="2:4">
      <c r="B1935" s="112"/>
      <c r="C1935" s="112"/>
      <c r="D1935" s="112"/>
    </row>
    <row r="1936" spans="2:4">
      <c r="B1936" s="112"/>
      <c r="C1936" s="112"/>
      <c r="D1936" s="112"/>
    </row>
    <row r="1937" spans="2:4">
      <c r="B1937" s="112"/>
      <c r="C1937" s="112"/>
      <c r="D1937" s="112"/>
    </row>
    <row r="1938" spans="2:4">
      <c r="B1938" s="112"/>
      <c r="C1938" s="112"/>
      <c r="D1938" s="112"/>
    </row>
    <row r="1939" spans="2:4">
      <c r="B1939" s="112"/>
      <c r="C1939" s="112"/>
      <c r="D1939" s="112"/>
    </row>
    <row r="1940" spans="2:4">
      <c r="B1940" s="112"/>
      <c r="C1940" s="112"/>
      <c r="D1940" s="112"/>
    </row>
    <row r="1941" spans="2:4">
      <c r="B1941" s="112"/>
      <c r="C1941" s="112"/>
      <c r="D1941" s="112"/>
    </row>
    <row r="1942" spans="2:4">
      <c r="B1942" s="112"/>
      <c r="C1942" s="112"/>
      <c r="D1942" s="112"/>
    </row>
    <row r="1943" spans="2:4">
      <c r="B1943" s="112"/>
      <c r="C1943" s="112"/>
      <c r="D1943" s="112"/>
    </row>
    <row r="1944" spans="2:4">
      <c r="B1944" s="112"/>
      <c r="C1944" s="112"/>
      <c r="D1944" s="112"/>
    </row>
    <row r="1945" spans="2:4">
      <c r="B1945" s="112"/>
      <c r="C1945" s="112"/>
      <c r="D1945" s="112"/>
    </row>
    <row r="1946" spans="2:4">
      <c r="B1946" s="112"/>
      <c r="C1946" s="112"/>
      <c r="D1946" s="112"/>
    </row>
    <row r="1947" spans="2:4">
      <c r="B1947" s="112"/>
      <c r="C1947" s="112"/>
      <c r="D1947" s="112"/>
    </row>
    <row r="1948" spans="2:4">
      <c r="B1948" s="112"/>
      <c r="C1948" s="112"/>
      <c r="D1948" s="112"/>
    </row>
    <row r="1949" spans="2:4">
      <c r="B1949" s="112"/>
      <c r="C1949" s="112"/>
      <c r="D1949" s="112"/>
    </row>
    <row r="1950" spans="2:4">
      <c r="B1950" s="112"/>
      <c r="C1950" s="112"/>
      <c r="D1950" s="112"/>
    </row>
    <row r="1951" spans="2:4">
      <c r="B1951" s="112"/>
      <c r="C1951" s="112"/>
      <c r="D1951" s="112"/>
    </row>
    <row r="1952" spans="2:4">
      <c r="B1952" s="112"/>
      <c r="C1952" s="112"/>
      <c r="D1952" s="112"/>
    </row>
    <row r="1953" spans="2:4">
      <c r="B1953" s="112"/>
      <c r="C1953" s="112"/>
      <c r="D1953" s="112"/>
    </row>
    <row r="1954" spans="2:4">
      <c r="B1954" s="112"/>
      <c r="C1954" s="112"/>
      <c r="D1954" s="112"/>
    </row>
    <row r="1955" spans="2:4">
      <c r="B1955" s="112"/>
      <c r="C1955" s="112"/>
      <c r="D1955" s="112"/>
    </row>
    <row r="1956" spans="2:4">
      <c r="B1956" s="112"/>
      <c r="C1956" s="112"/>
      <c r="D1956" s="112"/>
    </row>
    <row r="1957" spans="2:4">
      <c r="B1957" s="112"/>
      <c r="C1957" s="112"/>
      <c r="D1957" s="112"/>
    </row>
    <row r="1958" spans="2:4">
      <c r="B1958" s="112"/>
      <c r="C1958" s="112"/>
      <c r="D1958" s="112"/>
    </row>
    <row r="1959" spans="2:4">
      <c r="B1959" s="112"/>
      <c r="C1959" s="112"/>
      <c r="D1959" s="112"/>
    </row>
    <row r="1960" spans="2:4">
      <c r="B1960" s="112"/>
      <c r="C1960" s="112"/>
      <c r="D1960" s="112"/>
    </row>
    <row r="1961" spans="2:4">
      <c r="B1961" s="112"/>
      <c r="C1961" s="112"/>
      <c r="D1961" s="112"/>
    </row>
    <row r="1962" spans="2:4">
      <c r="B1962" s="112"/>
      <c r="C1962" s="112"/>
      <c r="D1962" s="112"/>
    </row>
    <row r="1963" spans="2:4">
      <c r="B1963" s="112"/>
      <c r="C1963" s="112"/>
      <c r="D1963" s="112"/>
    </row>
    <row r="1964" spans="2:4">
      <c r="B1964" s="112"/>
      <c r="C1964" s="112"/>
      <c r="D1964" s="112"/>
    </row>
    <row r="1965" spans="2:4">
      <c r="B1965" s="112"/>
      <c r="C1965" s="112"/>
      <c r="D1965" s="112"/>
    </row>
    <row r="1966" spans="2:4">
      <c r="B1966" s="112"/>
      <c r="C1966" s="112"/>
      <c r="D1966" s="112"/>
    </row>
    <row r="1967" spans="2:4">
      <c r="B1967" s="112"/>
      <c r="C1967" s="112"/>
      <c r="D1967" s="112"/>
    </row>
    <row r="1968" spans="2:4">
      <c r="B1968" s="112"/>
      <c r="C1968" s="112"/>
      <c r="D1968" s="112"/>
    </row>
    <row r="1969" spans="2:4">
      <c r="B1969" s="112"/>
      <c r="C1969" s="112"/>
      <c r="D1969" s="112"/>
    </row>
    <row r="1970" spans="2:4">
      <c r="B1970" s="112"/>
      <c r="C1970" s="112"/>
      <c r="D1970" s="112"/>
    </row>
    <row r="1971" spans="2:4">
      <c r="B1971" s="112"/>
      <c r="C1971" s="112"/>
      <c r="D1971" s="112"/>
    </row>
    <row r="1972" spans="2:4">
      <c r="B1972" s="112"/>
      <c r="C1972" s="112"/>
      <c r="D1972" s="112"/>
    </row>
    <row r="1973" spans="2:4">
      <c r="B1973" s="112"/>
      <c r="C1973" s="112"/>
      <c r="D1973" s="112"/>
    </row>
    <row r="1974" spans="2:4">
      <c r="B1974" s="112"/>
      <c r="C1974" s="112"/>
      <c r="D1974" s="112"/>
    </row>
    <row r="1975" spans="2:4">
      <c r="B1975" s="112"/>
      <c r="C1975" s="112"/>
      <c r="D1975" s="112"/>
    </row>
    <row r="1976" spans="2:4">
      <c r="B1976" s="112"/>
      <c r="C1976" s="112"/>
      <c r="D1976" s="112"/>
    </row>
    <row r="1977" spans="2:4">
      <c r="B1977" s="112"/>
      <c r="C1977" s="112"/>
      <c r="D1977" s="112"/>
    </row>
    <row r="1978" spans="2:4">
      <c r="B1978" s="112"/>
      <c r="C1978" s="112"/>
      <c r="D1978" s="112"/>
    </row>
    <row r="1979" spans="2:4">
      <c r="B1979" s="112"/>
      <c r="C1979" s="112"/>
      <c r="D1979" s="112"/>
    </row>
    <row r="1980" spans="2:4">
      <c r="B1980" s="112"/>
      <c r="C1980" s="112"/>
      <c r="D1980" s="112"/>
    </row>
    <row r="1981" spans="2:4">
      <c r="B1981" s="112"/>
      <c r="C1981" s="112"/>
      <c r="D1981" s="112"/>
    </row>
    <row r="1982" spans="2:4">
      <c r="B1982" s="112"/>
      <c r="C1982" s="112"/>
      <c r="D1982" s="112"/>
    </row>
    <row r="1983" spans="2:4">
      <c r="B1983" s="112"/>
      <c r="C1983" s="112"/>
      <c r="D1983" s="112"/>
    </row>
    <row r="1984" spans="2:4">
      <c r="B1984" s="112"/>
      <c r="C1984" s="112"/>
      <c r="D1984" s="112"/>
    </row>
    <row r="1985" spans="2:4">
      <c r="B1985" s="112"/>
      <c r="C1985" s="112"/>
      <c r="D1985" s="112"/>
    </row>
    <row r="1986" spans="2:4">
      <c r="B1986" s="112"/>
      <c r="C1986" s="112"/>
      <c r="D1986" s="112"/>
    </row>
    <row r="1987" spans="2:4">
      <c r="B1987" s="112"/>
      <c r="C1987" s="112"/>
      <c r="D1987" s="112"/>
    </row>
    <row r="1988" spans="2:4">
      <c r="B1988" s="112"/>
      <c r="C1988" s="112"/>
      <c r="D1988" s="112"/>
    </row>
    <row r="1989" spans="2:4">
      <c r="B1989" s="112"/>
      <c r="C1989" s="112"/>
      <c r="D1989" s="112"/>
    </row>
    <row r="1990" spans="2:4">
      <c r="B1990" s="112"/>
      <c r="C1990" s="112"/>
      <c r="D1990" s="112"/>
    </row>
    <row r="1991" spans="2:4">
      <c r="B1991" s="112"/>
      <c r="C1991" s="112"/>
      <c r="D1991" s="112"/>
    </row>
    <row r="1992" spans="2:4">
      <c r="B1992" s="112"/>
      <c r="C1992" s="112"/>
      <c r="D1992" s="112"/>
    </row>
    <row r="1993" spans="2:4">
      <c r="B1993" s="112"/>
      <c r="C1993" s="112"/>
      <c r="D1993" s="112"/>
    </row>
    <row r="1994" spans="2:4">
      <c r="B1994" s="112"/>
      <c r="C1994" s="112"/>
      <c r="D1994" s="112"/>
    </row>
    <row r="1995" spans="2:4">
      <c r="B1995" s="112"/>
      <c r="C1995" s="112"/>
      <c r="D1995" s="112"/>
    </row>
    <row r="1996" spans="2:4">
      <c r="B1996" s="112"/>
      <c r="C1996" s="112"/>
      <c r="D1996" s="112"/>
    </row>
    <row r="1997" spans="2:4">
      <c r="B1997" s="112"/>
      <c r="C1997" s="112"/>
      <c r="D1997" s="112"/>
    </row>
    <row r="1998" spans="2:4">
      <c r="B1998" s="112"/>
      <c r="C1998" s="112"/>
      <c r="D1998" s="112"/>
    </row>
    <row r="1999" spans="2:4">
      <c r="B1999" s="112"/>
      <c r="C1999" s="112"/>
      <c r="D1999" s="112"/>
    </row>
    <row r="2000" spans="2:4">
      <c r="B2000" s="112"/>
      <c r="C2000" s="112"/>
      <c r="D2000" s="112"/>
    </row>
    <row r="2001" spans="2:4">
      <c r="B2001" s="112"/>
      <c r="C2001" s="112"/>
      <c r="D2001" s="112"/>
    </row>
    <row r="2002" spans="2:4">
      <c r="B2002" s="112"/>
      <c r="C2002" s="112"/>
      <c r="D2002" s="112"/>
    </row>
    <row r="2003" spans="2:4">
      <c r="B2003" s="112"/>
      <c r="C2003" s="112"/>
      <c r="D2003" s="112"/>
    </row>
    <row r="2004" spans="2:4">
      <c r="B2004" s="112"/>
      <c r="C2004" s="112"/>
      <c r="D2004" s="112"/>
    </row>
    <row r="2005" spans="2:4">
      <c r="B2005" s="112"/>
      <c r="C2005" s="112"/>
      <c r="D2005" s="112"/>
    </row>
    <row r="2006" spans="2:4">
      <c r="B2006" s="112"/>
      <c r="C2006" s="112"/>
      <c r="D2006" s="112"/>
    </row>
    <row r="2007" spans="2:4">
      <c r="B2007" s="112"/>
      <c r="C2007" s="112"/>
      <c r="D2007" s="112"/>
    </row>
    <row r="2008" spans="2:4">
      <c r="B2008" s="112"/>
      <c r="C2008" s="112"/>
      <c r="D2008" s="112"/>
    </row>
    <row r="2009" spans="2:4">
      <c r="B2009" s="112"/>
      <c r="C2009" s="112"/>
      <c r="D2009" s="112"/>
    </row>
    <row r="2010" spans="2:4">
      <c r="B2010" s="112"/>
      <c r="C2010" s="112"/>
      <c r="D2010" s="112"/>
    </row>
    <row r="2011" spans="2:4">
      <c r="B2011" s="112"/>
      <c r="C2011" s="112"/>
      <c r="D2011" s="112"/>
    </row>
    <row r="2012" spans="2:4">
      <c r="B2012" s="112"/>
      <c r="C2012" s="112"/>
      <c r="D2012" s="112"/>
    </row>
    <row r="2013" spans="2:4">
      <c r="B2013" s="112"/>
      <c r="C2013" s="112"/>
      <c r="D2013" s="112"/>
    </row>
    <row r="2014" spans="2:4">
      <c r="B2014" s="112"/>
      <c r="C2014" s="112"/>
      <c r="D2014" s="112"/>
    </row>
    <row r="2015" spans="2:4">
      <c r="B2015" s="112"/>
      <c r="C2015" s="112"/>
      <c r="D2015" s="112"/>
    </row>
    <row r="2016" spans="2:4">
      <c r="B2016" s="112"/>
      <c r="C2016" s="112"/>
      <c r="D2016" s="112"/>
    </row>
    <row r="2017" spans="2:4">
      <c r="B2017" s="112"/>
      <c r="C2017" s="112"/>
      <c r="D2017" s="112"/>
    </row>
    <row r="2018" spans="2:4">
      <c r="B2018" s="112"/>
      <c r="C2018" s="112"/>
      <c r="D2018" s="112"/>
    </row>
    <row r="2019" spans="2:4">
      <c r="B2019" s="112"/>
      <c r="C2019" s="112"/>
      <c r="D2019" s="112"/>
    </row>
    <row r="2020" spans="2:4">
      <c r="B2020" s="112"/>
      <c r="C2020" s="112"/>
      <c r="D2020" s="112"/>
    </row>
    <row r="2021" spans="2:4">
      <c r="B2021" s="112"/>
      <c r="C2021" s="112"/>
      <c r="D2021" s="112"/>
    </row>
    <row r="2022" spans="2:4">
      <c r="B2022" s="112"/>
      <c r="C2022" s="112"/>
      <c r="D2022" s="112"/>
    </row>
    <row r="2023" spans="2:4">
      <c r="B2023" s="112"/>
      <c r="C2023" s="112"/>
      <c r="D2023" s="112"/>
    </row>
    <row r="2024" spans="2:4">
      <c r="B2024" s="112"/>
      <c r="C2024" s="112"/>
      <c r="D2024" s="112"/>
    </row>
    <row r="2025" spans="2:4">
      <c r="B2025" s="112"/>
      <c r="C2025" s="112"/>
      <c r="D2025" s="112"/>
    </row>
    <row r="2026" spans="2:4">
      <c r="B2026" s="112"/>
      <c r="C2026" s="112"/>
      <c r="D2026" s="112"/>
    </row>
    <row r="2027" spans="2:4">
      <c r="B2027" s="112"/>
      <c r="C2027" s="112"/>
      <c r="D2027" s="112"/>
    </row>
    <row r="2028" spans="2:4">
      <c r="B2028" s="112"/>
      <c r="C2028" s="112"/>
      <c r="D2028" s="112"/>
    </row>
    <row r="2029" spans="2:4">
      <c r="B2029" s="112"/>
      <c r="C2029" s="112"/>
      <c r="D2029" s="112"/>
    </row>
    <row r="2030" spans="2:4">
      <c r="B2030" s="112"/>
      <c r="C2030" s="112"/>
      <c r="D2030" s="112"/>
    </row>
    <row r="2031" spans="2:4">
      <c r="B2031" s="112"/>
      <c r="C2031" s="112"/>
      <c r="D2031" s="112"/>
    </row>
    <row r="2032" spans="2:4">
      <c r="B2032" s="112"/>
      <c r="C2032" s="112"/>
      <c r="D2032" s="112"/>
    </row>
    <row r="2033" spans="2:4">
      <c r="B2033" s="112"/>
      <c r="C2033" s="112"/>
      <c r="D2033" s="112"/>
    </row>
    <row r="2034" spans="2:4">
      <c r="B2034" s="112"/>
      <c r="C2034" s="112"/>
      <c r="D2034" s="112"/>
    </row>
    <row r="2035" spans="2:4">
      <c r="B2035" s="112"/>
      <c r="C2035" s="112"/>
      <c r="D2035" s="112"/>
    </row>
    <row r="2036" spans="2:4">
      <c r="B2036" s="112"/>
      <c r="C2036" s="112"/>
      <c r="D2036" s="112"/>
    </row>
    <row r="2037" spans="2:4">
      <c r="B2037" s="112"/>
      <c r="C2037" s="112"/>
      <c r="D2037" s="112"/>
    </row>
    <row r="2038" spans="2:4">
      <c r="B2038" s="112"/>
      <c r="C2038" s="112"/>
      <c r="D2038" s="112"/>
    </row>
    <row r="2039" spans="2:4">
      <c r="B2039" s="112"/>
      <c r="C2039" s="112"/>
      <c r="D2039" s="112"/>
    </row>
    <row r="2040" spans="2:4">
      <c r="B2040" s="112"/>
      <c r="C2040" s="112"/>
      <c r="D2040" s="112"/>
    </row>
    <row r="2041" spans="2:4">
      <c r="B2041" s="112"/>
      <c r="C2041" s="112"/>
      <c r="D2041" s="112"/>
    </row>
    <row r="2042" spans="2:4">
      <c r="B2042" s="112"/>
      <c r="C2042" s="112"/>
      <c r="D2042" s="112"/>
    </row>
    <row r="2043" spans="2:4">
      <c r="B2043" s="112"/>
      <c r="C2043" s="112"/>
      <c r="D2043" s="112"/>
    </row>
    <row r="2044" spans="2:4">
      <c r="B2044" s="112"/>
      <c r="C2044" s="112"/>
      <c r="D2044" s="112"/>
    </row>
    <row r="2045" spans="2:4">
      <c r="B2045" s="112"/>
      <c r="C2045" s="112"/>
      <c r="D2045" s="112"/>
    </row>
    <row r="2046" spans="2:4">
      <c r="B2046" s="112"/>
      <c r="C2046" s="112"/>
      <c r="D2046" s="112"/>
    </row>
    <row r="2047" spans="2:4">
      <c r="B2047" s="112"/>
      <c r="C2047" s="112"/>
      <c r="D2047" s="112"/>
    </row>
    <row r="2048" spans="2:4">
      <c r="B2048" s="112"/>
      <c r="C2048" s="112"/>
      <c r="D2048" s="112"/>
    </row>
    <row r="2049" spans="2:4">
      <c r="B2049" s="112"/>
      <c r="C2049" s="112"/>
      <c r="D2049" s="112"/>
    </row>
    <row r="2050" spans="2:4">
      <c r="B2050" s="112"/>
      <c r="C2050" s="112"/>
      <c r="D2050" s="112"/>
    </row>
    <row r="2051" spans="2:4">
      <c r="B2051" s="112"/>
      <c r="C2051" s="112"/>
      <c r="D2051" s="112"/>
    </row>
    <row r="2052" spans="2:4">
      <c r="B2052" s="112"/>
      <c r="C2052" s="112"/>
      <c r="D2052" s="112"/>
    </row>
    <row r="2053" spans="2:4">
      <c r="B2053" s="112"/>
      <c r="C2053" s="112"/>
      <c r="D2053" s="112"/>
    </row>
    <row r="2054" spans="2:4">
      <c r="B2054" s="112"/>
      <c r="C2054" s="112"/>
      <c r="D2054" s="112"/>
    </row>
    <row r="2055" spans="2:4">
      <c r="B2055" s="112"/>
      <c r="C2055" s="112"/>
      <c r="D2055" s="112"/>
    </row>
    <row r="2056" spans="2:4">
      <c r="B2056" s="112"/>
      <c r="C2056" s="112"/>
      <c r="D2056" s="112"/>
    </row>
    <row r="2057" spans="2:4">
      <c r="B2057" s="112"/>
      <c r="C2057" s="112"/>
      <c r="D2057" s="112"/>
    </row>
    <row r="2058" spans="2:4">
      <c r="B2058" s="112"/>
      <c r="C2058" s="112"/>
      <c r="D2058" s="112"/>
    </row>
    <row r="2059" spans="2:4">
      <c r="B2059" s="112"/>
      <c r="C2059" s="112"/>
      <c r="D2059" s="112"/>
    </row>
    <row r="2060" spans="2:4">
      <c r="B2060" s="112"/>
      <c r="C2060" s="112"/>
      <c r="D2060" s="112"/>
    </row>
    <row r="2061" spans="2:4">
      <c r="B2061" s="112"/>
      <c r="C2061" s="112"/>
      <c r="D2061" s="112"/>
    </row>
    <row r="2062" spans="2:4">
      <c r="B2062" s="112"/>
      <c r="C2062" s="112"/>
      <c r="D2062" s="112"/>
    </row>
    <row r="2063" spans="2:4">
      <c r="B2063" s="112"/>
      <c r="C2063" s="112"/>
      <c r="D2063" s="112"/>
    </row>
    <row r="2064" spans="2:4">
      <c r="B2064" s="112"/>
      <c r="C2064" s="112"/>
      <c r="D2064" s="112"/>
    </row>
    <row r="2065" spans="2:4">
      <c r="B2065" s="112"/>
      <c r="C2065" s="112"/>
      <c r="D2065" s="112"/>
    </row>
    <row r="2066" spans="2:4">
      <c r="B2066" s="112"/>
      <c r="C2066" s="112"/>
      <c r="D2066" s="112"/>
    </row>
    <row r="2067" spans="2:4">
      <c r="B2067" s="112"/>
      <c r="C2067" s="112"/>
      <c r="D2067" s="112"/>
    </row>
    <row r="2068" spans="2:4">
      <c r="B2068" s="112"/>
      <c r="C2068" s="112"/>
      <c r="D2068" s="112"/>
    </row>
    <row r="2069" spans="2:4">
      <c r="B2069" s="112"/>
      <c r="C2069" s="112"/>
      <c r="D2069" s="112"/>
    </row>
    <row r="2070" spans="2:4">
      <c r="B2070" s="112"/>
      <c r="C2070" s="112"/>
      <c r="D2070" s="112"/>
    </row>
    <row r="2071" spans="2:4">
      <c r="B2071" s="112"/>
      <c r="C2071" s="112"/>
      <c r="D2071" s="112"/>
    </row>
    <row r="2072" spans="2:4">
      <c r="B2072" s="112"/>
      <c r="C2072" s="112"/>
      <c r="D2072" s="112"/>
    </row>
    <row r="2073" spans="2:4">
      <c r="B2073" s="112"/>
      <c r="C2073" s="112"/>
      <c r="D2073" s="112"/>
    </row>
    <row r="2074" spans="2:4">
      <c r="B2074" s="112"/>
      <c r="C2074" s="112"/>
      <c r="D2074" s="112"/>
    </row>
    <row r="2075" spans="2:4">
      <c r="B2075" s="112"/>
      <c r="C2075" s="112"/>
      <c r="D2075" s="112"/>
    </row>
    <row r="2076" spans="2:4">
      <c r="B2076" s="112"/>
      <c r="C2076" s="112"/>
      <c r="D2076" s="112"/>
    </row>
    <row r="2077" spans="2:4">
      <c r="B2077" s="112"/>
      <c r="C2077" s="112"/>
      <c r="D2077" s="112"/>
    </row>
    <row r="2078" spans="2:4">
      <c r="B2078" s="112"/>
      <c r="C2078" s="112"/>
      <c r="D2078" s="112"/>
    </row>
    <row r="2079" spans="2:4">
      <c r="B2079" s="112"/>
      <c r="C2079" s="112"/>
      <c r="D2079" s="112"/>
    </row>
    <row r="2080" spans="2:4">
      <c r="B2080" s="112"/>
      <c r="C2080" s="112"/>
      <c r="D2080" s="112"/>
    </row>
    <row r="2081" spans="2:4">
      <c r="B2081" s="112"/>
      <c r="C2081" s="112"/>
      <c r="D2081" s="112"/>
    </row>
    <row r="2082" spans="2:4">
      <c r="B2082" s="112"/>
      <c r="C2082" s="112"/>
      <c r="D2082" s="112"/>
    </row>
    <row r="2083" spans="2:4">
      <c r="B2083" s="112"/>
      <c r="C2083" s="112"/>
      <c r="D2083" s="112"/>
    </row>
    <row r="2084" spans="2:4">
      <c r="B2084" s="112"/>
      <c r="C2084" s="112"/>
      <c r="D2084" s="112"/>
    </row>
    <row r="2085" spans="2:4">
      <c r="B2085" s="112"/>
      <c r="C2085" s="112"/>
      <c r="D2085" s="112"/>
    </row>
    <row r="2086" spans="2:4">
      <c r="B2086" s="112"/>
      <c r="C2086" s="112"/>
      <c r="D2086" s="112"/>
    </row>
    <row r="2087" spans="2:4">
      <c r="B2087" s="112"/>
      <c r="C2087" s="112"/>
      <c r="D2087" s="112"/>
    </row>
    <row r="2088" spans="2:4">
      <c r="B2088" s="112"/>
      <c r="C2088" s="112"/>
      <c r="D2088" s="112"/>
    </row>
    <row r="2089" spans="2:4">
      <c r="B2089" s="112"/>
      <c r="C2089" s="112"/>
      <c r="D2089" s="112"/>
    </row>
    <row r="2090" spans="2:4">
      <c r="B2090" s="112"/>
      <c r="C2090" s="112"/>
      <c r="D2090" s="112"/>
    </row>
    <row r="2091" spans="2:4">
      <c r="B2091" s="112"/>
      <c r="C2091" s="112"/>
      <c r="D2091" s="112"/>
    </row>
    <row r="2092" spans="2:4">
      <c r="B2092" s="112"/>
      <c r="C2092" s="112"/>
      <c r="D2092" s="112"/>
    </row>
    <row r="2093" spans="2:4">
      <c r="B2093" s="112"/>
      <c r="C2093" s="112"/>
      <c r="D2093" s="112"/>
    </row>
    <row r="2094" spans="2:4">
      <c r="B2094" s="112"/>
      <c r="C2094" s="112"/>
      <c r="D2094" s="112"/>
    </row>
    <row r="2095" spans="2:4">
      <c r="B2095" s="112"/>
      <c r="C2095" s="112"/>
      <c r="D2095" s="112"/>
    </row>
    <row r="2096" spans="2:4">
      <c r="B2096" s="112"/>
      <c r="C2096" s="112"/>
      <c r="D2096" s="112"/>
    </row>
    <row r="2097" spans="2:4">
      <c r="B2097" s="112"/>
      <c r="C2097" s="112"/>
      <c r="D2097" s="112"/>
    </row>
    <row r="2098" spans="2:4">
      <c r="B2098" s="112"/>
      <c r="C2098" s="112"/>
      <c r="D2098" s="112"/>
    </row>
    <row r="2099" spans="2:4">
      <c r="B2099" s="112"/>
      <c r="C2099" s="112"/>
      <c r="D2099" s="112"/>
    </row>
    <row r="2100" spans="2:4">
      <c r="B2100" s="112"/>
      <c r="C2100" s="112"/>
      <c r="D2100" s="112"/>
    </row>
    <row r="2101" spans="2:4">
      <c r="B2101" s="112"/>
      <c r="C2101" s="112"/>
      <c r="D2101" s="112"/>
    </row>
    <row r="2102" spans="2:4">
      <c r="B2102" s="112"/>
      <c r="C2102" s="112"/>
      <c r="D2102" s="112"/>
    </row>
    <row r="2103" spans="2:4">
      <c r="B2103" s="112"/>
      <c r="C2103" s="112"/>
      <c r="D2103" s="112"/>
    </row>
    <row r="2104" spans="2:4">
      <c r="B2104" s="112"/>
      <c r="C2104" s="112"/>
      <c r="D2104" s="112"/>
    </row>
    <row r="2105" spans="2:4">
      <c r="B2105" s="112"/>
      <c r="C2105" s="112"/>
      <c r="D2105" s="112"/>
    </row>
    <row r="2106" spans="2:4">
      <c r="B2106" s="112"/>
      <c r="C2106" s="112"/>
      <c r="D2106" s="112"/>
    </row>
    <row r="2107" spans="2:4">
      <c r="B2107" s="112"/>
      <c r="C2107" s="112"/>
      <c r="D2107" s="112"/>
    </row>
    <row r="2108" spans="2:4">
      <c r="B2108" s="112"/>
      <c r="C2108" s="112"/>
      <c r="D2108" s="112"/>
    </row>
    <row r="2109" spans="2:4">
      <c r="B2109" s="112"/>
      <c r="C2109" s="112"/>
      <c r="D2109" s="112"/>
    </row>
    <row r="2110" spans="2:4">
      <c r="B2110" s="112"/>
      <c r="C2110" s="112"/>
      <c r="D2110" s="112"/>
    </row>
    <row r="2111" spans="2:4">
      <c r="B2111" s="112"/>
      <c r="C2111" s="112"/>
      <c r="D2111" s="112"/>
    </row>
    <row r="2112" spans="2:4">
      <c r="B2112" s="112"/>
      <c r="C2112" s="112"/>
      <c r="D2112" s="112"/>
    </row>
    <row r="2113" spans="2:4">
      <c r="B2113" s="112"/>
      <c r="C2113" s="112"/>
      <c r="D2113" s="112"/>
    </row>
    <row r="2114" spans="2:4">
      <c r="B2114" s="112"/>
      <c r="C2114" s="112"/>
      <c r="D2114" s="112"/>
    </row>
    <row r="2115" spans="2:4">
      <c r="B2115" s="112"/>
      <c r="C2115" s="112"/>
      <c r="D2115" s="112"/>
    </row>
    <row r="2116" spans="2:4">
      <c r="B2116" s="112"/>
      <c r="C2116" s="112"/>
      <c r="D2116" s="112"/>
    </row>
    <row r="2117" spans="2:4">
      <c r="B2117" s="112"/>
      <c r="C2117" s="112"/>
      <c r="D2117" s="112"/>
    </row>
    <row r="2118" spans="2:4">
      <c r="B2118" s="112"/>
      <c r="C2118" s="112"/>
      <c r="D2118" s="112"/>
    </row>
    <row r="2119" spans="2:4">
      <c r="B2119" s="112"/>
      <c r="C2119" s="112"/>
      <c r="D2119" s="112"/>
    </row>
    <row r="2120" spans="2:4">
      <c r="B2120" s="112"/>
      <c r="C2120" s="112"/>
      <c r="D2120" s="112"/>
    </row>
    <row r="2121" spans="2:4">
      <c r="B2121" s="112"/>
      <c r="C2121" s="112"/>
      <c r="D2121" s="112"/>
    </row>
    <row r="2122" spans="2:4">
      <c r="B2122" s="112"/>
      <c r="C2122" s="112"/>
      <c r="D2122" s="112"/>
    </row>
    <row r="2123" spans="2:4">
      <c r="B2123" s="112"/>
      <c r="C2123" s="112"/>
      <c r="D2123" s="112"/>
    </row>
    <row r="2124" spans="2:4">
      <c r="B2124" s="112"/>
      <c r="C2124" s="112"/>
      <c r="D2124" s="112"/>
    </row>
    <row r="2125" spans="2:4">
      <c r="B2125" s="112"/>
      <c r="C2125" s="112"/>
      <c r="D2125" s="112"/>
    </row>
    <row r="2126" spans="2:4">
      <c r="B2126" s="112"/>
      <c r="C2126" s="112"/>
      <c r="D2126" s="112"/>
    </row>
    <row r="2127" spans="2:4">
      <c r="B2127" s="112"/>
      <c r="C2127" s="112"/>
      <c r="D2127" s="112"/>
    </row>
    <row r="2128" spans="2:4">
      <c r="B2128" s="112"/>
      <c r="C2128" s="112"/>
      <c r="D2128" s="112"/>
    </row>
    <row r="2129" spans="2:4">
      <c r="B2129" s="112"/>
      <c r="C2129" s="112"/>
      <c r="D2129" s="112"/>
    </row>
    <row r="2130" spans="2:4">
      <c r="B2130" s="112"/>
      <c r="C2130" s="112"/>
      <c r="D2130" s="112"/>
    </row>
    <row r="2131" spans="2:4">
      <c r="B2131" s="112"/>
      <c r="C2131" s="112"/>
      <c r="D2131" s="112"/>
    </row>
    <row r="2132" spans="2:4">
      <c r="B2132" s="112"/>
      <c r="C2132" s="112"/>
      <c r="D2132" s="112"/>
    </row>
    <row r="2133" spans="2:4">
      <c r="B2133" s="112"/>
      <c r="C2133" s="112"/>
      <c r="D2133" s="112"/>
    </row>
    <row r="2134" spans="2:4">
      <c r="B2134" s="112"/>
      <c r="C2134" s="112"/>
      <c r="D2134" s="112"/>
    </row>
    <row r="2135" spans="2:4">
      <c r="B2135" s="112"/>
      <c r="C2135" s="112"/>
      <c r="D2135" s="112"/>
    </row>
    <row r="2136" spans="2:4">
      <c r="B2136" s="112"/>
      <c r="C2136" s="112"/>
      <c r="D2136" s="112"/>
    </row>
    <row r="2137" spans="2:4">
      <c r="B2137" s="112"/>
      <c r="C2137" s="112"/>
      <c r="D2137" s="112"/>
    </row>
    <row r="2138" spans="2:4">
      <c r="B2138" s="112"/>
      <c r="C2138" s="112"/>
      <c r="D2138" s="112"/>
    </row>
    <row r="2139" spans="2:4">
      <c r="B2139" s="112"/>
      <c r="C2139" s="112"/>
      <c r="D2139" s="112"/>
    </row>
    <row r="2140" spans="2:4">
      <c r="B2140" s="112"/>
      <c r="C2140" s="112"/>
      <c r="D2140" s="112"/>
    </row>
    <row r="2141" spans="2:4">
      <c r="B2141" s="112"/>
      <c r="C2141" s="112"/>
      <c r="D2141" s="112"/>
    </row>
    <row r="2142" spans="2:4">
      <c r="B2142" s="112"/>
      <c r="C2142" s="112"/>
      <c r="D2142" s="112"/>
    </row>
    <row r="2143" spans="2:4">
      <c r="B2143" s="112"/>
      <c r="C2143" s="112"/>
      <c r="D2143" s="112"/>
    </row>
    <row r="2144" spans="2:4">
      <c r="B2144" s="112"/>
      <c r="C2144" s="112"/>
      <c r="D2144" s="112"/>
    </row>
    <row r="2145" spans="2:4">
      <c r="B2145" s="112"/>
      <c r="C2145" s="112"/>
      <c r="D2145" s="112"/>
    </row>
    <row r="2146" spans="2:4">
      <c r="B2146" s="112"/>
      <c r="C2146" s="112"/>
      <c r="D2146" s="112"/>
    </row>
    <row r="2147" spans="2:4">
      <c r="B2147" s="112"/>
      <c r="C2147" s="112"/>
      <c r="D2147" s="112"/>
    </row>
    <row r="2148" spans="2:4">
      <c r="B2148" s="112"/>
      <c r="C2148" s="112"/>
      <c r="D2148" s="112"/>
    </row>
    <row r="2149" spans="2:4">
      <c r="B2149" s="112"/>
      <c r="C2149" s="112"/>
      <c r="D2149" s="112"/>
    </row>
    <row r="2150" spans="2:4">
      <c r="B2150" s="112"/>
      <c r="C2150" s="112"/>
      <c r="D2150" s="112"/>
    </row>
    <row r="2151" spans="2:4">
      <c r="B2151" s="112"/>
      <c r="C2151" s="112"/>
      <c r="D2151" s="112"/>
    </row>
    <row r="2152" spans="2:4">
      <c r="B2152" s="112"/>
      <c r="C2152" s="112"/>
      <c r="D2152" s="112"/>
    </row>
    <row r="2153" spans="2:4">
      <c r="B2153" s="112"/>
      <c r="C2153" s="112"/>
      <c r="D2153" s="112"/>
    </row>
    <row r="2154" spans="2:4">
      <c r="B2154" s="112"/>
      <c r="C2154" s="112"/>
      <c r="D2154" s="112"/>
    </row>
    <row r="2155" spans="2:4">
      <c r="B2155" s="112"/>
      <c r="C2155" s="112"/>
      <c r="D2155" s="112"/>
    </row>
    <row r="2156" spans="2:4">
      <c r="B2156" s="112"/>
      <c r="C2156" s="112"/>
      <c r="D2156" s="112"/>
    </row>
    <row r="2157" spans="2:4">
      <c r="B2157" s="112"/>
      <c r="C2157" s="112"/>
      <c r="D2157" s="112"/>
    </row>
    <row r="2158" spans="2:4">
      <c r="B2158" s="112"/>
      <c r="C2158" s="112"/>
      <c r="D2158" s="112"/>
    </row>
    <row r="2159" spans="2:4">
      <c r="B2159" s="112"/>
      <c r="C2159" s="112"/>
      <c r="D2159" s="112"/>
    </row>
    <row r="2160" spans="2:4">
      <c r="B2160" s="112"/>
      <c r="C2160" s="112"/>
      <c r="D2160" s="112"/>
    </row>
    <row r="2161" spans="2:4">
      <c r="B2161" s="112"/>
      <c r="C2161" s="112"/>
      <c r="D2161" s="112"/>
    </row>
    <row r="2162" spans="2:4">
      <c r="B2162" s="112"/>
      <c r="C2162" s="112"/>
      <c r="D2162" s="112"/>
    </row>
    <row r="2163" spans="2:4">
      <c r="B2163" s="112"/>
      <c r="C2163" s="112"/>
      <c r="D2163" s="112"/>
    </row>
    <row r="2164" spans="2:4">
      <c r="B2164" s="112"/>
      <c r="C2164" s="112"/>
      <c r="D2164" s="112"/>
    </row>
    <row r="2165" spans="2:4">
      <c r="B2165" s="112"/>
      <c r="C2165" s="112"/>
      <c r="D2165" s="112"/>
    </row>
    <row r="2166" spans="2:4">
      <c r="B2166" s="112"/>
      <c r="C2166" s="112"/>
      <c r="D2166" s="112"/>
    </row>
    <row r="2167" spans="2:4">
      <c r="B2167" s="112"/>
      <c r="C2167" s="112"/>
      <c r="D2167" s="112"/>
    </row>
    <row r="2168" spans="2:4">
      <c r="B2168" s="112"/>
      <c r="C2168" s="112"/>
      <c r="D2168" s="112"/>
    </row>
    <row r="2169" spans="2:4">
      <c r="B2169" s="112"/>
      <c r="C2169" s="112"/>
      <c r="D2169" s="112"/>
    </row>
    <row r="2170" spans="2:4">
      <c r="B2170" s="112"/>
      <c r="C2170" s="112"/>
      <c r="D2170" s="112"/>
    </row>
    <row r="2171" spans="2:4">
      <c r="B2171" s="112"/>
      <c r="C2171" s="112"/>
      <c r="D2171" s="112"/>
    </row>
    <row r="2172" spans="2:4">
      <c r="B2172" s="112"/>
      <c r="C2172" s="112"/>
      <c r="D2172" s="112"/>
    </row>
    <row r="2173" spans="2:4">
      <c r="B2173" s="112"/>
      <c r="C2173" s="112"/>
      <c r="D2173" s="112"/>
    </row>
    <row r="2174" spans="2:4">
      <c r="B2174" s="112"/>
      <c r="C2174" s="112"/>
      <c r="D2174" s="112"/>
    </row>
    <row r="2175" spans="2:4">
      <c r="B2175" s="112"/>
      <c r="C2175" s="112"/>
      <c r="D2175" s="112"/>
    </row>
    <row r="2176" spans="2:4">
      <c r="B2176" s="112"/>
      <c r="C2176" s="112"/>
      <c r="D2176" s="112"/>
    </row>
    <row r="2177" spans="2:4">
      <c r="B2177" s="112"/>
      <c r="C2177" s="112"/>
      <c r="D2177" s="112"/>
    </row>
    <row r="2178" spans="2:4">
      <c r="B2178" s="112"/>
      <c r="C2178" s="112"/>
      <c r="D2178" s="112"/>
    </row>
    <row r="2179" spans="2:4">
      <c r="B2179" s="112"/>
      <c r="C2179" s="112"/>
      <c r="D2179" s="112"/>
    </row>
    <row r="2180" spans="2:4">
      <c r="B2180" s="112"/>
      <c r="C2180" s="112"/>
      <c r="D2180" s="112"/>
    </row>
    <row r="2181" spans="2:4">
      <c r="B2181" s="112"/>
      <c r="C2181" s="112"/>
      <c r="D2181" s="112"/>
    </row>
    <row r="2182" spans="2:4">
      <c r="B2182" s="112"/>
      <c r="C2182" s="112"/>
      <c r="D2182" s="112"/>
    </row>
    <row r="2183" spans="2:4">
      <c r="B2183" s="112"/>
      <c r="C2183" s="112"/>
      <c r="D2183" s="112"/>
    </row>
    <row r="2184" spans="2:4">
      <c r="B2184" s="112"/>
      <c r="C2184" s="112"/>
      <c r="D2184" s="112"/>
    </row>
    <row r="2185" spans="2:4">
      <c r="B2185" s="112"/>
      <c r="C2185" s="112"/>
      <c r="D2185" s="112"/>
    </row>
    <row r="2186" spans="2:4">
      <c r="B2186" s="112"/>
      <c r="C2186" s="112"/>
      <c r="D2186" s="112"/>
    </row>
    <row r="2187" spans="2:4">
      <c r="B2187" s="112"/>
      <c r="C2187" s="112"/>
      <c r="D2187" s="112"/>
    </row>
    <row r="2188" spans="2:4">
      <c r="B2188" s="112"/>
      <c r="C2188" s="112"/>
      <c r="D2188" s="112"/>
    </row>
    <row r="2189" spans="2:4">
      <c r="B2189" s="112"/>
      <c r="C2189" s="112"/>
      <c r="D2189" s="112"/>
    </row>
    <row r="2190" spans="2:4">
      <c r="B2190" s="112"/>
      <c r="C2190" s="112"/>
      <c r="D2190" s="112"/>
    </row>
    <row r="2191" spans="2:4">
      <c r="B2191" s="112"/>
      <c r="C2191" s="112"/>
      <c r="D2191" s="112"/>
    </row>
    <row r="2192" spans="2:4">
      <c r="B2192" s="112"/>
      <c r="C2192" s="112"/>
      <c r="D2192" s="112"/>
    </row>
    <row r="2193" spans="2:4">
      <c r="B2193" s="112"/>
      <c r="C2193" s="112"/>
      <c r="D2193" s="112"/>
    </row>
    <row r="2194" spans="2:4">
      <c r="B2194" s="112"/>
      <c r="C2194" s="112"/>
      <c r="D2194" s="112"/>
    </row>
    <row r="2195" spans="2:4">
      <c r="B2195" s="112"/>
      <c r="C2195" s="112"/>
      <c r="D2195" s="112"/>
    </row>
    <row r="2196" spans="2:4">
      <c r="B2196" s="112"/>
      <c r="C2196" s="112"/>
      <c r="D2196" s="112"/>
    </row>
    <row r="2197" spans="2:4">
      <c r="B2197" s="112"/>
      <c r="C2197" s="112"/>
      <c r="D2197" s="112"/>
    </row>
    <row r="2198" spans="2:4">
      <c r="B2198" s="112"/>
      <c r="C2198" s="112"/>
      <c r="D2198" s="112"/>
    </row>
    <row r="2199" spans="2:4">
      <c r="B2199" s="112"/>
      <c r="C2199" s="112"/>
      <c r="D2199" s="112"/>
    </row>
    <row r="2200" spans="2:4">
      <c r="B2200" s="112"/>
      <c r="C2200" s="112"/>
      <c r="D2200" s="112"/>
    </row>
    <row r="2201" spans="2:4">
      <c r="B2201" s="112"/>
      <c r="C2201" s="112"/>
      <c r="D2201" s="112"/>
    </row>
    <row r="2202" spans="2:4">
      <c r="B2202" s="112"/>
      <c r="C2202" s="112"/>
      <c r="D2202" s="112"/>
    </row>
    <row r="2203" spans="2:4">
      <c r="B2203" s="112"/>
      <c r="C2203" s="112"/>
      <c r="D2203" s="112"/>
    </row>
    <row r="2204" spans="2:4">
      <c r="B2204" s="112"/>
      <c r="C2204" s="112"/>
      <c r="D2204" s="112"/>
    </row>
    <row r="2205" spans="2:4">
      <c r="B2205" s="112"/>
      <c r="C2205" s="112"/>
      <c r="D2205" s="112"/>
    </row>
    <row r="2206" spans="2:4">
      <c r="B2206" s="112"/>
      <c r="C2206" s="112"/>
      <c r="D2206" s="112"/>
    </row>
    <row r="2207" spans="2:4">
      <c r="B2207" s="112"/>
      <c r="C2207" s="112"/>
      <c r="D2207" s="112"/>
    </row>
    <row r="2208" spans="2:4">
      <c r="B2208" s="112"/>
      <c r="C2208" s="112"/>
      <c r="D2208" s="112"/>
    </row>
    <row r="2209" spans="2:4">
      <c r="B2209" s="112"/>
      <c r="C2209" s="112"/>
      <c r="D2209" s="112"/>
    </row>
    <row r="2210" spans="2:4">
      <c r="B2210" s="112"/>
      <c r="C2210" s="112"/>
      <c r="D2210" s="112"/>
    </row>
    <row r="2211" spans="2:4">
      <c r="B2211" s="112"/>
      <c r="C2211" s="112"/>
      <c r="D2211" s="112"/>
    </row>
    <row r="2212" spans="2:4">
      <c r="B2212" s="112"/>
      <c r="C2212" s="112"/>
      <c r="D2212" s="112"/>
    </row>
    <row r="2213" spans="2:4">
      <c r="B2213" s="112"/>
      <c r="C2213" s="112"/>
      <c r="D2213" s="112"/>
    </row>
    <row r="2214" spans="2:4">
      <c r="B2214" s="112"/>
      <c r="C2214" s="112"/>
      <c r="D2214" s="112"/>
    </row>
    <row r="2215" spans="2:4">
      <c r="B2215" s="112"/>
      <c r="C2215" s="112"/>
      <c r="D2215" s="112"/>
    </row>
    <row r="2216" spans="2:4">
      <c r="B2216" s="112"/>
      <c r="C2216" s="112"/>
      <c r="D2216" s="112"/>
    </row>
    <row r="2217" spans="2:4">
      <c r="B2217" s="112"/>
      <c r="C2217" s="112"/>
      <c r="D2217" s="112"/>
    </row>
    <row r="2218" spans="2:4">
      <c r="B2218" s="112"/>
      <c r="C2218" s="112"/>
      <c r="D2218" s="112"/>
    </row>
    <row r="2219" spans="2:4">
      <c r="B2219" s="112"/>
      <c r="C2219" s="112"/>
      <c r="D2219" s="112"/>
    </row>
    <row r="2220" spans="2:4">
      <c r="B2220" s="112"/>
      <c r="C2220" s="112"/>
      <c r="D2220" s="112"/>
    </row>
    <row r="2221" spans="2:4">
      <c r="B2221" s="112"/>
      <c r="C2221" s="112"/>
      <c r="D2221" s="112"/>
    </row>
    <row r="2222" spans="2:4">
      <c r="B2222" s="112"/>
      <c r="C2222" s="112"/>
      <c r="D2222" s="112"/>
    </row>
    <row r="2223" spans="2:4">
      <c r="B2223" s="112"/>
      <c r="C2223" s="112"/>
      <c r="D2223" s="112"/>
    </row>
    <row r="2224" spans="2:4">
      <c r="B2224" s="112"/>
      <c r="C2224" s="112"/>
      <c r="D2224" s="112"/>
    </row>
    <row r="2225" spans="2:4">
      <c r="B2225" s="112"/>
      <c r="C2225" s="112"/>
      <c r="D2225" s="112"/>
    </row>
    <row r="2226" spans="2:4">
      <c r="B2226" s="112"/>
      <c r="C2226" s="112"/>
      <c r="D2226" s="112"/>
    </row>
    <row r="2227" spans="2:4">
      <c r="B2227" s="112"/>
      <c r="C2227" s="112"/>
      <c r="D2227" s="112"/>
    </row>
    <row r="2228" spans="2:4">
      <c r="B2228" s="112"/>
      <c r="C2228" s="112"/>
      <c r="D2228" s="112"/>
    </row>
    <row r="2229" spans="2:4">
      <c r="B2229" s="112"/>
      <c r="C2229" s="112"/>
      <c r="D2229" s="112"/>
    </row>
    <row r="2230" spans="2:4">
      <c r="B2230" s="112"/>
      <c r="C2230" s="112"/>
      <c r="D2230" s="112"/>
    </row>
    <row r="2231" spans="2:4">
      <c r="B2231" s="112"/>
      <c r="C2231" s="112"/>
      <c r="D2231" s="112"/>
    </row>
    <row r="2232" spans="2:4">
      <c r="B2232" s="112"/>
      <c r="C2232" s="112"/>
      <c r="D2232" s="112"/>
    </row>
    <row r="2233" spans="2:4">
      <c r="B2233" s="112"/>
      <c r="C2233" s="112"/>
      <c r="D2233" s="112"/>
    </row>
    <row r="2234" spans="2:4">
      <c r="B2234" s="112"/>
      <c r="C2234" s="112"/>
      <c r="D2234" s="112"/>
    </row>
    <row r="2235" spans="2:4">
      <c r="B2235" s="112"/>
      <c r="C2235" s="112"/>
      <c r="D2235" s="112"/>
    </row>
    <row r="2236" spans="2:4">
      <c r="B2236" s="112"/>
      <c r="C2236" s="112"/>
      <c r="D2236" s="112"/>
    </row>
    <row r="2237" spans="2:4">
      <c r="B2237" s="112"/>
      <c r="C2237" s="112"/>
      <c r="D2237" s="112"/>
    </row>
    <row r="2238" spans="2:4">
      <c r="B2238" s="112"/>
      <c r="C2238" s="112"/>
      <c r="D2238" s="112"/>
    </row>
    <row r="2239" spans="2:4">
      <c r="B2239" s="112"/>
      <c r="C2239" s="112"/>
      <c r="D2239" s="112"/>
    </row>
    <row r="2240" spans="2:4">
      <c r="B2240" s="112"/>
      <c r="C2240" s="112"/>
      <c r="D2240" s="112"/>
    </row>
    <row r="2241" spans="2:4">
      <c r="B2241" s="112"/>
      <c r="C2241" s="112"/>
      <c r="D2241" s="112"/>
    </row>
    <row r="2242" spans="2:4">
      <c r="B2242" s="112"/>
      <c r="C2242" s="112"/>
      <c r="D2242" s="112"/>
    </row>
    <row r="2243" spans="2:4">
      <c r="B2243" s="112"/>
      <c r="C2243" s="112"/>
      <c r="D2243" s="112"/>
    </row>
    <row r="2244" spans="2:4">
      <c r="B2244" s="112"/>
      <c r="C2244" s="112"/>
      <c r="D2244" s="112"/>
    </row>
    <row r="2245" spans="2:4">
      <c r="B2245" s="112"/>
      <c r="C2245" s="112"/>
      <c r="D2245" s="112"/>
    </row>
    <row r="2246" spans="2:4">
      <c r="B2246" s="112"/>
      <c r="C2246" s="112"/>
      <c r="D2246" s="112"/>
    </row>
    <row r="2247" spans="2:4">
      <c r="B2247" s="112"/>
      <c r="C2247" s="112"/>
      <c r="D2247" s="112"/>
    </row>
    <row r="2248" spans="2:4">
      <c r="B2248" s="112"/>
      <c r="C2248" s="112"/>
      <c r="D2248" s="112"/>
    </row>
    <row r="2249" spans="2:4">
      <c r="B2249" s="112"/>
      <c r="C2249" s="112"/>
      <c r="D2249" s="112"/>
    </row>
    <row r="2250" spans="2:4">
      <c r="B2250" s="112"/>
      <c r="C2250" s="112"/>
      <c r="D2250" s="112"/>
    </row>
    <row r="2251" spans="2:4">
      <c r="B2251" s="112"/>
      <c r="C2251" s="112"/>
      <c r="D2251" s="112"/>
    </row>
    <row r="2252" spans="2:4">
      <c r="B2252" s="112"/>
      <c r="C2252" s="112"/>
      <c r="D2252" s="112"/>
    </row>
    <row r="2253" spans="2:4">
      <c r="B2253" s="112"/>
      <c r="C2253" s="112"/>
      <c r="D2253" s="112"/>
    </row>
    <row r="2254" spans="2:4">
      <c r="B2254" s="112"/>
      <c r="C2254" s="112"/>
      <c r="D2254" s="112"/>
    </row>
    <row r="2255" spans="2:4">
      <c r="B2255" s="112"/>
      <c r="C2255" s="112"/>
      <c r="D2255" s="112"/>
    </row>
    <row r="2256" spans="2:4">
      <c r="B2256" s="112"/>
      <c r="C2256" s="112"/>
      <c r="D2256" s="112"/>
    </row>
    <row r="2257" spans="2:4">
      <c r="B2257" s="112"/>
      <c r="C2257" s="112"/>
      <c r="D2257" s="112"/>
    </row>
    <row r="2258" spans="2:4">
      <c r="B2258" s="112"/>
      <c r="C2258" s="112"/>
      <c r="D2258" s="112"/>
    </row>
    <row r="2259" spans="2:4">
      <c r="B2259" s="112"/>
      <c r="C2259" s="112"/>
      <c r="D2259" s="112"/>
    </row>
    <row r="2260" spans="2:4">
      <c r="B2260" s="112"/>
      <c r="C2260" s="112"/>
      <c r="D2260" s="112"/>
    </row>
    <row r="2261" spans="2:4">
      <c r="B2261" s="112"/>
      <c r="C2261" s="112"/>
      <c r="D2261" s="112"/>
    </row>
    <row r="2262" spans="2:4">
      <c r="B2262" s="112"/>
      <c r="C2262" s="112"/>
      <c r="D2262" s="112"/>
    </row>
    <row r="2263" spans="2:4">
      <c r="B2263" s="112"/>
      <c r="C2263" s="112"/>
      <c r="D2263" s="112"/>
    </row>
    <row r="2264" spans="2:4">
      <c r="B2264" s="112"/>
      <c r="C2264" s="112"/>
      <c r="D2264" s="112"/>
    </row>
    <row r="2265" spans="2:4">
      <c r="B2265" s="112"/>
      <c r="C2265" s="112"/>
      <c r="D2265" s="112"/>
    </row>
    <row r="2266" spans="2:4">
      <c r="B2266" s="112"/>
      <c r="C2266" s="112"/>
      <c r="D2266" s="112"/>
    </row>
    <row r="2267" spans="2:4">
      <c r="B2267" s="112"/>
      <c r="C2267" s="112"/>
      <c r="D2267" s="112"/>
    </row>
    <row r="2268" spans="2:4">
      <c r="B2268" s="112"/>
      <c r="C2268" s="112"/>
      <c r="D2268" s="112"/>
    </row>
    <row r="2269" spans="2:4">
      <c r="B2269" s="112"/>
      <c r="C2269" s="112"/>
      <c r="D2269" s="112"/>
    </row>
    <row r="2270" spans="2:4">
      <c r="B2270" s="112"/>
      <c r="C2270" s="112"/>
      <c r="D2270" s="112"/>
    </row>
    <row r="2271" spans="2:4">
      <c r="B2271" s="112"/>
      <c r="C2271" s="112"/>
      <c r="D2271" s="112"/>
    </row>
    <row r="2272" spans="2:4">
      <c r="B2272" s="112"/>
      <c r="C2272" s="112"/>
      <c r="D2272" s="112"/>
    </row>
    <row r="2273" spans="2:4">
      <c r="B2273" s="112"/>
      <c r="C2273" s="112"/>
      <c r="D2273" s="112"/>
    </row>
    <row r="2274" spans="2:4">
      <c r="B2274" s="112"/>
      <c r="C2274" s="112"/>
      <c r="D2274" s="112"/>
    </row>
    <row r="2275" spans="2:4">
      <c r="B2275" s="112"/>
      <c r="C2275" s="112"/>
      <c r="D2275" s="112"/>
    </row>
    <row r="2276" spans="2:4">
      <c r="B2276" s="112"/>
      <c r="C2276" s="112"/>
      <c r="D2276" s="112"/>
    </row>
    <row r="2277" spans="2:4">
      <c r="B2277" s="112"/>
      <c r="C2277" s="112"/>
      <c r="D2277" s="112"/>
    </row>
    <row r="2278" spans="2:4">
      <c r="B2278" s="112"/>
      <c r="C2278" s="112"/>
      <c r="D2278" s="112"/>
    </row>
    <row r="2279" spans="2:4">
      <c r="B2279" s="112"/>
      <c r="C2279" s="112"/>
      <c r="D2279" s="112"/>
    </row>
    <row r="2280" spans="2:4">
      <c r="B2280" s="112"/>
      <c r="C2280" s="112"/>
      <c r="D2280" s="112"/>
    </row>
    <row r="2281" spans="2:4">
      <c r="B2281" s="112"/>
      <c r="C2281" s="112"/>
      <c r="D2281" s="112"/>
    </row>
    <row r="2282" spans="2:4">
      <c r="B2282" s="112"/>
      <c r="C2282" s="112"/>
      <c r="D2282" s="112"/>
    </row>
    <row r="2283" spans="2:4">
      <c r="B2283" s="112"/>
      <c r="C2283" s="112"/>
      <c r="D2283" s="112"/>
    </row>
    <row r="2284" spans="2:4">
      <c r="B2284" s="112"/>
      <c r="C2284" s="112"/>
      <c r="D2284" s="112"/>
    </row>
    <row r="2285" spans="2:4">
      <c r="B2285" s="112"/>
      <c r="C2285" s="112"/>
      <c r="D2285" s="112"/>
    </row>
    <row r="2286" spans="2:4">
      <c r="B2286" s="112"/>
      <c r="C2286" s="112"/>
      <c r="D2286" s="112"/>
    </row>
    <row r="2287" spans="2:4">
      <c r="B2287" s="112"/>
      <c r="C2287" s="112"/>
      <c r="D2287" s="112"/>
    </row>
    <row r="2288" spans="2:4">
      <c r="B2288" s="112"/>
      <c r="C2288" s="112"/>
      <c r="D2288" s="112"/>
    </row>
    <row r="2289" spans="2:4">
      <c r="B2289" s="112"/>
      <c r="C2289" s="112"/>
      <c r="D2289" s="112"/>
    </row>
    <row r="2290" spans="2:4">
      <c r="B2290" s="112"/>
      <c r="C2290" s="112"/>
      <c r="D2290" s="112"/>
    </row>
    <row r="2291" spans="2:4">
      <c r="B2291" s="112"/>
      <c r="C2291" s="112"/>
      <c r="D2291" s="112"/>
    </row>
    <row r="2292" spans="2:4">
      <c r="B2292" s="112"/>
      <c r="C2292" s="112"/>
      <c r="D2292" s="112"/>
    </row>
    <row r="2293" spans="2:4">
      <c r="B2293" s="112"/>
      <c r="C2293" s="112"/>
      <c r="D2293" s="112"/>
    </row>
    <row r="2294" spans="2:4">
      <c r="B2294" s="112"/>
      <c r="C2294" s="112"/>
      <c r="D2294" s="112"/>
    </row>
    <row r="2295" spans="2:4">
      <c r="B2295" s="112"/>
      <c r="C2295" s="112"/>
      <c r="D2295" s="112"/>
    </row>
    <row r="2296" spans="2:4">
      <c r="B2296" s="112"/>
      <c r="C2296" s="112"/>
      <c r="D2296" s="112"/>
    </row>
    <row r="2297" spans="2:4">
      <c r="B2297" s="112"/>
      <c r="C2297" s="112"/>
      <c r="D2297" s="112"/>
    </row>
    <row r="2298" spans="2:4">
      <c r="B2298" s="112"/>
      <c r="C2298" s="112"/>
      <c r="D2298" s="112"/>
    </row>
    <row r="2299" spans="2:4">
      <c r="B2299" s="112"/>
      <c r="C2299" s="112"/>
      <c r="D2299" s="112"/>
    </row>
    <row r="2300" spans="2:4">
      <c r="B2300" s="112"/>
      <c r="C2300" s="112"/>
      <c r="D2300" s="112"/>
    </row>
    <row r="2301" spans="2:4">
      <c r="B2301" s="112"/>
      <c r="C2301" s="112"/>
      <c r="D2301" s="112"/>
    </row>
    <row r="2302" spans="2:4">
      <c r="B2302" s="112"/>
      <c r="C2302" s="112"/>
      <c r="D2302" s="112"/>
    </row>
    <row r="2303" spans="2:4">
      <c r="B2303" s="112"/>
      <c r="C2303" s="112"/>
      <c r="D2303" s="112"/>
    </row>
    <row r="2304" spans="2:4">
      <c r="B2304" s="112"/>
      <c r="C2304" s="112"/>
      <c r="D2304" s="112"/>
    </row>
    <row r="2305" spans="2:4">
      <c r="B2305" s="112"/>
      <c r="C2305" s="112"/>
      <c r="D2305" s="112"/>
    </row>
    <row r="2306" spans="2:4">
      <c r="B2306" s="112"/>
      <c r="C2306" s="112"/>
      <c r="D2306" s="112"/>
    </row>
    <row r="2307" spans="2:4">
      <c r="B2307" s="112"/>
      <c r="C2307" s="112"/>
      <c r="D2307" s="112"/>
    </row>
    <row r="2308" spans="2:4">
      <c r="B2308" s="112"/>
      <c r="C2308" s="112"/>
      <c r="D2308" s="112"/>
    </row>
    <row r="2309" spans="2:4">
      <c r="B2309" s="112"/>
      <c r="C2309" s="112"/>
      <c r="D2309" s="112"/>
    </row>
    <row r="2310" spans="2:4">
      <c r="B2310" s="112"/>
      <c r="C2310" s="112"/>
      <c r="D2310" s="112"/>
    </row>
    <row r="2311" spans="2:4">
      <c r="B2311" s="112"/>
      <c r="C2311" s="112"/>
      <c r="D2311" s="112"/>
    </row>
    <row r="2312" spans="2:4">
      <c r="B2312" s="112"/>
      <c r="C2312" s="112"/>
      <c r="D2312" s="112"/>
    </row>
    <row r="2313" spans="2:4">
      <c r="B2313" s="112"/>
      <c r="C2313" s="112"/>
      <c r="D2313" s="112"/>
    </row>
    <row r="2314" spans="2:4">
      <c r="B2314" s="112"/>
      <c r="C2314" s="112"/>
      <c r="D2314" s="112"/>
    </row>
    <row r="2315" spans="2:4">
      <c r="B2315" s="112"/>
      <c r="C2315" s="112"/>
      <c r="D2315" s="112"/>
    </row>
    <row r="2316" spans="2:4">
      <c r="B2316" s="112"/>
      <c r="C2316" s="112"/>
      <c r="D2316" s="112"/>
    </row>
    <row r="2317" spans="2:4">
      <c r="B2317" s="112"/>
      <c r="C2317" s="112"/>
      <c r="D2317" s="112"/>
    </row>
    <row r="2318" spans="2:4">
      <c r="B2318" s="112"/>
      <c r="C2318" s="112"/>
      <c r="D2318" s="112"/>
    </row>
    <row r="2319" spans="2:4">
      <c r="B2319" s="112"/>
      <c r="C2319" s="112"/>
      <c r="D2319" s="112"/>
    </row>
    <row r="2320" spans="2:4">
      <c r="B2320" s="112"/>
      <c r="C2320" s="112"/>
      <c r="D2320" s="112"/>
    </row>
    <row r="2321" spans="2:4">
      <c r="B2321" s="112"/>
      <c r="C2321" s="112"/>
      <c r="D2321" s="112"/>
    </row>
    <row r="2322" spans="2:4">
      <c r="B2322" s="112"/>
      <c r="C2322" s="112"/>
      <c r="D2322" s="112"/>
    </row>
    <row r="2323" spans="2:4">
      <c r="B2323" s="112"/>
      <c r="C2323" s="112"/>
      <c r="D2323" s="112"/>
    </row>
    <row r="2324" spans="2:4">
      <c r="B2324" s="112"/>
      <c r="C2324" s="112"/>
      <c r="D2324" s="112"/>
    </row>
    <row r="2325" spans="2:4">
      <c r="B2325" s="112"/>
      <c r="C2325" s="112"/>
      <c r="D2325" s="112"/>
    </row>
    <row r="2326" spans="2:4">
      <c r="B2326" s="112"/>
      <c r="C2326" s="112"/>
      <c r="D2326" s="112"/>
    </row>
    <row r="2327" spans="2:4">
      <c r="B2327" s="112"/>
      <c r="C2327" s="112"/>
      <c r="D2327" s="112"/>
    </row>
    <row r="2328" spans="2:4">
      <c r="B2328" s="112"/>
      <c r="C2328" s="112"/>
      <c r="D2328" s="112"/>
    </row>
    <row r="2329" spans="2:4">
      <c r="B2329" s="112"/>
      <c r="C2329" s="112"/>
      <c r="D2329" s="112"/>
    </row>
    <row r="2330" spans="2:4">
      <c r="B2330" s="112"/>
      <c r="C2330" s="112"/>
      <c r="D2330" s="112"/>
    </row>
    <row r="2331" spans="2:4">
      <c r="B2331" s="112"/>
      <c r="C2331" s="112"/>
      <c r="D2331" s="112"/>
    </row>
    <row r="2332" spans="2:4">
      <c r="B2332" s="112"/>
      <c r="C2332" s="112"/>
      <c r="D2332" s="112"/>
    </row>
    <row r="2333" spans="2:4">
      <c r="B2333" s="112"/>
      <c r="C2333" s="112"/>
      <c r="D2333" s="112"/>
    </row>
    <row r="2334" spans="2:4">
      <c r="B2334" s="112"/>
      <c r="C2334" s="112"/>
      <c r="D2334" s="112"/>
    </row>
    <row r="2335" spans="2:4">
      <c r="B2335" s="112"/>
      <c r="C2335" s="112"/>
      <c r="D2335" s="112"/>
    </row>
    <row r="2336" spans="2:4">
      <c r="B2336" s="112"/>
      <c r="C2336" s="112"/>
      <c r="D2336" s="112"/>
    </row>
    <row r="2337" spans="2:4">
      <c r="B2337" s="112"/>
      <c r="C2337" s="112"/>
      <c r="D2337" s="112"/>
    </row>
    <row r="2338" spans="2:4">
      <c r="B2338" s="112"/>
      <c r="C2338" s="112"/>
      <c r="D2338" s="112"/>
    </row>
    <row r="2339" spans="2:4">
      <c r="B2339" s="112"/>
      <c r="C2339" s="112"/>
      <c r="D2339" s="112"/>
    </row>
    <row r="2340" spans="2:4">
      <c r="B2340" s="112"/>
      <c r="C2340" s="112"/>
      <c r="D2340" s="112"/>
    </row>
    <row r="2341" spans="2:4">
      <c r="B2341" s="112"/>
      <c r="C2341" s="112"/>
      <c r="D2341" s="112"/>
    </row>
    <row r="2342" spans="2:4">
      <c r="B2342" s="112"/>
      <c r="C2342" s="112"/>
      <c r="D2342" s="112"/>
    </row>
    <row r="2343" spans="2:4">
      <c r="B2343" s="112"/>
      <c r="C2343" s="112"/>
      <c r="D2343" s="112"/>
    </row>
    <row r="2344" spans="2:4">
      <c r="B2344" s="112"/>
      <c r="C2344" s="112"/>
      <c r="D2344" s="112"/>
    </row>
    <row r="2345" spans="2:4">
      <c r="B2345" s="112"/>
      <c r="C2345" s="112"/>
      <c r="D2345" s="112"/>
    </row>
    <row r="2346" spans="2:4">
      <c r="B2346" s="112"/>
      <c r="C2346" s="112"/>
      <c r="D2346" s="112"/>
    </row>
    <row r="2347" spans="2:4">
      <c r="B2347" s="112"/>
      <c r="C2347" s="112"/>
      <c r="D2347" s="112"/>
    </row>
    <row r="2348" spans="2:4">
      <c r="B2348" s="112"/>
      <c r="C2348" s="112"/>
      <c r="D2348" s="112"/>
    </row>
    <row r="2349" spans="2:4">
      <c r="B2349" s="112"/>
      <c r="C2349" s="112"/>
      <c r="D2349" s="112"/>
    </row>
    <row r="2350" spans="2:4">
      <c r="B2350" s="112"/>
      <c r="C2350" s="112"/>
      <c r="D2350" s="112"/>
    </row>
    <row r="2351" spans="2:4">
      <c r="B2351" s="112"/>
      <c r="C2351" s="112"/>
      <c r="D2351" s="112"/>
    </row>
    <row r="2352" spans="2:4">
      <c r="B2352" s="112"/>
      <c r="C2352" s="112"/>
      <c r="D2352" s="112"/>
    </row>
    <row r="2353" spans="2:4">
      <c r="B2353" s="112"/>
      <c r="C2353" s="112"/>
      <c r="D2353" s="112"/>
    </row>
    <row r="2354" spans="2:4">
      <c r="B2354" s="112"/>
      <c r="C2354" s="112"/>
      <c r="D2354" s="112"/>
    </row>
    <row r="2355" spans="2:4">
      <c r="B2355" s="112"/>
      <c r="C2355" s="112"/>
      <c r="D2355" s="112"/>
    </row>
    <row r="2356" spans="2:4">
      <c r="B2356" s="112"/>
      <c r="C2356" s="112"/>
      <c r="D2356" s="112"/>
    </row>
    <row r="2357" spans="2:4">
      <c r="B2357" s="112"/>
      <c r="C2357" s="112"/>
      <c r="D2357" s="112"/>
    </row>
    <row r="2358" spans="2:4">
      <c r="B2358" s="112"/>
      <c r="C2358" s="112"/>
      <c r="D2358" s="112"/>
    </row>
    <row r="2359" spans="2:4">
      <c r="B2359" s="112"/>
      <c r="C2359" s="112"/>
      <c r="D2359" s="112"/>
    </row>
    <row r="2360" spans="2:4">
      <c r="B2360" s="112"/>
      <c r="C2360" s="112"/>
      <c r="D2360" s="112"/>
    </row>
    <row r="2361" spans="2:4">
      <c r="B2361" s="112"/>
      <c r="C2361" s="112"/>
      <c r="D2361" s="112"/>
    </row>
    <row r="2362" spans="2:4">
      <c r="B2362" s="112"/>
      <c r="C2362" s="112"/>
      <c r="D2362" s="112"/>
    </row>
    <row r="2363" spans="2:4">
      <c r="B2363" s="112"/>
      <c r="C2363" s="112"/>
      <c r="D2363" s="112"/>
    </row>
    <row r="2364" spans="2:4">
      <c r="B2364" s="112"/>
      <c r="C2364" s="112"/>
      <c r="D2364" s="112"/>
    </row>
    <row r="2365" spans="2:4">
      <c r="B2365" s="112"/>
      <c r="C2365" s="112"/>
      <c r="D2365" s="112"/>
    </row>
    <row r="2366" spans="2:4">
      <c r="B2366" s="112"/>
      <c r="C2366" s="112"/>
      <c r="D2366" s="112"/>
    </row>
    <row r="2367" spans="2:4">
      <c r="B2367" s="112"/>
      <c r="C2367" s="112"/>
      <c r="D2367" s="112"/>
    </row>
    <row r="2368" spans="2:4">
      <c r="B2368" s="112"/>
      <c r="C2368" s="112"/>
      <c r="D2368" s="112"/>
    </row>
    <row r="2369" spans="2:4">
      <c r="B2369" s="112"/>
      <c r="C2369" s="112"/>
      <c r="D2369" s="112"/>
    </row>
    <row r="2370" spans="2:4">
      <c r="B2370" s="112"/>
      <c r="C2370" s="112"/>
      <c r="D2370" s="112"/>
    </row>
    <row r="2371" spans="2:4">
      <c r="B2371" s="112"/>
      <c r="C2371" s="112"/>
      <c r="D2371" s="112"/>
    </row>
    <row r="2372" spans="2:4">
      <c r="B2372" s="112"/>
      <c r="C2372" s="112"/>
      <c r="D2372" s="112"/>
    </row>
    <row r="2373" spans="2:4">
      <c r="B2373" s="112"/>
      <c r="C2373" s="112"/>
      <c r="D2373" s="112"/>
    </row>
    <row r="2374" spans="2:4">
      <c r="B2374" s="112"/>
      <c r="C2374" s="112"/>
      <c r="D2374" s="112"/>
    </row>
    <row r="2375" spans="2:4">
      <c r="B2375" s="112"/>
      <c r="C2375" s="112"/>
      <c r="D2375" s="112"/>
    </row>
    <row r="2376" spans="2:4">
      <c r="B2376" s="112"/>
      <c r="C2376" s="112"/>
      <c r="D2376" s="112"/>
    </row>
    <row r="2377" spans="2:4">
      <c r="B2377" s="112"/>
      <c r="C2377" s="112"/>
      <c r="D2377" s="112"/>
    </row>
    <row r="2378" spans="2:4">
      <c r="B2378" s="112"/>
      <c r="C2378" s="112"/>
      <c r="D2378" s="112"/>
    </row>
    <row r="2379" spans="2:4">
      <c r="B2379" s="112"/>
      <c r="C2379" s="112"/>
      <c r="D2379" s="112"/>
    </row>
    <row r="2380" spans="2:4">
      <c r="B2380" s="112"/>
      <c r="C2380" s="112"/>
      <c r="D2380" s="112"/>
    </row>
    <row r="2381" spans="2:4">
      <c r="B2381" s="112"/>
      <c r="C2381" s="112"/>
      <c r="D2381" s="112"/>
    </row>
    <row r="2382" spans="2:4">
      <c r="B2382" s="112"/>
      <c r="C2382" s="112"/>
      <c r="D2382" s="112"/>
    </row>
    <row r="2383" spans="2:4">
      <c r="B2383" s="112"/>
      <c r="C2383" s="112"/>
      <c r="D2383" s="112"/>
    </row>
    <row r="2384" spans="2:4">
      <c r="B2384" s="112"/>
      <c r="C2384" s="112"/>
      <c r="D2384" s="112"/>
    </row>
    <row r="2385" spans="2:4">
      <c r="B2385" s="112"/>
      <c r="C2385" s="112"/>
      <c r="D2385" s="112"/>
    </row>
    <row r="2386" spans="2:4">
      <c r="B2386" s="112"/>
      <c r="C2386" s="112"/>
      <c r="D2386" s="112"/>
    </row>
    <row r="2387" spans="2:4">
      <c r="B2387" s="112"/>
      <c r="C2387" s="112"/>
      <c r="D2387" s="112"/>
    </row>
    <row r="2388" spans="2:4">
      <c r="B2388" s="112"/>
      <c r="C2388" s="112"/>
      <c r="D2388" s="112"/>
    </row>
    <row r="2389" spans="2:4">
      <c r="B2389" s="112"/>
      <c r="C2389" s="112"/>
      <c r="D2389" s="112"/>
    </row>
    <row r="2390" spans="2:4">
      <c r="B2390" s="112"/>
      <c r="C2390" s="112"/>
      <c r="D2390" s="112"/>
    </row>
    <row r="2391" spans="2:4">
      <c r="B2391" s="112"/>
      <c r="C2391" s="112"/>
      <c r="D2391" s="112"/>
    </row>
    <row r="2392" spans="2:4">
      <c r="B2392" s="112"/>
      <c r="C2392" s="112"/>
      <c r="D2392" s="112"/>
    </row>
    <row r="2393" spans="2:4">
      <c r="B2393" s="112"/>
      <c r="C2393" s="112"/>
      <c r="D2393" s="112"/>
    </row>
    <row r="2394" spans="2:4">
      <c r="B2394" s="112"/>
      <c r="C2394" s="112"/>
      <c r="D2394" s="112"/>
    </row>
    <row r="2395" spans="2:4">
      <c r="B2395" s="112"/>
      <c r="C2395" s="112"/>
      <c r="D2395" s="112"/>
    </row>
    <row r="2396" spans="2:4">
      <c r="B2396" s="112"/>
      <c r="C2396" s="112"/>
      <c r="D2396" s="112"/>
    </row>
    <row r="2397" spans="2:4">
      <c r="B2397" s="112"/>
      <c r="C2397" s="112"/>
      <c r="D2397" s="112"/>
    </row>
    <row r="2398" spans="2:4">
      <c r="B2398" s="112"/>
      <c r="C2398" s="112"/>
      <c r="D2398" s="112"/>
    </row>
    <row r="2399" spans="2:4">
      <c r="B2399" s="112"/>
      <c r="C2399" s="112"/>
      <c r="D2399" s="112"/>
    </row>
    <row r="2400" spans="2:4">
      <c r="B2400" s="112"/>
      <c r="C2400" s="112"/>
      <c r="D2400" s="112"/>
    </row>
    <row r="2401" spans="2:4">
      <c r="B2401" s="112"/>
      <c r="C2401" s="112"/>
      <c r="D2401" s="112"/>
    </row>
    <row r="2402" spans="2:4">
      <c r="B2402" s="112"/>
      <c r="C2402" s="112"/>
      <c r="D2402" s="112"/>
    </row>
    <row r="2403" spans="2:4">
      <c r="B2403" s="112"/>
      <c r="C2403" s="112"/>
      <c r="D2403" s="112"/>
    </row>
    <row r="2404" spans="2:4">
      <c r="B2404" s="112"/>
      <c r="C2404" s="112"/>
      <c r="D2404" s="112"/>
    </row>
    <row r="2405" spans="2:4">
      <c r="B2405" s="112"/>
      <c r="C2405" s="112"/>
      <c r="D2405" s="112"/>
    </row>
    <row r="2406" spans="2:4">
      <c r="B2406" s="112"/>
      <c r="C2406" s="112"/>
      <c r="D2406" s="112"/>
    </row>
    <row r="2407" spans="2:4">
      <c r="B2407" s="112"/>
      <c r="C2407" s="112"/>
      <c r="D2407" s="112"/>
    </row>
    <row r="2408" spans="2:4">
      <c r="B2408" s="112"/>
      <c r="C2408" s="112"/>
      <c r="D2408" s="112"/>
    </row>
    <row r="2409" spans="2:4">
      <c r="B2409" s="112"/>
      <c r="C2409" s="112"/>
      <c r="D2409" s="112"/>
    </row>
    <row r="2410" spans="2:4">
      <c r="B2410" s="112"/>
      <c r="C2410" s="112"/>
      <c r="D2410" s="112"/>
    </row>
    <row r="2411" spans="2:4">
      <c r="B2411" s="112"/>
      <c r="C2411" s="112"/>
      <c r="D2411" s="112"/>
    </row>
    <row r="2412" spans="2:4">
      <c r="B2412" s="112"/>
      <c r="C2412" s="112"/>
      <c r="D2412" s="112"/>
    </row>
    <row r="2413" spans="2:4">
      <c r="B2413" s="112"/>
      <c r="C2413" s="112"/>
      <c r="D2413" s="112"/>
    </row>
    <row r="2414" spans="2:4">
      <c r="B2414" s="112"/>
      <c r="C2414" s="112"/>
      <c r="D2414" s="112"/>
    </row>
    <row r="2415" spans="2:4">
      <c r="B2415" s="112"/>
      <c r="C2415" s="112"/>
      <c r="D2415" s="112"/>
    </row>
    <row r="2416" spans="2:4">
      <c r="B2416" s="112"/>
      <c r="C2416" s="112"/>
      <c r="D2416" s="112"/>
    </row>
    <row r="2417" spans="2:4">
      <c r="B2417" s="112"/>
      <c r="C2417" s="112"/>
      <c r="D2417" s="112"/>
    </row>
    <row r="2418" spans="2:4">
      <c r="B2418" s="112"/>
      <c r="C2418" s="112"/>
      <c r="D2418" s="112"/>
    </row>
    <row r="2419" spans="2:4">
      <c r="B2419" s="112"/>
      <c r="C2419" s="112"/>
      <c r="D2419" s="112"/>
    </row>
    <row r="2420" spans="2:4">
      <c r="B2420" s="112"/>
      <c r="C2420" s="112"/>
      <c r="D2420" s="112"/>
    </row>
    <row r="2421" spans="2:4">
      <c r="B2421" s="112"/>
      <c r="C2421" s="112"/>
      <c r="D2421" s="112"/>
    </row>
    <row r="2422" spans="2:4">
      <c r="B2422" s="112"/>
      <c r="C2422" s="112"/>
      <c r="D2422" s="112"/>
    </row>
    <row r="2423" spans="2:4">
      <c r="B2423" s="112"/>
      <c r="C2423" s="112"/>
      <c r="D2423" s="112"/>
    </row>
    <row r="2424" spans="2:4">
      <c r="B2424" s="112"/>
      <c r="C2424" s="112"/>
      <c r="D2424" s="112"/>
    </row>
    <row r="2425" spans="2:4">
      <c r="B2425" s="112"/>
      <c r="C2425" s="112"/>
      <c r="D2425" s="112"/>
    </row>
    <row r="2426" spans="2:4">
      <c r="B2426" s="112"/>
      <c r="C2426" s="112"/>
      <c r="D2426" s="112"/>
    </row>
    <row r="2427" spans="2:4">
      <c r="B2427" s="112"/>
      <c r="C2427" s="112"/>
      <c r="D2427" s="112"/>
    </row>
    <row r="2428" spans="2:4">
      <c r="B2428" s="112"/>
      <c r="C2428" s="112"/>
      <c r="D2428" s="112"/>
    </row>
    <row r="2429" spans="2:4">
      <c r="B2429" s="112"/>
      <c r="C2429" s="112"/>
      <c r="D2429" s="112"/>
    </row>
    <row r="2430" spans="2:4">
      <c r="B2430" s="112"/>
      <c r="C2430" s="112"/>
      <c r="D2430" s="112"/>
    </row>
    <row r="2431" spans="2:4">
      <c r="B2431" s="112"/>
      <c r="C2431" s="112"/>
      <c r="D2431" s="112"/>
    </row>
    <row r="2432" spans="2:4">
      <c r="B2432" s="112"/>
      <c r="C2432" s="112"/>
      <c r="D2432" s="112"/>
    </row>
    <row r="2433" spans="2:4">
      <c r="B2433" s="112"/>
      <c r="C2433" s="112"/>
      <c r="D2433" s="112"/>
    </row>
    <row r="2434" spans="2:4">
      <c r="B2434" s="112"/>
      <c r="C2434" s="112"/>
      <c r="D2434" s="112"/>
    </row>
    <row r="2435" spans="2:4">
      <c r="B2435" s="112"/>
      <c r="C2435" s="112"/>
      <c r="D2435" s="112"/>
    </row>
    <row r="2436" spans="2:4">
      <c r="B2436" s="112"/>
      <c r="C2436" s="112"/>
      <c r="D2436" s="112"/>
    </row>
    <row r="2437" spans="2:4">
      <c r="B2437" s="112"/>
      <c r="C2437" s="112"/>
      <c r="D2437" s="112"/>
    </row>
    <row r="2438" spans="2:4">
      <c r="B2438" s="112"/>
      <c r="C2438" s="112"/>
      <c r="D2438" s="112"/>
    </row>
    <row r="2439" spans="2:4">
      <c r="B2439" s="112"/>
      <c r="C2439" s="112"/>
      <c r="D2439" s="112"/>
    </row>
    <row r="2440" spans="2:4">
      <c r="B2440" s="112"/>
      <c r="C2440" s="112"/>
      <c r="D2440" s="112"/>
    </row>
    <row r="2441" spans="2:4">
      <c r="B2441" s="112"/>
      <c r="C2441" s="112"/>
      <c r="D2441" s="112"/>
    </row>
    <row r="2442" spans="2:4">
      <c r="B2442" s="112"/>
      <c r="C2442" s="112"/>
      <c r="D2442" s="112"/>
    </row>
    <row r="2443" spans="2:4">
      <c r="B2443" s="112"/>
      <c r="C2443" s="112"/>
      <c r="D2443" s="112"/>
    </row>
    <row r="2444" spans="2:4">
      <c r="B2444" s="112"/>
      <c r="C2444" s="112"/>
      <c r="D2444" s="112"/>
    </row>
    <row r="2445" spans="2:4">
      <c r="B2445" s="112"/>
      <c r="C2445" s="112"/>
      <c r="D2445" s="112"/>
    </row>
    <row r="2446" spans="2:4">
      <c r="B2446" s="112"/>
      <c r="C2446" s="112"/>
      <c r="D2446" s="112"/>
    </row>
    <row r="2447" spans="2:4">
      <c r="B2447" s="112"/>
      <c r="C2447" s="112"/>
      <c r="D2447" s="112"/>
    </row>
    <row r="2448" spans="2:4">
      <c r="B2448" s="112"/>
      <c r="C2448" s="112"/>
      <c r="D2448" s="112"/>
    </row>
    <row r="2449" spans="2:4">
      <c r="B2449" s="112"/>
      <c r="C2449" s="112"/>
      <c r="D2449" s="112"/>
    </row>
    <row r="2450" spans="2:4">
      <c r="B2450" s="112"/>
      <c r="C2450" s="112"/>
      <c r="D2450" s="112"/>
    </row>
    <row r="2451" spans="2:4">
      <c r="B2451" s="112"/>
      <c r="C2451" s="112"/>
      <c r="D2451" s="112"/>
    </row>
    <row r="2452" spans="2:4">
      <c r="B2452" s="112"/>
      <c r="C2452" s="112"/>
      <c r="D2452" s="112"/>
    </row>
    <row r="2453" spans="2:4">
      <c r="B2453" s="112"/>
      <c r="C2453" s="112"/>
      <c r="D2453" s="112"/>
    </row>
    <row r="2454" spans="2:4">
      <c r="B2454" s="112"/>
      <c r="C2454" s="112"/>
      <c r="D2454" s="112"/>
    </row>
    <row r="2455" spans="2:4">
      <c r="B2455" s="112"/>
      <c r="C2455" s="112"/>
      <c r="D2455" s="112"/>
    </row>
    <row r="2456" spans="2:4">
      <c r="B2456" s="112"/>
      <c r="C2456" s="112"/>
      <c r="D2456" s="112"/>
    </row>
    <row r="2457" spans="2:4">
      <c r="B2457" s="112"/>
      <c r="C2457" s="112"/>
      <c r="D2457" s="112"/>
    </row>
    <row r="2458" spans="2:4">
      <c r="B2458" s="112"/>
      <c r="C2458" s="112"/>
      <c r="D2458" s="112"/>
    </row>
    <row r="2459" spans="2:4">
      <c r="B2459" s="112"/>
      <c r="C2459" s="112"/>
      <c r="D2459" s="112"/>
    </row>
    <row r="2460" spans="2:4">
      <c r="B2460" s="112"/>
      <c r="C2460" s="112"/>
      <c r="D2460" s="112"/>
    </row>
    <row r="2461" spans="2:4">
      <c r="B2461" s="112"/>
      <c r="C2461" s="112"/>
      <c r="D2461" s="112"/>
    </row>
    <row r="2462" spans="2:4">
      <c r="B2462" s="112"/>
      <c r="C2462" s="112"/>
      <c r="D2462" s="112"/>
    </row>
    <row r="2463" spans="2:4">
      <c r="B2463" s="112"/>
      <c r="C2463" s="112"/>
      <c r="D2463" s="112"/>
    </row>
    <row r="2464" spans="2:4">
      <c r="B2464" s="112"/>
      <c r="C2464" s="112"/>
      <c r="D2464" s="112"/>
    </row>
    <row r="2465" spans="2:4">
      <c r="B2465" s="112"/>
      <c r="C2465" s="112"/>
      <c r="D2465" s="112"/>
    </row>
    <row r="2466" spans="2:4">
      <c r="B2466" s="112"/>
      <c r="C2466" s="112"/>
      <c r="D2466" s="112"/>
    </row>
    <row r="2467" spans="2:4">
      <c r="B2467" s="112"/>
      <c r="C2467" s="112"/>
      <c r="D2467" s="112"/>
    </row>
    <row r="2468" spans="2:4">
      <c r="B2468" s="112"/>
      <c r="C2468" s="112"/>
      <c r="D2468" s="112"/>
    </row>
    <row r="2469" spans="2:4">
      <c r="B2469" s="112"/>
      <c r="C2469" s="112"/>
      <c r="D2469" s="112"/>
    </row>
    <row r="2470" spans="2:4">
      <c r="B2470" s="112"/>
      <c r="C2470" s="112"/>
      <c r="D2470" s="112"/>
    </row>
    <row r="2471" spans="2:4">
      <c r="B2471" s="112"/>
      <c r="C2471" s="112"/>
      <c r="D2471" s="112"/>
    </row>
    <row r="2472" spans="2:4">
      <c r="B2472" s="112"/>
      <c r="C2472" s="112"/>
      <c r="D2472" s="112"/>
    </row>
    <row r="2473" spans="2:4">
      <c r="B2473" s="112"/>
      <c r="C2473" s="112"/>
      <c r="D2473" s="112"/>
    </row>
    <row r="2474" spans="2:4">
      <c r="B2474" s="112"/>
      <c r="C2474" s="112"/>
      <c r="D2474" s="112"/>
    </row>
    <row r="2475" spans="2:4">
      <c r="B2475" s="112"/>
      <c r="C2475" s="112"/>
      <c r="D2475" s="112"/>
    </row>
    <row r="2476" spans="2:4">
      <c r="B2476" s="112"/>
      <c r="C2476" s="112"/>
      <c r="D2476" s="112"/>
    </row>
    <row r="2477" spans="2:4">
      <c r="B2477" s="112"/>
      <c r="C2477" s="112"/>
      <c r="D2477" s="112"/>
    </row>
    <row r="2478" spans="2:4">
      <c r="B2478" s="112"/>
      <c r="C2478" s="112"/>
      <c r="D2478" s="112"/>
    </row>
    <row r="2479" spans="2:4">
      <c r="B2479" s="112"/>
      <c r="C2479" s="112"/>
      <c r="D2479" s="112"/>
    </row>
    <row r="2480" spans="2:4">
      <c r="B2480" s="112"/>
      <c r="C2480" s="112"/>
      <c r="D2480" s="112"/>
    </row>
    <row r="2481" spans="2:4">
      <c r="B2481" s="112"/>
      <c r="C2481" s="112"/>
      <c r="D2481" s="112"/>
    </row>
    <row r="2482" spans="2:4">
      <c r="B2482" s="112"/>
      <c r="C2482" s="112"/>
      <c r="D2482" s="112"/>
    </row>
    <row r="2483" spans="2:4">
      <c r="B2483" s="112"/>
      <c r="C2483" s="112"/>
      <c r="D2483" s="112"/>
    </row>
    <row r="2484" spans="2:4">
      <c r="B2484" s="112"/>
      <c r="C2484" s="112"/>
      <c r="D2484" s="112"/>
    </row>
    <row r="2485" spans="2:4">
      <c r="B2485" s="112"/>
      <c r="C2485" s="112"/>
      <c r="D2485" s="112"/>
    </row>
    <row r="2486" spans="2:4">
      <c r="B2486" s="112"/>
      <c r="C2486" s="112"/>
      <c r="D2486" s="112"/>
    </row>
    <row r="2487" spans="2:4">
      <c r="B2487" s="112"/>
      <c r="C2487" s="112"/>
      <c r="D2487" s="112"/>
    </row>
    <row r="2488" spans="2:4">
      <c r="B2488" s="112"/>
      <c r="C2488" s="112"/>
      <c r="D2488" s="112"/>
    </row>
    <row r="2489" spans="2:4">
      <c r="B2489" s="112"/>
      <c r="C2489" s="112"/>
      <c r="D2489" s="112"/>
    </row>
    <row r="2490" spans="2:4">
      <c r="B2490" s="112"/>
      <c r="C2490" s="112"/>
      <c r="D2490" s="112"/>
    </row>
    <row r="2491" spans="2:4">
      <c r="B2491" s="112"/>
      <c r="C2491" s="112"/>
      <c r="D2491" s="112"/>
    </row>
    <row r="2492" spans="2:4">
      <c r="B2492" s="112"/>
      <c r="C2492" s="112"/>
      <c r="D2492" s="112"/>
    </row>
    <row r="2493" spans="2:4">
      <c r="B2493" s="112"/>
      <c r="C2493" s="112"/>
      <c r="D2493" s="112"/>
    </row>
    <row r="2494" spans="2:4">
      <c r="B2494" s="112"/>
      <c r="C2494" s="112"/>
      <c r="D2494" s="112"/>
    </row>
    <row r="2495" spans="2:4">
      <c r="B2495" s="112"/>
      <c r="C2495" s="112"/>
      <c r="D2495" s="112"/>
    </row>
    <row r="2496" spans="2:4">
      <c r="B2496" s="112"/>
      <c r="C2496" s="112"/>
      <c r="D2496" s="112"/>
    </row>
    <row r="2497" spans="2:4">
      <c r="B2497" s="112"/>
      <c r="C2497" s="112"/>
      <c r="D2497" s="112"/>
    </row>
    <row r="2498" spans="2:4">
      <c r="B2498" s="112"/>
      <c r="C2498" s="112"/>
      <c r="D2498" s="112"/>
    </row>
    <row r="2499" spans="2:4">
      <c r="B2499" s="112"/>
      <c r="C2499" s="112"/>
      <c r="D2499" s="112"/>
    </row>
    <row r="2500" spans="2:4">
      <c r="B2500" s="112"/>
      <c r="C2500" s="112"/>
      <c r="D2500" s="112"/>
    </row>
    <row r="2501" spans="2:4">
      <c r="B2501" s="112"/>
      <c r="C2501" s="112"/>
      <c r="D2501" s="112"/>
    </row>
    <row r="2502" spans="2:4">
      <c r="B2502" s="112"/>
      <c r="C2502" s="112"/>
      <c r="D2502" s="112"/>
    </row>
    <row r="2503" spans="2:4">
      <c r="B2503" s="112"/>
      <c r="C2503" s="112"/>
      <c r="D2503" s="112"/>
    </row>
    <row r="2504" spans="2:4">
      <c r="B2504" s="112"/>
      <c r="C2504" s="112"/>
      <c r="D2504" s="112"/>
    </row>
    <row r="2505" spans="2:4">
      <c r="B2505" s="112"/>
      <c r="C2505" s="112"/>
      <c r="D2505" s="112"/>
    </row>
    <row r="2506" spans="2:4">
      <c r="B2506" s="112"/>
      <c r="C2506" s="112"/>
      <c r="D2506" s="112"/>
    </row>
    <row r="2507" spans="2:4">
      <c r="B2507" s="112"/>
      <c r="C2507" s="112"/>
      <c r="D2507" s="112"/>
    </row>
    <row r="2508" spans="2:4">
      <c r="B2508" s="112"/>
      <c r="C2508" s="112"/>
      <c r="D2508" s="112"/>
    </row>
    <row r="2509" spans="2:4">
      <c r="B2509" s="112"/>
      <c r="C2509" s="112"/>
      <c r="D2509" s="112"/>
    </row>
    <row r="2510" spans="2:4">
      <c r="B2510" s="112"/>
      <c r="C2510" s="112"/>
      <c r="D2510" s="112"/>
    </row>
    <row r="2511" spans="2:4">
      <c r="B2511" s="112"/>
      <c r="C2511" s="112"/>
      <c r="D2511" s="112"/>
    </row>
    <row r="2512" spans="2:4">
      <c r="B2512" s="112"/>
      <c r="C2512" s="112"/>
      <c r="D2512" s="112"/>
    </row>
    <row r="2513" spans="2:4">
      <c r="B2513" s="112"/>
      <c r="C2513" s="112"/>
      <c r="D2513" s="112"/>
    </row>
    <row r="2514" spans="2:4">
      <c r="B2514" s="112"/>
      <c r="C2514" s="112"/>
      <c r="D2514" s="112"/>
    </row>
    <row r="2515" spans="2:4">
      <c r="B2515" s="112"/>
      <c r="C2515" s="112"/>
      <c r="D2515" s="112"/>
    </row>
    <row r="2516" spans="2:4">
      <c r="B2516" s="112"/>
      <c r="C2516" s="112"/>
      <c r="D2516" s="112"/>
    </row>
    <row r="2517" spans="2:4">
      <c r="B2517" s="112"/>
      <c r="C2517" s="112"/>
      <c r="D2517" s="112"/>
    </row>
    <row r="2518" spans="2:4">
      <c r="B2518" s="112"/>
      <c r="C2518" s="112"/>
      <c r="D2518" s="112"/>
    </row>
    <row r="2519" spans="2:4">
      <c r="B2519" s="112"/>
      <c r="C2519" s="112"/>
      <c r="D2519" s="112"/>
    </row>
    <row r="2520" spans="2:4">
      <c r="B2520" s="112"/>
      <c r="C2520" s="112"/>
      <c r="D2520" s="112"/>
    </row>
    <row r="2521" spans="2:4">
      <c r="B2521" s="112"/>
      <c r="C2521" s="112"/>
      <c r="D2521" s="112"/>
    </row>
    <row r="2522" spans="2:4">
      <c r="B2522" s="112"/>
      <c r="C2522" s="112"/>
      <c r="D2522" s="112"/>
    </row>
    <row r="2523" spans="2:4">
      <c r="B2523" s="112"/>
      <c r="C2523" s="112"/>
      <c r="D2523" s="112"/>
    </row>
    <row r="2524" spans="2:4">
      <c r="B2524" s="112"/>
      <c r="C2524" s="112"/>
      <c r="D2524" s="112"/>
    </row>
    <row r="2525" spans="2:4">
      <c r="B2525" s="112"/>
      <c r="C2525" s="112"/>
      <c r="D2525" s="112"/>
    </row>
    <row r="2526" spans="2:4">
      <c r="B2526" s="112"/>
      <c r="C2526" s="112"/>
      <c r="D2526" s="112"/>
    </row>
    <row r="2527" spans="2:4">
      <c r="B2527" s="112"/>
      <c r="C2527" s="112"/>
      <c r="D2527" s="112"/>
    </row>
    <row r="2528" spans="2:4">
      <c r="B2528" s="112"/>
      <c r="C2528" s="112"/>
      <c r="D2528" s="112"/>
    </row>
    <row r="2529" spans="2:4">
      <c r="B2529" s="112"/>
      <c r="C2529" s="112"/>
      <c r="D2529" s="112"/>
    </row>
    <row r="2530" spans="2:4">
      <c r="B2530" s="112"/>
      <c r="C2530" s="112"/>
      <c r="D2530" s="112"/>
    </row>
    <row r="2531" spans="2:4">
      <c r="B2531" s="112"/>
      <c r="C2531" s="112"/>
      <c r="D2531" s="112"/>
    </row>
    <row r="2532" spans="2:4">
      <c r="B2532" s="112"/>
      <c r="C2532" s="112"/>
      <c r="D2532" s="112"/>
    </row>
    <row r="2533" spans="2:4">
      <c r="B2533" s="112"/>
      <c r="C2533" s="112"/>
      <c r="D2533" s="112"/>
    </row>
    <row r="2534" spans="2:4">
      <c r="B2534" s="112"/>
      <c r="C2534" s="112"/>
      <c r="D2534" s="112"/>
    </row>
    <row r="2535" spans="2:4">
      <c r="B2535" s="112"/>
      <c r="C2535" s="112"/>
      <c r="D2535" s="112"/>
    </row>
    <row r="2536" spans="2:4">
      <c r="B2536" s="112"/>
      <c r="C2536" s="112"/>
      <c r="D2536" s="112"/>
    </row>
    <row r="2537" spans="2:4">
      <c r="B2537" s="112"/>
      <c r="C2537" s="112"/>
      <c r="D2537" s="112"/>
    </row>
    <row r="2538" spans="2:4">
      <c r="B2538" s="112"/>
      <c r="C2538" s="112"/>
      <c r="D2538" s="112"/>
    </row>
    <row r="2539" spans="2:4">
      <c r="B2539" s="112"/>
      <c r="C2539" s="112"/>
      <c r="D2539" s="112"/>
    </row>
    <row r="2540" spans="2:4">
      <c r="B2540" s="112"/>
      <c r="C2540" s="112"/>
      <c r="D2540" s="112"/>
    </row>
    <row r="2541" spans="2:4">
      <c r="B2541" s="112"/>
      <c r="C2541" s="112"/>
      <c r="D2541" s="112"/>
    </row>
    <row r="2542" spans="2:4">
      <c r="B2542" s="112"/>
      <c r="C2542" s="112"/>
      <c r="D2542" s="112"/>
    </row>
    <row r="2543" spans="2:4">
      <c r="B2543" s="112"/>
      <c r="C2543" s="112"/>
      <c r="D2543" s="112"/>
    </row>
    <row r="2544" spans="2:4">
      <c r="B2544" s="112"/>
      <c r="C2544" s="112"/>
      <c r="D2544" s="112"/>
    </row>
    <row r="2545" spans="2:4">
      <c r="B2545" s="112"/>
      <c r="C2545" s="112"/>
      <c r="D2545" s="112"/>
    </row>
    <row r="2546" spans="2:4">
      <c r="B2546" s="112"/>
      <c r="C2546" s="112"/>
      <c r="D2546" s="112"/>
    </row>
    <row r="2547" spans="2:4">
      <c r="B2547" s="112"/>
      <c r="C2547" s="112"/>
      <c r="D2547" s="112"/>
    </row>
    <row r="2548" spans="2:4">
      <c r="B2548" s="112"/>
      <c r="C2548" s="112"/>
      <c r="D2548" s="112"/>
    </row>
    <row r="2549" spans="2:4">
      <c r="B2549" s="112"/>
      <c r="C2549" s="112"/>
      <c r="D2549" s="112"/>
    </row>
    <row r="2550" spans="2:4">
      <c r="B2550" s="112"/>
      <c r="C2550" s="112"/>
      <c r="D2550" s="112"/>
    </row>
    <row r="2551" spans="2:4">
      <c r="B2551" s="112"/>
      <c r="C2551" s="112"/>
      <c r="D2551" s="112"/>
    </row>
    <row r="2552" spans="2:4">
      <c r="B2552" s="112"/>
      <c r="C2552" s="112"/>
      <c r="D2552" s="112"/>
    </row>
    <row r="2553" spans="2:4">
      <c r="B2553" s="112"/>
      <c r="C2553" s="112"/>
      <c r="D2553" s="112"/>
    </row>
    <row r="2554" spans="2:4">
      <c r="B2554" s="112"/>
      <c r="C2554" s="112"/>
      <c r="D2554" s="112"/>
    </row>
    <row r="2555" spans="2:4">
      <c r="B2555" s="112"/>
      <c r="C2555" s="112"/>
      <c r="D2555" s="112"/>
    </row>
    <row r="2556" spans="2:4">
      <c r="B2556" s="112"/>
      <c r="C2556" s="112"/>
      <c r="D2556" s="112"/>
    </row>
    <row r="2557" spans="2:4">
      <c r="B2557" s="112"/>
      <c r="C2557" s="112"/>
      <c r="D2557" s="112"/>
    </row>
    <row r="2558" spans="2:4">
      <c r="B2558" s="112"/>
      <c r="C2558" s="112"/>
      <c r="D2558" s="112"/>
    </row>
    <row r="2559" spans="2:4">
      <c r="B2559" s="112"/>
      <c r="C2559" s="112"/>
      <c r="D2559" s="112"/>
    </row>
    <row r="2560" spans="2:4">
      <c r="B2560" s="112"/>
      <c r="C2560" s="112"/>
      <c r="D2560" s="112"/>
    </row>
    <row r="2561" spans="2:4">
      <c r="B2561" s="112"/>
      <c r="C2561" s="112"/>
      <c r="D2561" s="112"/>
    </row>
    <row r="2562" spans="2:4">
      <c r="B2562" s="112"/>
      <c r="C2562" s="112"/>
      <c r="D2562" s="112"/>
    </row>
    <row r="2563" spans="2:4">
      <c r="B2563" s="112"/>
      <c r="C2563" s="112"/>
      <c r="D2563" s="112"/>
    </row>
    <row r="2564" spans="2:4">
      <c r="B2564" s="112"/>
      <c r="C2564" s="112"/>
      <c r="D2564" s="112"/>
    </row>
    <row r="2565" spans="2:4">
      <c r="B2565" s="112"/>
      <c r="C2565" s="112"/>
      <c r="D2565" s="112"/>
    </row>
    <row r="2566" spans="2:4">
      <c r="B2566" s="112"/>
      <c r="C2566" s="112"/>
      <c r="D2566" s="112"/>
    </row>
    <row r="2567" spans="2:4">
      <c r="B2567" s="112"/>
      <c r="C2567" s="112"/>
      <c r="D2567" s="112"/>
    </row>
    <row r="2568" spans="2:4">
      <c r="B2568" s="112"/>
      <c r="C2568" s="112"/>
      <c r="D2568" s="112"/>
    </row>
    <row r="2569" spans="2:4">
      <c r="B2569" s="112"/>
      <c r="C2569" s="112"/>
      <c r="D2569" s="112"/>
    </row>
    <row r="2570" spans="2:4">
      <c r="B2570" s="112"/>
      <c r="C2570" s="112"/>
      <c r="D2570" s="112"/>
    </row>
    <row r="2571" spans="2:4">
      <c r="B2571" s="112"/>
      <c r="C2571" s="112"/>
      <c r="D2571" s="112"/>
    </row>
    <row r="2572" spans="2:4">
      <c r="B2572" s="112"/>
      <c r="C2572" s="112"/>
      <c r="D2572" s="112"/>
    </row>
    <row r="2573" spans="2:4">
      <c r="B2573" s="112"/>
      <c r="C2573" s="112"/>
      <c r="D2573" s="112"/>
    </row>
    <row r="2574" spans="2:4">
      <c r="B2574" s="112"/>
      <c r="C2574" s="112"/>
      <c r="D2574" s="112"/>
    </row>
    <row r="2575" spans="2:4">
      <c r="B2575" s="112"/>
      <c r="C2575" s="112"/>
      <c r="D2575" s="112"/>
    </row>
    <row r="2576" spans="2:4">
      <c r="B2576" s="112"/>
      <c r="C2576" s="112"/>
      <c r="D2576" s="112"/>
    </row>
    <row r="2577" spans="2:4">
      <c r="B2577" s="112"/>
      <c r="C2577" s="112"/>
      <c r="D2577" s="112"/>
    </row>
    <row r="2578" spans="2:4">
      <c r="B2578" s="112"/>
      <c r="C2578" s="112"/>
      <c r="D2578" s="112"/>
    </row>
    <row r="2579" spans="2:4">
      <c r="B2579" s="112"/>
      <c r="C2579" s="112"/>
      <c r="D2579" s="112"/>
    </row>
    <row r="2580" spans="2:4">
      <c r="B2580" s="112"/>
      <c r="C2580" s="112"/>
      <c r="D2580" s="112"/>
    </row>
    <row r="2581" spans="2:4">
      <c r="B2581" s="112"/>
      <c r="C2581" s="112"/>
      <c r="D2581" s="112"/>
    </row>
    <row r="2582" spans="2:4">
      <c r="B2582" s="112"/>
      <c r="C2582" s="112"/>
      <c r="D2582" s="112"/>
    </row>
    <row r="2583" spans="2:4">
      <c r="B2583" s="112"/>
      <c r="C2583" s="112"/>
      <c r="D2583" s="112"/>
    </row>
    <row r="2584" spans="2:4">
      <c r="B2584" s="112"/>
      <c r="C2584" s="112"/>
      <c r="D2584" s="112"/>
    </row>
    <row r="2585" spans="2:4">
      <c r="B2585" s="112"/>
      <c r="C2585" s="112"/>
      <c r="D2585" s="112"/>
    </row>
    <row r="2586" spans="2:4">
      <c r="B2586" s="112"/>
      <c r="C2586" s="112"/>
      <c r="D2586" s="112"/>
    </row>
    <row r="2587" spans="2:4">
      <c r="B2587" s="112"/>
      <c r="C2587" s="112"/>
      <c r="D2587" s="112"/>
    </row>
    <row r="2588" spans="2:4">
      <c r="B2588" s="112"/>
      <c r="C2588" s="112"/>
      <c r="D2588" s="112"/>
    </row>
    <row r="2589" spans="2:4">
      <c r="B2589" s="112"/>
      <c r="C2589" s="112"/>
      <c r="D2589" s="112"/>
    </row>
    <row r="2590" spans="2:4">
      <c r="B2590" s="112"/>
      <c r="C2590" s="112"/>
      <c r="D2590" s="112"/>
    </row>
    <row r="2591" spans="2:4">
      <c r="B2591" s="112"/>
      <c r="C2591" s="112"/>
      <c r="D2591" s="112"/>
    </row>
    <row r="2592" spans="2:4">
      <c r="B2592" s="112"/>
      <c r="C2592" s="112"/>
      <c r="D2592" s="112"/>
    </row>
    <row r="2593" spans="2:4">
      <c r="B2593" s="112"/>
      <c r="C2593" s="112"/>
      <c r="D2593" s="112"/>
    </row>
    <row r="2594" spans="2:4">
      <c r="B2594" s="112"/>
      <c r="C2594" s="112"/>
      <c r="D2594" s="112"/>
    </row>
    <row r="2595" spans="2:4">
      <c r="B2595" s="112"/>
      <c r="C2595" s="112"/>
      <c r="D2595" s="112"/>
    </row>
    <row r="2596" spans="2:4">
      <c r="B2596" s="112"/>
      <c r="C2596" s="112"/>
      <c r="D2596" s="112"/>
    </row>
    <row r="2597" spans="2:4">
      <c r="B2597" s="112"/>
      <c r="C2597" s="112"/>
      <c r="D2597" s="112"/>
    </row>
    <row r="2598" spans="2:4">
      <c r="B2598" s="112"/>
      <c r="C2598" s="112"/>
      <c r="D2598" s="112"/>
    </row>
    <row r="2599" spans="2:4">
      <c r="B2599" s="112"/>
      <c r="C2599" s="112"/>
      <c r="D2599" s="112"/>
    </row>
    <row r="2600" spans="2:4">
      <c r="B2600" s="112"/>
      <c r="C2600" s="112"/>
      <c r="D2600" s="112"/>
    </row>
    <row r="2601" spans="2:4">
      <c r="B2601" s="112"/>
      <c r="C2601" s="112"/>
      <c r="D2601" s="112"/>
    </row>
    <row r="2602" spans="2:4">
      <c r="B2602" s="112"/>
      <c r="C2602" s="112"/>
      <c r="D2602" s="112"/>
    </row>
    <row r="2603" spans="2:4">
      <c r="B2603" s="112"/>
      <c r="C2603" s="112"/>
      <c r="D2603" s="112"/>
    </row>
    <row r="2604" spans="2:4">
      <c r="B2604" s="112"/>
      <c r="C2604" s="112"/>
      <c r="D2604" s="112"/>
    </row>
    <row r="2605" spans="2:4">
      <c r="B2605" s="112"/>
      <c r="C2605" s="112"/>
      <c r="D2605" s="112"/>
    </row>
    <row r="2606" spans="2:4">
      <c r="B2606" s="112"/>
      <c r="C2606" s="112"/>
      <c r="D2606" s="112"/>
    </row>
    <row r="2607" spans="2:4">
      <c r="B2607" s="112"/>
      <c r="C2607" s="112"/>
      <c r="D2607" s="112"/>
    </row>
    <row r="2608" spans="2:4">
      <c r="B2608" s="112"/>
      <c r="C2608" s="112"/>
      <c r="D2608" s="112"/>
    </row>
    <row r="2609" spans="2:4">
      <c r="B2609" s="112"/>
      <c r="C2609" s="112"/>
      <c r="D2609" s="112"/>
    </row>
    <row r="2610" spans="2:4">
      <c r="B2610" s="112"/>
      <c r="C2610" s="112"/>
      <c r="D2610" s="112"/>
    </row>
    <row r="2611" spans="2:4">
      <c r="B2611" s="112"/>
      <c r="C2611" s="112"/>
      <c r="D2611" s="112"/>
    </row>
    <row r="2612" spans="2:4">
      <c r="B2612" s="112"/>
      <c r="C2612" s="112"/>
      <c r="D2612" s="112"/>
    </row>
    <row r="2613" spans="2:4">
      <c r="B2613" s="112"/>
      <c r="C2613" s="112"/>
      <c r="D2613" s="112"/>
    </row>
    <row r="2614" spans="2:4">
      <c r="B2614" s="112"/>
      <c r="C2614" s="112"/>
      <c r="D2614" s="112"/>
    </row>
    <row r="2615" spans="2:4">
      <c r="B2615" s="112"/>
      <c r="C2615" s="112"/>
      <c r="D2615" s="112"/>
    </row>
    <row r="2616" spans="2:4">
      <c r="B2616" s="112"/>
      <c r="C2616" s="112"/>
      <c r="D2616" s="112"/>
    </row>
    <row r="2617" spans="2:4">
      <c r="B2617" s="112"/>
      <c r="C2617" s="112"/>
      <c r="D2617" s="112"/>
    </row>
    <row r="2618" spans="2:4">
      <c r="B2618" s="112"/>
      <c r="C2618" s="112"/>
      <c r="D2618" s="112"/>
    </row>
    <row r="2619" spans="2:4">
      <c r="B2619" s="112"/>
      <c r="C2619" s="112"/>
      <c r="D2619" s="112"/>
    </row>
    <row r="2620" spans="2:4">
      <c r="B2620" s="112"/>
      <c r="C2620" s="112"/>
      <c r="D2620" s="112"/>
    </row>
    <row r="2621" spans="2:4">
      <c r="B2621" s="112"/>
      <c r="C2621" s="112"/>
      <c r="D2621" s="112"/>
    </row>
    <row r="2622" spans="2:4">
      <c r="B2622" s="112"/>
      <c r="C2622" s="112"/>
      <c r="D2622" s="112"/>
    </row>
    <row r="2623" spans="2:4">
      <c r="B2623" s="112"/>
      <c r="C2623" s="112"/>
      <c r="D2623" s="112"/>
    </row>
    <row r="2624" spans="2:4">
      <c r="B2624" s="112"/>
      <c r="C2624" s="112"/>
      <c r="D2624" s="112"/>
    </row>
    <row r="2625" spans="2:4">
      <c r="B2625" s="112"/>
      <c r="C2625" s="112"/>
      <c r="D2625" s="112"/>
    </row>
    <row r="2626" spans="2:4">
      <c r="B2626" s="112"/>
      <c r="C2626" s="112"/>
      <c r="D2626" s="112"/>
    </row>
    <row r="2627" spans="2:4">
      <c r="B2627" s="112"/>
      <c r="C2627" s="112"/>
      <c r="D2627" s="112"/>
    </row>
    <row r="2628" spans="2:4">
      <c r="B2628" s="112"/>
      <c r="C2628" s="112"/>
      <c r="D2628" s="112"/>
    </row>
    <row r="2629" spans="2:4">
      <c r="B2629" s="112"/>
      <c r="C2629" s="112"/>
      <c r="D2629" s="112"/>
    </row>
    <row r="2630" spans="2:4">
      <c r="B2630" s="112"/>
      <c r="C2630" s="112"/>
      <c r="D2630" s="112"/>
    </row>
    <row r="2631" spans="2:4">
      <c r="B2631" s="112"/>
      <c r="C2631" s="112"/>
      <c r="D2631" s="112"/>
    </row>
    <row r="2632" spans="2:4">
      <c r="B2632" s="112"/>
      <c r="C2632" s="112"/>
      <c r="D2632" s="112"/>
    </row>
    <row r="2633" spans="2:4">
      <c r="B2633" s="112"/>
      <c r="C2633" s="112"/>
      <c r="D2633" s="112"/>
    </row>
    <row r="2634" spans="2:4">
      <c r="B2634" s="112"/>
      <c r="C2634" s="112"/>
      <c r="D2634" s="112"/>
    </row>
    <row r="2635" spans="2:4">
      <c r="B2635" s="112"/>
      <c r="C2635" s="112"/>
      <c r="D2635" s="112"/>
    </row>
    <row r="2636" spans="2:4">
      <c r="B2636" s="112"/>
      <c r="C2636" s="112"/>
      <c r="D2636" s="112"/>
    </row>
    <row r="2637" spans="2:4">
      <c r="B2637" s="112"/>
      <c r="C2637" s="112"/>
      <c r="D2637" s="112"/>
    </row>
    <row r="2638" spans="2:4">
      <c r="B2638" s="112"/>
      <c r="C2638" s="112"/>
      <c r="D2638" s="112"/>
    </row>
    <row r="2639" spans="2:4">
      <c r="B2639" s="112"/>
      <c r="C2639" s="112"/>
      <c r="D2639" s="112"/>
    </row>
    <row r="2640" spans="2:4">
      <c r="B2640" s="112"/>
      <c r="C2640" s="112"/>
      <c r="D2640" s="112"/>
    </row>
    <row r="2641" spans="2:4">
      <c r="B2641" s="112"/>
      <c r="C2641" s="112"/>
      <c r="D2641" s="112"/>
    </row>
    <row r="2642" spans="2:4">
      <c r="B2642" s="112"/>
      <c r="C2642" s="112"/>
      <c r="D2642" s="112"/>
    </row>
    <row r="2643" spans="2:4">
      <c r="B2643" s="112"/>
      <c r="C2643" s="112"/>
      <c r="D2643" s="112"/>
    </row>
    <row r="2644" spans="2:4">
      <c r="B2644" s="112"/>
      <c r="C2644" s="112"/>
      <c r="D2644" s="112"/>
    </row>
    <row r="2645" spans="2:4">
      <c r="B2645" s="112"/>
      <c r="C2645" s="112"/>
      <c r="D2645" s="112"/>
    </row>
    <row r="2646" spans="2:4">
      <c r="B2646" s="112"/>
      <c r="C2646" s="112"/>
      <c r="D2646" s="112"/>
    </row>
    <row r="2647" spans="2:4">
      <c r="B2647" s="112"/>
      <c r="C2647" s="112"/>
      <c r="D2647" s="112"/>
    </row>
    <row r="2648" spans="2:4">
      <c r="B2648" s="112"/>
      <c r="C2648" s="112"/>
      <c r="D2648" s="112"/>
    </row>
    <row r="2649" spans="2:4">
      <c r="B2649" s="112"/>
      <c r="C2649" s="112"/>
      <c r="D2649" s="112"/>
    </row>
    <row r="2650" spans="2:4">
      <c r="B2650" s="112"/>
      <c r="C2650" s="112"/>
      <c r="D2650" s="112"/>
    </row>
    <row r="2651" spans="2:4">
      <c r="B2651" s="112"/>
      <c r="C2651" s="112"/>
      <c r="D2651" s="112"/>
    </row>
    <row r="2652" spans="2:4">
      <c r="B2652" s="112"/>
      <c r="C2652" s="112"/>
      <c r="D2652" s="112"/>
    </row>
    <row r="2653" spans="2:4">
      <c r="B2653" s="112"/>
      <c r="C2653" s="112"/>
      <c r="D2653" s="112"/>
    </row>
    <row r="2654" spans="2:4">
      <c r="B2654" s="112"/>
      <c r="C2654" s="112"/>
      <c r="D2654" s="112"/>
    </row>
    <row r="2655" spans="2:4">
      <c r="B2655" s="112"/>
      <c r="C2655" s="112"/>
      <c r="D2655" s="112"/>
    </row>
    <row r="2656" spans="2:4">
      <c r="B2656" s="112"/>
      <c r="C2656" s="112"/>
      <c r="D2656" s="112"/>
    </row>
    <row r="2657" spans="2:4">
      <c r="B2657" s="112"/>
      <c r="C2657" s="112"/>
      <c r="D2657" s="112"/>
    </row>
    <row r="2658" spans="2:4">
      <c r="B2658" s="112"/>
      <c r="C2658" s="112"/>
      <c r="D2658" s="112"/>
    </row>
    <row r="2659" spans="2:4">
      <c r="B2659" s="112"/>
      <c r="C2659" s="112"/>
      <c r="D2659" s="112"/>
    </row>
    <row r="2660" spans="2:4">
      <c r="B2660" s="112"/>
      <c r="C2660" s="112"/>
      <c r="D2660" s="112"/>
    </row>
    <row r="2661" spans="2:4">
      <c r="B2661" s="112"/>
      <c r="C2661" s="112"/>
      <c r="D2661" s="112"/>
    </row>
    <row r="2662" spans="2:4">
      <c r="B2662" s="112"/>
      <c r="C2662" s="112"/>
      <c r="D2662" s="112"/>
    </row>
    <row r="2663" spans="2:4">
      <c r="B2663" s="112"/>
      <c r="C2663" s="112"/>
      <c r="D2663" s="112"/>
    </row>
    <row r="2664" spans="2:4">
      <c r="B2664" s="112"/>
      <c r="C2664" s="112"/>
      <c r="D2664" s="112"/>
    </row>
    <row r="2665" spans="2:4">
      <c r="B2665" s="112"/>
      <c r="C2665" s="112"/>
      <c r="D2665" s="112"/>
    </row>
    <row r="2666" spans="2:4">
      <c r="B2666" s="112"/>
      <c r="C2666" s="112"/>
      <c r="D2666" s="112"/>
    </row>
    <row r="2667" spans="2:4">
      <c r="B2667" s="112"/>
      <c r="C2667" s="112"/>
      <c r="D2667" s="112"/>
    </row>
    <row r="2668" spans="2:4">
      <c r="B2668" s="112"/>
      <c r="C2668" s="112"/>
      <c r="D2668" s="112"/>
    </row>
    <row r="2669" spans="2:4">
      <c r="B2669" s="112"/>
      <c r="C2669" s="112"/>
      <c r="D2669" s="112"/>
    </row>
    <row r="2670" spans="2:4">
      <c r="B2670" s="112"/>
      <c r="C2670" s="112"/>
      <c r="D2670" s="112"/>
    </row>
    <row r="2671" spans="2:4">
      <c r="B2671" s="112"/>
      <c r="C2671" s="112"/>
      <c r="D2671" s="112"/>
    </row>
    <row r="2672" spans="2:4">
      <c r="B2672" s="112"/>
      <c r="C2672" s="112"/>
      <c r="D2672" s="112"/>
    </row>
    <row r="2673" spans="2:4">
      <c r="B2673" s="112"/>
      <c r="C2673" s="112"/>
      <c r="D2673" s="112"/>
    </row>
    <row r="2674" spans="2:4">
      <c r="B2674" s="112"/>
      <c r="C2674" s="112"/>
      <c r="D2674" s="112"/>
    </row>
    <row r="2675" spans="2:4">
      <c r="B2675" s="112"/>
      <c r="C2675" s="112"/>
      <c r="D2675" s="112"/>
    </row>
    <row r="2676" spans="2:4">
      <c r="B2676" s="112"/>
      <c r="C2676" s="112"/>
      <c r="D2676" s="112"/>
    </row>
    <row r="2677" spans="2:4">
      <c r="B2677" s="112"/>
      <c r="C2677" s="112"/>
      <c r="D2677" s="112"/>
    </row>
    <row r="2678" spans="2:4">
      <c r="B2678" s="112"/>
      <c r="C2678" s="112"/>
      <c r="D2678" s="112"/>
    </row>
    <row r="2679" spans="2:4">
      <c r="B2679" s="112"/>
      <c r="C2679" s="112"/>
      <c r="D2679" s="112"/>
    </row>
    <row r="2680" spans="2:4">
      <c r="B2680" s="112"/>
      <c r="C2680" s="112"/>
      <c r="D2680" s="112"/>
    </row>
    <row r="2681" spans="2:4">
      <c r="B2681" s="112"/>
      <c r="C2681" s="112"/>
      <c r="D2681" s="112"/>
    </row>
    <row r="2682" spans="2:4">
      <c r="B2682" s="112"/>
      <c r="C2682" s="112"/>
      <c r="D2682" s="112"/>
    </row>
    <row r="2683" spans="2:4">
      <c r="B2683" s="112"/>
      <c r="C2683" s="112"/>
      <c r="D2683" s="112"/>
    </row>
    <row r="2684" spans="2:4">
      <c r="B2684" s="112"/>
      <c r="C2684" s="112"/>
      <c r="D2684" s="112"/>
    </row>
    <row r="2685" spans="2:4">
      <c r="B2685" s="112"/>
      <c r="C2685" s="112"/>
      <c r="D2685" s="112"/>
    </row>
    <row r="2686" spans="2:4">
      <c r="B2686" s="112"/>
      <c r="C2686" s="112"/>
      <c r="D2686" s="112"/>
    </row>
    <row r="2687" spans="2:4">
      <c r="B2687" s="112"/>
      <c r="C2687" s="112"/>
      <c r="D2687" s="112"/>
    </row>
    <row r="2688" spans="2:4">
      <c r="B2688" s="112"/>
      <c r="C2688" s="112"/>
      <c r="D2688" s="112"/>
    </row>
    <row r="2689" spans="2:4">
      <c r="B2689" s="112"/>
      <c r="C2689" s="112"/>
      <c r="D2689" s="112"/>
    </row>
    <row r="2690" spans="2:4">
      <c r="B2690" s="112"/>
      <c r="C2690" s="112"/>
      <c r="D2690" s="112"/>
    </row>
    <row r="2691" spans="2:4">
      <c r="B2691" s="112"/>
      <c r="C2691" s="112"/>
      <c r="D2691" s="112"/>
    </row>
    <row r="2692" spans="2:4">
      <c r="B2692" s="112"/>
      <c r="C2692" s="112"/>
      <c r="D2692" s="112"/>
    </row>
    <row r="2693" spans="2:4">
      <c r="B2693" s="112"/>
      <c r="C2693" s="112"/>
      <c r="D2693" s="112"/>
    </row>
    <row r="2694" spans="2:4">
      <c r="B2694" s="112"/>
      <c r="C2694" s="112"/>
      <c r="D2694" s="112"/>
    </row>
    <row r="2695" spans="2:4">
      <c r="B2695" s="112"/>
      <c r="C2695" s="112"/>
      <c r="D2695" s="112"/>
    </row>
    <row r="2696" spans="2:4">
      <c r="B2696" s="112"/>
      <c r="C2696" s="112"/>
      <c r="D2696" s="112"/>
    </row>
    <row r="2697" spans="2:4">
      <c r="B2697" s="112"/>
      <c r="C2697" s="112"/>
      <c r="D2697" s="112"/>
    </row>
    <row r="2698" spans="2:4">
      <c r="B2698" s="112"/>
      <c r="C2698" s="112"/>
      <c r="D2698" s="112"/>
    </row>
    <row r="2699" spans="2:4">
      <c r="B2699" s="112"/>
      <c r="C2699" s="112"/>
      <c r="D2699" s="112"/>
    </row>
    <row r="2700" spans="2:4">
      <c r="B2700" s="112"/>
      <c r="C2700" s="112"/>
      <c r="D2700" s="112"/>
    </row>
    <row r="2701" spans="2:4">
      <c r="B2701" s="112"/>
      <c r="C2701" s="112"/>
      <c r="D2701" s="112"/>
    </row>
    <row r="2702" spans="2:4">
      <c r="B2702" s="112"/>
      <c r="C2702" s="112"/>
      <c r="D2702" s="112"/>
    </row>
    <row r="2703" spans="2:4">
      <c r="B2703" s="112"/>
      <c r="C2703" s="112"/>
      <c r="D2703" s="112"/>
    </row>
    <row r="2704" spans="2:4">
      <c r="B2704" s="112"/>
      <c r="C2704" s="112"/>
      <c r="D2704" s="112"/>
    </row>
    <row r="2705" spans="2:4">
      <c r="B2705" s="112"/>
      <c r="C2705" s="112"/>
      <c r="D2705" s="112"/>
    </row>
    <row r="2706" spans="2:4">
      <c r="B2706" s="112"/>
      <c r="C2706" s="112"/>
      <c r="D2706" s="112"/>
    </row>
    <row r="2707" spans="2:4">
      <c r="B2707" s="112"/>
      <c r="C2707" s="112"/>
      <c r="D2707" s="112"/>
    </row>
    <row r="2708" spans="2:4">
      <c r="B2708" s="112"/>
      <c r="C2708" s="112"/>
      <c r="D2708" s="112"/>
    </row>
    <row r="2709" spans="2:4">
      <c r="B2709" s="112"/>
      <c r="C2709" s="112"/>
      <c r="D2709" s="112"/>
    </row>
    <row r="2710" spans="2:4">
      <c r="B2710" s="112"/>
      <c r="C2710" s="112"/>
      <c r="D2710" s="112"/>
    </row>
    <row r="2711" spans="2:4">
      <c r="B2711" s="112"/>
      <c r="C2711" s="112"/>
      <c r="D2711" s="112"/>
    </row>
    <row r="2712" spans="2:4">
      <c r="B2712" s="112"/>
      <c r="C2712" s="112"/>
      <c r="D2712" s="112"/>
    </row>
    <row r="2713" spans="2:4">
      <c r="B2713" s="112"/>
      <c r="C2713" s="112"/>
      <c r="D2713" s="112"/>
    </row>
    <row r="2714" spans="2:4">
      <c r="B2714" s="112"/>
      <c r="C2714" s="112"/>
      <c r="D2714" s="112"/>
    </row>
    <row r="2715" spans="2:4">
      <c r="B2715" s="112"/>
      <c r="C2715" s="112"/>
      <c r="D2715" s="112"/>
    </row>
    <row r="2716" spans="2:4">
      <c r="B2716" s="112"/>
      <c r="C2716" s="112"/>
      <c r="D2716" s="112"/>
    </row>
    <row r="2717" spans="2:4">
      <c r="B2717" s="112"/>
      <c r="C2717" s="112"/>
      <c r="D2717" s="112"/>
    </row>
    <row r="2718" spans="2:4">
      <c r="B2718" s="112"/>
      <c r="C2718" s="112"/>
      <c r="D2718" s="112"/>
    </row>
    <row r="2719" spans="2:4">
      <c r="B2719" s="112"/>
      <c r="C2719" s="112"/>
      <c r="D2719" s="112"/>
    </row>
    <row r="2720" spans="2:4">
      <c r="B2720" s="112"/>
      <c r="C2720" s="112"/>
      <c r="D2720" s="112"/>
    </row>
    <row r="2721" spans="2:4">
      <c r="B2721" s="112"/>
      <c r="C2721" s="112"/>
      <c r="D2721" s="112"/>
    </row>
    <row r="2722" spans="2:4">
      <c r="B2722" s="112"/>
      <c r="C2722" s="112"/>
      <c r="D2722" s="112"/>
    </row>
    <row r="2723" spans="2:4">
      <c r="B2723" s="112"/>
      <c r="C2723" s="112"/>
      <c r="D2723" s="112"/>
    </row>
    <row r="2724" spans="2:4">
      <c r="B2724" s="112"/>
      <c r="C2724" s="112"/>
      <c r="D2724" s="112"/>
    </row>
    <row r="2725" spans="2:4">
      <c r="B2725" s="112"/>
      <c r="C2725" s="112"/>
      <c r="D2725" s="112"/>
    </row>
    <row r="2726" spans="2:4">
      <c r="B2726" s="112"/>
      <c r="C2726" s="112"/>
      <c r="D2726" s="112"/>
    </row>
    <row r="2727" spans="2:4">
      <c r="B2727" s="112"/>
      <c r="C2727" s="112"/>
      <c r="D2727" s="112"/>
    </row>
    <row r="2728" spans="2:4">
      <c r="B2728" s="112"/>
      <c r="C2728" s="112"/>
      <c r="D2728" s="112"/>
    </row>
    <row r="2729" spans="2:4">
      <c r="B2729" s="112"/>
      <c r="C2729" s="112"/>
      <c r="D2729" s="112"/>
    </row>
    <row r="2730" spans="2:4">
      <c r="B2730" s="112"/>
      <c r="C2730" s="112"/>
      <c r="D2730" s="112"/>
    </row>
    <row r="2731" spans="2:4">
      <c r="B2731" s="112"/>
      <c r="C2731" s="112"/>
      <c r="D2731" s="112"/>
    </row>
    <row r="2732" spans="2:4">
      <c r="B2732" s="112"/>
      <c r="C2732" s="112"/>
      <c r="D2732" s="112"/>
    </row>
    <row r="2733" spans="2:4">
      <c r="B2733" s="112"/>
      <c r="C2733" s="112"/>
      <c r="D2733" s="112"/>
    </row>
    <row r="2734" spans="2:4">
      <c r="B2734" s="112"/>
      <c r="C2734" s="112"/>
      <c r="D2734" s="112"/>
    </row>
    <row r="2735" spans="2:4">
      <c r="B2735" s="112"/>
      <c r="C2735" s="112"/>
      <c r="D2735" s="112"/>
    </row>
    <row r="2736" spans="2:4">
      <c r="B2736" s="112"/>
      <c r="C2736" s="112"/>
      <c r="D2736" s="112"/>
    </row>
    <row r="2737" spans="2:4">
      <c r="B2737" s="112"/>
      <c r="C2737" s="112"/>
      <c r="D2737" s="112"/>
    </row>
    <row r="2738" spans="2:4">
      <c r="B2738" s="112"/>
      <c r="C2738" s="112"/>
      <c r="D2738" s="112"/>
    </row>
    <row r="2739" spans="2:4">
      <c r="B2739" s="112"/>
      <c r="C2739" s="112"/>
      <c r="D2739" s="112"/>
    </row>
    <row r="2740" spans="2:4">
      <c r="B2740" s="112"/>
      <c r="C2740" s="112"/>
      <c r="D2740" s="112"/>
    </row>
    <row r="2741" spans="2:4">
      <c r="B2741" s="112"/>
      <c r="C2741" s="112"/>
      <c r="D2741" s="112"/>
    </row>
    <row r="2742" spans="2:4">
      <c r="B2742" s="112"/>
      <c r="C2742" s="112"/>
      <c r="D2742" s="112"/>
    </row>
    <row r="2743" spans="2:4">
      <c r="B2743" s="112"/>
      <c r="C2743" s="112"/>
      <c r="D2743" s="112"/>
    </row>
    <row r="2744" spans="2:4">
      <c r="B2744" s="112"/>
      <c r="C2744" s="112"/>
      <c r="D2744" s="112"/>
    </row>
    <row r="2745" spans="2:4">
      <c r="B2745" s="112"/>
      <c r="C2745" s="112"/>
      <c r="D2745" s="112"/>
    </row>
    <row r="2746" spans="2:4">
      <c r="B2746" s="112"/>
      <c r="C2746" s="112"/>
      <c r="D2746" s="112"/>
    </row>
    <row r="2747" spans="2:4">
      <c r="B2747" s="112"/>
      <c r="C2747" s="112"/>
      <c r="D2747" s="112"/>
    </row>
    <row r="2748" spans="2:4">
      <c r="B2748" s="112"/>
      <c r="C2748" s="112"/>
      <c r="D2748" s="112"/>
    </row>
    <row r="2749" spans="2:4">
      <c r="B2749" s="112"/>
      <c r="C2749" s="112"/>
      <c r="D2749" s="112"/>
    </row>
    <row r="2750" spans="2:4">
      <c r="B2750" s="112"/>
      <c r="C2750" s="112"/>
      <c r="D2750" s="112"/>
    </row>
    <row r="2751" spans="2:4">
      <c r="B2751" s="112"/>
      <c r="C2751" s="112"/>
      <c r="D2751" s="112"/>
    </row>
    <row r="2752" spans="2:4">
      <c r="B2752" s="112"/>
      <c r="C2752" s="112"/>
      <c r="D2752" s="112"/>
    </row>
    <row r="2753" spans="2:4">
      <c r="B2753" s="112"/>
      <c r="C2753" s="112"/>
      <c r="D2753" s="112"/>
    </row>
    <row r="2754" spans="2:4">
      <c r="B2754" s="112"/>
      <c r="C2754" s="112"/>
      <c r="D2754" s="112"/>
    </row>
    <row r="2755" spans="2:4">
      <c r="B2755" s="112"/>
      <c r="C2755" s="112"/>
      <c r="D2755" s="112"/>
    </row>
    <row r="2756" spans="2:4">
      <c r="B2756" s="112"/>
      <c r="C2756" s="112"/>
      <c r="D2756" s="112"/>
    </row>
    <row r="2757" spans="2:4">
      <c r="B2757" s="112"/>
      <c r="C2757" s="112"/>
      <c r="D2757" s="112"/>
    </row>
    <row r="2758" spans="2:4">
      <c r="B2758" s="112"/>
      <c r="C2758" s="112"/>
      <c r="D2758" s="112"/>
    </row>
    <row r="2759" spans="2:4">
      <c r="B2759" s="112"/>
      <c r="C2759" s="112"/>
      <c r="D2759" s="112"/>
    </row>
    <row r="2760" spans="2:4">
      <c r="B2760" s="112"/>
      <c r="C2760" s="112"/>
      <c r="D2760" s="112"/>
    </row>
    <row r="2761" spans="2:4">
      <c r="B2761" s="112"/>
      <c r="C2761" s="112"/>
      <c r="D2761" s="112"/>
    </row>
    <row r="2762" spans="2:4">
      <c r="B2762" s="112"/>
      <c r="C2762" s="112"/>
      <c r="D2762" s="112"/>
    </row>
    <row r="2763" spans="2:4">
      <c r="B2763" s="112"/>
      <c r="C2763" s="112"/>
      <c r="D2763" s="112"/>
    </row>
    <row r="2764" spans="2:4">
      <c r="B2764" s="112"/>
      <c r="C2764" s="112"/>
      <c r="D2764" s="112"/>
    </row>
    <row r="2765" spans="2:4">
      <c r="B2765" s="112"/>
      <c r="C2765" s="112"/>
      <c r="D2765" s="112"/>
    </row>
    <row r="2766" spans="2:4">
      <c r="B2766" s="112"/>
      <c r="C2766" s="112"/>
      <c r="D2766" s="112"/>
    </row>
    <row r="2767" spans="2:4">
      <c r="B2767" s="112"/>
      <c r="C2767" s="112"/>
      <c r="D2767" s="112"/>
    </row>
    <row r="2768" spans="2:4">
      <c r="B2768" s="112"/>
      <c r="C2768" s="112"/>
      <c r="D2768" s="112"/>
    </row>
    <row r="2769" spans="2:4">
      <c r="B2769" s="112"/>
      <c r="C2769" s="112"/>
      <c r="D2769" s="112"/>
    </row>
    <row r="2770" spans="2:4">
      <c r="B2770" s="112"/>
      <c r="C2770" s="112"/>
      <c r="D2770" s="112"/>
    </row>
    <row r="2771" spans="2:4">
      <c r="B2771" s="112"/>
      <c r="C2771" s="112"/>
      <c r="D2771" s="112"/>
    </row>
    <row r="2772" spans="2:4">
      <c r="B2772" s="112"/>
      <c r="C2772" s="112"/>
      <c r="D2772" s="112"/>
    </row>
    <row r="2773" spans="2:4">
      <c r="B2773" s="112"/>
      <c r="C2773" s="112"/>
      <c r="D2773" s="112"/>
    </row>
    <row r="2774" spans="2:4">
      <c r="B2774" s="112"/>
      <c r="C2774" s="112"/>
      <c r="D2774" s="112"/>
    </row>
    <row r="2775" spans="2:4">
      <c r="B2775" s="112"/>
      <c r="C2775" s="112"/>
      <c r="D2775" s="112"/>
    </row>
    <row r="2776" spans="2:4">
      <c r="B2776" s="112"/>
      <c r="C2776" s="112"/>
      <c r="D2776" s="112"/>
    </row>
    <row r="2777" spans="2:4">
      <c r="B2777" s="112"/>
      <c r="C2777" s="112"/>
      <c r="D2777" s="112"/>
    </row>
    <row r="2778" spans="2:4">
      <c r="B2778" s="112"/>
      <c r="C2778" s="112"/>
      <c r="D2778" s="112"/>
    </row>
    <row r="2779" spans="2:4">
      <c r="B2779" s="112"/>
      <c r="C2779" s="112"/>
      <c r="D2779" s="112"/>
    </row>
    <row r="2780" spans="2:4">
      <c r="B2780" s="112"/>
      <c r="C2780" s="112"/>
      <c r="D2780" s="112"/>
    </row>
    <row r="2781" spans="2:4">
      <c r="B2781" s="112"/>
      <c r="C2781" s="112"/>
      <c r="D2781" s="112"/>
    </row>
    <row r="2782" spans="2:4">
      <c r="B2782" s="112"/>
      <c r="C2782" s="112"/>
      <c r="D2782" s="112"/>
    </row>
    <row r="2783" spans="2:4">
      <c r="B2783" s="112"/>
      <c r="C2783" s="112"/>
      <c r="D2783" s="112"/>
    </row>
    <row r="2784" spans="2:4">
      <c r="B2784" s="112"/>
      <c r="C2784" s="112"/>
      <c r="D2784" s="112"/>
    </row>
    <row r="2785" spans="2:4">
      <c r="B2785" s="112"/>
      <c r="C2785" s="112"/>
      <c r="D2785" s="112"/>
    </row>
    <row r="2786" spans="2:4">
      <c r="B2786" s="112"/>
      <c r="C2786" s="112"/>
      <c r="D2786" s="112"/>
    </row>
    <row r="2787" spans="2:4">
      <c r="B2787" s="112"/>
      <c r="C2787" s="112"/>
      <c r="D2787" s="112"/>
    </row>
    <row r="2788" spans="2:4">
      <c r="B2788" s="112"/>
      <c r="C2788" s="112"/>
      <c r="D2788" s="112"/>
    </row>
    <row r="2789" spans="2:4">
      <c r="B2789" s="112"/>
      <c r="C2789" s="112"/>
      <c r="D2789" s="112"/>
    </row>
    <row r="2790" spans="2:4">
      <c r="B2790" s="112"/>
      <c r="C2790" s="112"/>
      <c r="D2790" s="112"/>
    </row>
    <row r="2791" spans="2:4">
      <c r="B2791" s="112"/>
      <c r="C2791" s="112"/>
      <c r="D2791" s="112"/>
    </row>
    <row r="2792" spans="2:4">
      <c r="B2792" s="112"/>
      <c r="C2792" s="112"/>
      <c r="D2792" s="112"/>
    </row>
    <row r="2793" spans="2:4">
      <c r="B2793" s="112"/>
      <c r="C2793" s="112"/>
      <c r="D2793" s="112"/>
    </row>
    <row r="2794" spans="2:4">
      <c r="B2794" s="112"/>
      <c r="C2794" s="112"/>
      <c r="D2794" s="112"/>
    </row>
    <row r="2795" spans="2:4">
      <c r="B2795" s="112"/>
      <c r="C2795" s="112"/>
      <c r="D2795" s="112"/>
    </row>
    <row r="2796" spans="2:4">
      <c r="B2796" s="112"/>
      <c r="C2796" s="112"/>
      <c r="D2796" s="112"/>
    </row>
    <row r="2797" spans="2:4">
      <c r="B2797" s="112"/>
      <c r="C2797" s="112"/>
      <c r="D2797" s="112"/>
    </row>
    <row r="2798" spans="2:4">
      <c r="B2798" s="112"/>
      <c r="C2798" s="112"/>
      <c r="D2798" s="112"/>
    </row>
    <row r="2799" spans="2:4">
      <c r="B2799" s="112"/>
      <c r="C2799" s="112"/>
      <c r="D2799" s="112"/>
    </row>
    <row r="2800" spans="2:4">
      <c r="B2800" s="112"/>
      <c r="C2800" s="112"/>
      <c r="D2800" s="112"/>
    </row>
    <row r="2801" spans="2:4">
      <c r="B2801" s="112"/>
      <c r="C2801" s="112"/>
      <c r="D2801" s="112"/>
    </row>
    <row r="2802" spans="2:4">
      <c r="B2802" s="112"/>
      <c r="C2802" s="112"/>
      <c r="D2802" s="112"/>
    </row>
    <row r="2803" spans="2:4">
      <c r="B2803" s="112"/>
      <c r="C2803" s="112"/>
      <c r="D2803" s="112"/>
    </row>
    <row r="2804" spans="2:4">
      <c r="B2804" s="112"/>
      <c r="C2804" s="112"/>
      <c r="D2804" s="112"/>
    </row>
    <row r="2805" spans="2:4">
      <c r="B2805" s="112"/>
      <c r="C2805" s="112"/>
      <c r="D2805" s="112"/>
    </row>
    <row r="2806" spans="2:4">
      <c r="B2806" s="112"/>
      <c r="C2806" s="112"/>
      <c r="D2806" s="112"/>
    </row>
    <row r="2807" spans="2:4">
      <c r="B2807" s="112"/>
      <c r="C2807" s="112"/>
      <c r="D2807" s="112"/>
    </row>
    <row r="2808" spans="2:4">
      <c r="B2808" s="112"/>
      <c r="C2808" s="112"/>
      <c r="D2808" s="112"/>
    </row>
    <row r="2809" spans="2:4">
      <c r="B2809" s="112"/>
      <c r="C2809" s="112"/>
      <c r="D2809" s="112"/>
    </row>
    <row r="2810" spans="2:4">
      <c r="B2810" s="112"/>
      <c r="C2810" s="112"/>
      <c r="D2810" s="112"/>
    </row>
    <row r="2811" spans="2:4">
      <c r="B2811" s="112"/>
      <c r="C2811" s="112"/>
      <c r="D2811" s="112"/>
    </row>
    <row r="2812" spans="2:4">
      <c r="B2812" s="112"/>
      <c r="C2812" s="112"/>
      <c r="D2812" s="112"/>
    </row>
    <row r="2813" spans="2:4">
      <c r="B2813" s="112"/>
      <c r="C2813" s="112"/>
      <c r="D2813" s="112"/>
    </row>
    <row r="2814" spans="2:4">
      <c r="B2814" s="112"/>
      <c r="C2814" s="112"/>
      <c r="D2814" s="112"/>
    </row>
    <row r="2815" spans="2:4">
      <c r="B2815" s="112"/>
      <c r="C2815" s="112"/>
      <c r="D2815" s="112"/>
    </row>
    <row r="2816" spans="2:4">
      <c r="B2816" s="112"/>
      <c r="C2816" s="112"/>
      <c r="D2816" s="112"/>
    </row>
    <row r="2817" spans="2:4">
      <c r="B2817" s="112"/>
      <c r="C2817" s="112"/>
      <c r="D2817" s="112"/>
    </row>
    <row r="2818" spans="2:4">
      <c r="B2818" s="112"/>
      <c r="C2818" s="112"/>
      <c r="D2818" s="112"/>
    </row>
    <row r="2819" spans="2:4">
      <c r="B2819" s="112"/>
      <c r="C2819" s="112"/>
      <c r="D2819" s="112"/>
    </row>
    <row r="2820" spans="2:4">
      <c r="B2820" s="112"/>
      <c r="C2820" s="112"/>
      <c r="D2820" s="112"/>
    </row>
    <row r="2821" spans="2:4">
      <c r="B2821" s="112"/>
      <c r="C2821" s="112"/>
      <c r="D2821" s="112"/>
    </row>
    <row r="2822" spans="2:4">
      <c r="B2822" s="112"/>
      <c r="C2822" s="112"/>
      <c r="D2822" s="112"/>
    </row>
    <row r="2823" spans="2:4">
      <c r="B2823" s="112"/>
      <c r="C2823" s="112"/>
      <c r="D2823" s="112"/>
    </row>
    <row r="2824" spans="2:4">
      <c r="B2824" s="112"/>
      <c r="C2824" s="112"/>
      <c r="D2824" s="112"/>
    </row>
    <row r="2825" spans="2:4">
      <c r="B2825" s="112"/>
      <c r="C2825" s="112"/>
      <c r="D2825" s="112"/>
    </row>
    <row r="2826" spans="2:4">
      <c r="B2826" s="112"/>
      <c r="C2826" s="112"/>
      <c r="D2826" s="112"/>
    </row>
    <row r="2827" spans="2:4">
      <c r="B2827" s="112"/>
      <c r="C2827" s="112"/>
      <c r="D2827" s="112"/>
    </row>
    <row r="2828" spans="2:4">
      <c r="B2828" s="112"/>
      <c r="C2828" s="112"/>
      <c r="D2828" s="112"/>
    </row>
    <row r="2829" spans="2:4">
      <c r="B2829" s="112"/>
      <c r="C2829" s="112"/>
      <c r="D2829" s="112"/>
    </row>
    <row r="2830" spans="2:4">
      <c r="B2830" s="112"/>
      <c r="C2830" s="112"/>
      <c r="D2830" s="112"/>
    </row>
    <row r="2831" spans="2:4">
      <c r="B2831" s="112"/>
      <c r="C2831" s="112"/>
      <c r="D2831" s="112"/>
    </row>
    <row r="2832" spans="2:4">
      <c r="B2832" s="112"/>
      <c r="C2832" s="112"/>
      <c r="D2832" s="112"/>
    </row>
    <row r="2833" spans="2:4">
      <c r="B2833" s="112"/>
      <c r="C2833" s="112"/>
      <c r="D2833" s="112"/>
    </row>
    <row r="2834" spans="2:4">
      <c r="B2834" s="112"/>
      <c r="C2834" s="112"/>
      <c r="D2834" s="112"/>
    </row>
    <row r="2835" spans="2:4">
      <c r="B2835" s="112"/>
      <c r="C2835" s="112"/>
      <c r="D2835" s="112"/>
    </row>
    <row r="2836" spans="2:4">
      <c r="B2836" s="112"/>
      <c r="C2836" s="112"/>
      <c r="D2836" s="112"/>
    </row>
    <row r="2837" spans="2:4">
      <c r="B2837" s="112"/>
      <c r="C2837" s="112"/>
      <c r="D2837" s="112"/>
    </row>
    <row r="2838" spans="2:4">
      <c r="B2838" s="112"/>
      <c r="C2838" s="112"/>
      <c r="D2838" s="112"/>
    </row>
    <row r="2839" spans="2:4">
      <c r="B2839" s="112"/>
      <c r="C2839" s="112"/>
      <c r="D2839" s="112"/>
    </row>
    <row r="2840" spans="2:4">
      <c r="B2840" s="112"/>
      <c r="C2840" s="112"/>
      <c r="D2840" s="112"/>
    </row>
    <row r="2841" spans="2:4">
      <c r="B2841" s="112"/>
      <c r="C2841" s="112"/>
      <c r="D2841" s="112"/>
    </row>
    <row r="2842" spans="2:4">
      <c r="B2842" s="112"/>
      <c r="C2842" s="112"/>
      <c r="D2842" s="112"/>
    </row>
    <row r="2843" spans="2:4">
      <c r="B2843" s="112"/>
      <c r="C2843" s="112"/>
      <c r="D2843" s="112"/>
    </row>
    <row r="2844" spans="2:4">
      <c r="B2844" s="112"/>
      <c r="C2844" s="112"/>
      <c r="D2844" s="112"/>
    </row>
    <row r="2845" spans="2:4">
      <c r="B2845" s="112"/>
      <c r="C2845" s="112"/>
      <c r="D2845" s="112"/>
    </row>
    <row r="2846" spans="2:4">
      <c r="B2846" s="112"/>
      <c r="C2846" s="112"/>
      <c r="D2846" s="112"/>
    </row>
    <row r="2847" spans="2:4">
      <c r="B2847" s="112"/>
      <c r="C2847" s="112"/>
      <c r="D2847" s="112"/>
    </row>
    <row r="2848" spans="2:4">
      <c r="B2848" s="112"/>
      <c r="C2848" s="112"/>
      <c r="D2848" s="112"/>
    </row>
    <row r="2849" spans="2:4">
      <c r="B2849" s="112"/>
      <c r="C2849" s="112"/>
      <c r="D2849" s="112"/>
    </row>
    <row r="2850" spans="2:4">
      <c r="B2850" s="112"/>
      <c r="C2850" s="112"/>
      <c r="D2850" s="112"/>
    </row>
    <row r="2851" spans="2:4">
      <c r="B2851" s="112"/>
      <c r="C2851" s="112"/>
      <c r="D2851" s="112"/>
    </row>
    <row r="2852" spans="2:4">
      <c r="B2852" s="112"/>
      <c r="C2852" s="112"/>
      <c r="D2852" s="112"/>
    </row>
    <row r="2853" spans="2:4">
      <c r="B2853" s="112"/>
      <c r="C2853" s="112"/>
      <c r="D2853" s="112"/>
    </row>
    <row r="2854" spans="2:4">
      <c r="B2854" s="112"/>
      <c r="C2854" s="112"/>
      <c r="D2854" s="112"/>
    </row>
    <row r="2855" spans="2:4">
      <c r="B2855" s="112"/>
      <c r="C2855" s="112"/>
      <c r="D2855" s="112"/>
    </row>
    <row r="2856" spans="2:4">
      <c r="B2856" s="112"/>
      <c r="C2856" s="112"/>
      <c r="D2856" s="112"/>
    </row>
    <row r="2857" spans="2:4">
      <c r="B2857" s="112"/>
      <c r="C2857" s="112"/>
      <c r="D2857" s="112"/>
    </row>
    <row r="2858" spans="2:4">
      <c r="B2858" s="112"/>
      <c r="C2858" s="112"/>
      <c r="D2858" s="112"/>
    </row>
    <row r="2859" spans="2:4">
      <c r="B2859" s="112"/>
      <c r="C2859" s="112"/>
      <c r="D2859" s="112"/>
    </row>
    <row r="2860" spans="2:4">
      <c r="B2860" s="112"/>
      <c r="C2860" s="112"/>
      <c r="D2860" s="112"/>
    </row>
    <row r="2861" spans="2:4">
      <c r="B2861" s="112"/>
      <c r="C2861" s="112"/>
      <c r="D2861" s="112"/>
    </row>
    <row r="2862" spans="2:4">
      <c r="B2862" s="112"/>
      <c r="C2862" s="112"/>
      <c r="D2862" s="112"/>
    </row>
    <row r="2863" spans="2:4">
      <c r="B2863" s="112"/>
      <c r="C2863" s="112"/>
      <c r="D2863" s="112"/>
    </row>
    <row r="2864" spans="2:4">
      <c r="B2864" s="112"/>
      <c r="C2864" s="112"/>
      <c r="D2864" s="112"/>
    </row>
    <row r="2865" spans="2:4">
      <c r="B2865" s="112"/>
      <c r="C2865" s="112"/>
      <c r="D2865" s="112"/>
    </row>
    <row r="2866" spans="2:4">
      <c r="B2866" s="112"/>
      <c r="C2866" s="112"/>
      <c r="D2866" s="112"/>
    </row>
    <row r="2867" spans="2:4">
      <c r="B2867" s="112"/>
      <c r="C2867" s="112"/>
      <c r="D2867" s="112"/>
    </row>
    <row r="2868" spans="2:4">
      <c r="B2868" s="112"/>
      <c r="C2868" s="112"/>
      <c r="D2868" s="112"/>
    </row>
    <row r="2869" spans="2:4">
      <c r="B2869" s="112"/>
      <c r="C2869" s="112"/>
      <c r="D2869" s="112"/>
    </row>
    <row r="2870" spans="2:4">
      <c r="B2870" s="112"/>
      <c r="C2870" s="112"/>
      <c r="D2870" s="112"/>
    </row>
    <row r="2871" spans="2:4">
      <c r="B2871" s="112"/>
      <c r="C2871" s="112"/>
      <c r="D2871" s="112"/>
    </row>
    <row r="2872" spans="2:4">
      <c r="B2872" s="112"/>
      <c r="C2872" s="112"/>
      <c r="D2872" s="112"/>
    </row>
    <row r="2873" spans="2:4">
      <c r="B2873" s="112"/>
      <c r="C2873" s="112"/>
      <c r="D2873" s="112"/>
    </row>
    <row r="2874" spans="2:4">
      <c r="B2874" s="112"/>
      <c r="C2874" s="112"/>
      <c r="D2874" s="112"/>
    </row>
    <row r="2875" spans="2:4">
      <c r="B2875" s="112"/>
      <c r="C2875" s="112"/>
      <c r="D2875" s="112"/>
    </row>
    <row r="2876" spans="2:4">
      <c r="B2876" s="112"/>
      <c r="C2876" s="112"/>
      <c r="D2876" s="112"/>
    </row>
    <row r="2877" spans="2:4">
      <c r="B2877" s="112"/>
      <c r="C2877" s="112"/>
      <c r="D2877" s="112"/>
    </row>
    <row r="2878" spans="2:4">
      <c r="B2878" s="112"/>
      <c r="C2878" s="112"/>
      <c r="D2878" s="112"/>
    </row>
    <row r="2879" spans="2:4">
      <c r="B2879" s="112"/>
      <c r="C2879" s="112"/>
      <c r="D2879" s="112"/>
    </row>
    <row r="2880" spans="2:4">
      <c r="B2880" s="112"/>
      <c r="C2880" s="112"/>
      <c r="D2880" s="112"/>
    </row>
    <row r="2881" spans="2:4">
      <c r="B2881" s="112"/>
      <c r="C2881" s="112"/>
      <c r="D2881" s="112"/>
    </row>
    <row r="2882" spans="2:4">
      <c r="B2882" s="112"/>
      <c r="C2882" s="112"/>
      <c r="D2882" s="112"/>
    </row>
    <row r="2883" spans="2:4">
      <c r="B2883" s="112"/>
      <c r="C2883" s="112"/>
      <c r="D2883" s="112"/>
    </row>
    <row r="2884" spans="2:4">
      <c r="B2884" s="112"/>
      <c r="C2884" s="112"/>
      <c r="D2884" s="112"/>
    </row>
    <row r="2885" spans="2:4">
      <c r="B2885" s="112"/>
      <c r="C2885" s="112"/>
      <c r="D2885" s="112"/>
    </row>
    <row r="2886" spans="2:4">
      <c r="B2886" s="112"/>
      <c r="C2886" s="112"/>
      <c r="D2886" s="112"/>
    </row>
    <row r="2887" spans="2:4">
      <c r="B2887" s="112"/>
      <c r="C2887" s="112"/>
      <c r="D2887" s="112"/>
    </row>
    <row r="2888" spans="2:4">
      <c r="B2888" s="112"/>
      <c r="C2888" s="112"/>
      <c r="D2888" s="112"/>
    </row>
    <row r="2889" spans="2:4">
      <c r="B2889" s="112"/>
      <c r="C2889" s="112"/>
      <c r="D2889" s="112"/>
    </row>
    <row r="2890" spans="2:4">
      <c r="B2890" s="112"/>
      <c r="C2890" s="112"/>
      <c r="D2890" s="112"/>
    </row>
    <row r="2891" spans="2:4">
      <c r="B2891" s="112"/>
      <c r="C2891" s="112"/>
      <c r="D2891" s="112"/>
    </row>
    <row r="2892" spans="2:4">
      <c r="B2892" s="112"/>
      <c r="C2892" s="112"/>
      <c r="D2892" s="112"/>
    </row>
    <row r="2893" spans="2:4">
      <c r="B2893" s="112"/>
      <c r="C2893" s="112"/>
      <c r="D2893" s="112"/>
    </row>
    <row r="2894" spans="2:4">
      <c r="B2894" s="112"/>
      <c r="C2894" s="112"/>
      <c r="D2894" s="112"/>
    </row>
    <row r="2895" spans="2:4">
      <c r="B2895" s="112"/>
      <c r="C2895" s="112"/>
      <c r="D2895" s="112"/>
    </row>
    <row r="2896" spans="2:4">
      <c r="B2896" s="112"/>
      <c r="C2896" s="112"/>
      <c r="D2896" s="112"/>
    </row>
    <row r="2897" spans="2:4">
      <c r="B2897" s="112"/>
      <c r="C2897" s="112"/>
      <c r="D2897" s="112"/>
    </row>
    <row r="2898" spans="2:4">
      <c r="B2898" s="112"/>
      <c r="C2898" s="112"/>
      <c r="D2898" s="112"/>
    </row>
    <row r="2899" spans="2:4">
      <c r="B2899" s="112"/>
      <c r="C2899" s="112"/>
      <c r="D2899" s="112"/>
    </row>
    <row r="2900" spans="2:4">
      <c r="B2900" s="112"/>
      <c r="C2900" s="112"/>
      <c r="D2900" s="112"/>
    </row>
    <row r="2901" spans="2:4">
      <c r="B2901" s="112"/>
      <c r="C2901" s="112"/>
      <c r="D2901" s="112"/>
    </row>
    <row r="2902" spans="2:4">
      <c r="B2902" s="112"/>
      <c r="C2902" s="112"/>
      <c r="D2902" s="112"/>
    </row>
    <row r="2903" spans="2:4">
      <c r="B2903" s="112"/>
      <c r="C2903" s="112"/>
      <c r="D2903" s="112"/>
    </row>
    <row r="2904" spans="2:4">
      <c r="B2904" s="112"/>
      <c r="C2904" s="112"/>
      <c r="D2904" s="112"/>
    </row>
    <row r="2905" spans="2:4">
      <c r="B2905" s="112"/>
      <c r="C2905" s="112"/>
      <c r="D2905" s="112"/>
    </row>
    <row r="2906" spans="2:4">
      <c r="B2906" s="112"/>
      <c r="C2906" s="112"/>
      <c r="D2906" s="112"/>
    </row>
    <row r="2907" spans="2:4">
      <c r="B2907" s="112"/>
      <c r="C2907" s="112"/>
      <c r="D2907" s="112"/>
    </row>
    <row r="2908" spans="2:4">
      <c r="B2908" s="112"/>
      <c r="C2908" s="112"/>
      <c r="D2908" s="112"/>
    </row>
    <row r="2909" spans="2:4">
      <c r="B2909" s="112"/>
      <c r="C2909" s="112"/>
      <c r="D2909" s="112"/>
    </row>
    <row r="2910" spans="2:4">
      <c r="B2910" s="112"/>
      <c r="C2910" s="112"/>
      <c r="D2910" s="112"/>
    </row>
    <row r="2911" spans="2:4">
      <c r="B2911" s="112"/>
      <c r="C2911" s="112"/>
      <c r="D2911" s="112"/>
    </row>
    <row r="2912" spans="2:4">
      <c r="B2912" s="112"/>
      <c r="C2912" s="112"/>
      <c r="D2912" s="112"/>
    </row>
    <row r="2913" spans="2:4">
      <c r="B2913" s="112"/>
      <c r="C2913" s="112"/>
      <c r="D2913" s="112"/>
    </row>
    <row r="2914" spans="2:4">
      <c r="B2914" s="112"/>
      <c r="C2914" s="112"/>
      <c r="D2914" s="112"/>
    </row>
    <row r="2915" spans="2:4">
      <c r="B2915" s="112"/>
      <c r="C2915" s="112"/>
      <c r="D2915" s="112"/>
    </row>
    <row r="2916" spans="2:4">
      <c r="B2916" s="112"/>
      <c r="C2916" s="112"/>
      <c r="D2916" s="112"/>
    </row>
    <row r="2917" spans="2:4">
      <c r="B2917" s="112"/>
      <c r="C2917" s="112"/>
      <c r="D2917" s="112"/>
    </row>
    <row r="2918" spans="2:4">
      <c r="B2918" s="112"/>
      <c r="C2918" s="112"/>
      <c r="D2918" s="112"/>
    </row>
    <row r="2919" spans="2:4">
      <c r="B2919" s="112"/>
      <c r="C2919" s="112"/>
      <c r="D2919" s="112"/>
    </row>
    <row r="2920" spans="2:4">
      <c r="B2920" s="112"/>
      <c r="C2920" s="112"/>
      <c r="D2920" s="112"/>
    </row>
    <row r="2921" spans="2:4">
      <c r="B2921" s="112"/>
      <c r="C2921" s="112"/>
      <c r="D2921" s="112"/>
    </row>
    <row r="2922" spans="2:4">
      <c r="B2922" s="112"/>
      <c r="C2922" s="112"/>
      <c r="D2922" s="112"/>
    </row>
    <row r="2923" spans="2:4">
      <c r="B2923" s="112"/>
      <c r="C2923" s="112"/>
      <c r="D2923" s="112"/>
    </row>
    <row r="2924" spans="2:4">
      <c r="B2924" s="112"/>
      <c r="C2924" s="112"/>
      <c r="D2924" s="112"/>
    </row>
    <row r="2925" spans="2:4">
      <c r="B2925" s="112"/>
      <c r="C2925" s="112"/>
      <c r="D2925" s="112"/>
    </row>
    <row r="2926" spans="2:4">
      <c r="B2926" s="112"/>
      <c r="C2926" s="112"/>
      <c r="D2926" s="112"/>
    </row>
    <row r="2927" spans="2:4">
      <c r="B2927" s="112"/>
      <c r="C2927" s="112"/>
      <c r="D2927" s="112"/>
    </row>
    <row r="2928" spans="2:4">
      <c r="B2928" s="112"/>
      <c r="C2928" s="112"/>
      <c r="D2928" s="112"/>
    </row>
    <row r="2929" spans="2:4">
      <c r="B2929" s="112"/>
      <c r="C2929" s="112"/>
      <c r="D2929" s="112"/>
    </row>
    <row r="2930" spans="2:4">
      <c r="B2930" s="112"/>
      <c r="C2930" s="112"/>
      <c r="D2930" s="112"/>
    </row>
    <row r="2931" spans="2:4">
      <c r="B2931" s="112"/>
      <c r="C2931" s="112"/>
      <c r="D2931" s="112"/>
    </row>
    <row r="2932" spans="2:4">
      <c r="B2932" s="112"/>
      <c r="C2932" s="112"/>
      <c r="D2932" s="112"/>
    </row>
    <row r="2933" spans="2:4">
      <c r="B2933" s="112"/>
      <c r="C2933" s="112"/>
      <c r="D2933" s="112"/>
    </row>
    <row r="2934" spans="2:4">
      <c r="B2934" s="112"/>
      <c r="C2934" s="112"/>
      <c r="D2934" s="112"/>
    </row>
    <row r="2935" spans="2:4">
      <c r="B2935" s="112"/>
      <c r="C2935" s="112"/>
      <c r="D2935" s="112"/>
    </row>
    <row r="2936" spans="2:4">
      <c r="B2936" s="112"/>
      <c r="C2936" s="112"/>
      <c r="D2936" s="112"/>
    </row>
    <row r="2937" spans="2:4">
      <c r="B2937" s="112"/>
      <c r="C2937" s="112"/>
      <c r="D2937" s="112"/>
    </row>
    <row r="2938" spans="2:4">
      <c r="B2938" s="112"/>
      <c r="C2938" s="112"/>
      <c r="D2938" s="112"/>
    </row>
    <row r="2939" spans="2:4">
      <c r="B2939" s="112"/>
      <c r="C2939" s="112"/>
      <c r="D2939" s="112"/>
    </row>
    <row r="2940" spans="2:4">
      <c r="B2940" s="112"/>
      <c r="C2940" s="112"/>
      <c r="D2940" s="112"/>
    </row>
    <row r="2941" spans="2:4">
      <c r="B2941" s="112"/>
      <c r="C2941" s="112"/>
      <c r="D2941" s="112"/>
    </row>
    <row r="2942" spans="2:4">
      <c r="B2942" s="112"/>
      <c r="C2942" s="112"/>
      <c r="D2942" s="112"/>
    </row>
    <row r="2943" spans="2:4">
      <c r="B2943" s="112"/>
      <c r="C2943" s="112"/>
      <c r="D2943" s="112"/>
    </row>
    <row r="2944" spans="2:4">
      <c r="B2944" s="112"/>
      <c r="C2944" s="112"/>
      <c r="D2944" s="112"/>
    </row>
    <row r="2945" spans="2:4">
      <c r="B2945" s="112"/>
      <c r="C2945" s="112"/>
      <c r="D2945" s="112"/>
    </row>
    <row r="2946" spans="2:4">
      <c r="B2946" s="112"/>
      <c r="C2946" s="112"/>
      <c r="D2946" s="112"/>
    </row>
    <row r="2947" spans="2:4">
      <c r="B2947" s="112"/>
      <c r="C2947" s="112"/>
      <c r="D2947" s="112"/>
    </row>
    <row r="2948" spans="2:4">
      <c r="B2948" s="112"/>
      <c r="C2948" s="112"/>
      <c r="D2948" s="112"/>
    </row>
    <row r="2949" spans="2:4">
      <c r="B2949" s="112"/>
      <c r="C2949" s="112"/>
      <c r="D2949" s="112"/>
    </row>
    <row r="2950" spans="2:4">
      <c r="B2950" s="112"/>
      <c r="C2950" s="112"/>
      <c r="D2950" s="112"/>
    </row>
    <row r="2951" spans="2:4">
      <c r="B2951" s="112"/>
      <c r="C2951" s="112"/>
      <c r="D2951" s="112"/>
    </row>
    <row r="2952" spans="2:4">
      <c r="B2952" s="112"/>
      <c r="C2952" s="112"/>
      <c r="D2952" s="112"/>
    </row>
    <row r="2953" spans="2:4">
      <c r="B2953" s="112"/>
      <c r="C2953" s="112"/>
      <c r="D2953" s="112"/>
    </row>
    <row r="2954" spans="2:4">
      <c r="B2954" s="112"/>
      <c r="C2954" s="112"/>
      <c r="D2954" s="112"/>
    </row>
    <row r="2955" spans="2:4">
      <c r="B2955" s="112"/>
      <c r="C2955" s="112"/>
      <c r="D2955" s="112"/>
    </row>
    <row r="2956" spans="2:4">
      <c r="B2956" s="112"/>
      <c r="C2956" s="112"/>
      <c r="D2956" s="112"/>
    </row>
    <row r="2957" spans="2:4">
      <c r="B2957" s="112"/>
      <c r="C2957" s="112"/>
      <c r="D2957" s="112"/>
    </row>
    <row r="2958" spans="2:4">
      <c r="B2958" s="112"/>
      <c r="C2958" s="112"/>
      <c r="D2958" s="112"/>
    </row>
    <row r="2959" spans="2:4">
      <c r="B2959" s="112"/>
      <c r="C2959" s="112"/>
      <c r="D2959" s="112"/>
    </row>
    <row r="2960" spans="2:4">
      <c r="B2960" s="112"/>
      <c r="C2960" s="112"/>
      <c r="D2960" s="112"/>
    </row>
    <row r="2961" spans="2:4">
      <c r="B2961" s="112"/>
      <c r="C2961" s="112"/>
      <c r="D2961" s="112"/>
    </row>
    <row r="2962" spans="2:4">
      <c r="B2962" s="112"/>
      <c r="C2962" s="112"/>
      <c r="D2962" s="112"/>
    </row>
    <row r="2963" spans="2:4">
      <c r="B2963" s="112"/>
      <c r="C2963" s="112"/>
      <c r="D2963" s="112"/>
    </row>
    <row r="2964" spans="2:4">
      <c r="B2964" s="112"/>
      <c r="C2964" s="112"/>
      <c r="D2964" s="112"/>
    </row>
    <row r="2965" spans="2:4">
      <c r="B2965" s="112"/>
      <c r="C2965" s="112"/>
      <c r="D2965" s="112"/>
    </row>
    <row r="2966" spans="2:4">
      <c r="B2966" s="112"/>
      <c r="C2966" s="112"/>
      <c r="D2966" s="112"/>
    </row>
    <row r="2967" spans="2:4">
      <c r="B2967" s="112"/>
      <c r="C2967" s="112"/>
      <c r="D2967" s="112"/>
    </row>
    <row r="2968" spans="2:4">
      <c r="B2968" s="112"/>
      <c r="C2968" s="112"/>
      <c r="D2968" s="112"/>
    </row>
    <row r="2969" spans="2:4">
      <c r="B2969" s="112"/>
      <c r="C2969" s="112"/>
      <c r="D2969" s="112"/>
    </row>
    <row r="2970" spans="2:4">
      <c r="B2970" s="112"/>
      <c r="C2970" s="112"/>
      <c r="D2970" s="112"/>
    </row>
    <row r="2971" spans="2:4">
      <c r="B2971" s="112"/>
      <c r="C2971" s="112"/>
      <c r="D2971" s="112"/>
    </row>
    <row r="2972" spans="2:4">
      <c r="B2972" s="112"/>
      <c r="C2972" s="112"/>
      <c r="D2972" s="112"/>
    </row>
    <row r="2973" spans="2:4">
      <c r="B2973" s="112"/>
      <c r="C2973" s="112"/>
      <c r="D2973" s="112"/>
    </row>
    <row r="2974" spans="2:4">
      <c r="B2974" s="112"/>
      <c r="C2974" s="112"/>
      <c r="D2974" s="112"/>
    </row>
    <row r="2975" spans="2:4">
      <c r="B2975" s="112"/>
      <c r="C2975" s="112"/>
      <c r="D2975" s="112"/>
    </row>
    <row r="2976" spans="2:4">
      <c r="B2976" s="112"/>
      <c r="C2976" s="112"/>
      <c r="D2976" s="112"/>
    </row>
    <row r="2977" spans="2:4">
      <c r="B2977" s="112"/>
      <c r="C2977" s="112"/>
      <c r="D2977" s="112"/>
    </row>
    <row r="2978" spans="2:4">
      <c r="B2978" s="112"/>
      <c r="C2978" s="112"/>
      <c r="D2978" s="112"/>
    </row>
    <row r="2979" spans="2:4">
      <c r="B2979" s="112"/>
      <c r="C2979" s="112"/>
      <c r="D2979" s="112"/>
    </row>
    <row r="2980" spans="2:4">
      <c r="B2980" s="112"/>
      <c r="C2980" s="112"/>
      <c r="D2980" s="112"/>
    </row>
    <row r="2981" spans="2:4">
      <c r="B2981" s="112"/>
      <c r="C2981" s="112"/>
      <c r="D2981" s="112"/>
    </row>
    <row r="2982" spans="2:4">
      <c r="B2982" s="112"/>
      <c r="C2982" s="112"/>
      <c r="D2982" s="112"/>
    </row>
    <row r="2983" spans="2:4">
      <c r="B2983" s="112"/>
      <c r="C2983" s="112"/>
      <c r="D2983" s="112"/>
    </row>
    <row r="2984" spans="2:4">
      <c r="B2984" s="112"/>
      <c r="C2984" s="112"/>
      <c r="D2984" s="112"/>
    </row>
    <row r="2985" spans="2:4">
      <c r="B2985" s="112"/>
      <c r="C2985" s="112"/>
      <c r="D2985" s="112"/>
    </row>
    <row r="2986" spans="2:4">
      <c r="B2986" s="112"/>
      <c r="C2986" s="112"/>
      <c r="D2986" s="112"/>
    </row>
    <row r="2987" spans="2:4">
      <c r="B2987" s="112"/>
      <c r="C2987" s="112"/>
      <c r="D2987" s="112"/>
    </row>
    <row r="2988" spans="2:4">
      <c r="B2988" s="112"/>
      <c r="C2988" s="112"/>
      <c r="D2988" s="112"/>
    </row>
    <row r="2989" spans="2:4">
      <c r="B2989" s="112"/>
      <c r="C2989" s="112"/>
      <c r="D2989" s="112"/>
    </row>
    <row r="2990" spans="2:4">
      <c r="B2990" s="112"/>
      <c r="C2990" s="112"/>
      <c r="D2990" s="112"/>
    </row>
    <row r="2991" spans="2:4">
      <c r="B2991" s="112"/>
      <c r="C2991" s="112"/>
      <c r="D2991" s="112"/>
    </row>
    <row r="2992" spans="2:4">
      <c r="B2992" s="112"/>
      <c r="C2992" s="112"/>
      <c r="D2992" s="112"/>
    </row>
    <row r="2993" spans="2:4">
      <c r="B2993" s="112"/>
      <c r="C2993" s="112"/>
      <c r="D2993" s="112"/>
    </row>
    <row r="2994" spans="2:4">
      <c r="B2994" s="112"/>
      <c r="C2994" s="112"/>
      <c r="D2994" s="112"/>
    </row>
    <row r="2995" spans="2:4">
      <c r="B2995" s="112"/>
      <c r="C2995" s="112"/>
      <c r="D2995" s="112"/>
    </row>
    <row r="2996" spans="2:4">
      <c r="B2996" s="112"/>
      <c r="C2996" s="112"/>
      <c r="D2996" s="112"/>
    </row>
    <row r="2997" spans="2:4">
      <c r="B2997" s="112"/>
      <c r="C2997" s="112"/>
      <c r="D2997" s="112"/>
    </row>
    <row r="2998" spans="2:4">
      <c r="B2998" s="112"/>
      <c r="C2998" s="112"/>
      <c r="D2998" s="112"/>
    </row>
    <row r="2999" spans="2:4">
      <c r="B2999" s="112"/>
      <c r="C2999" s="112"/>
      <c r="D2999" s="112"/>
    </row>
    <row r="3000" spans="2:4">
      <c r="B3000" s="112"/>
      <c r="C3000" s="112"/>
      <c r="D3000" s="112"/>
    </row>
    <row r="3001" spans="2:4">
      <c r="B3001" s="112"/>
      <c r="C3001" s="112"/>
      <c r="D3001" s="112"/>
    </row>
    <row r="3002" spans="2:4">
      <c r="B3002" s="112"/>
      <c r="C3002" s="112"/>
      <c r="D3002" s="112"/>
    </row>
    <row r="3003" spans="2:4">
      <c r="B3003" s="112"/>
      <c r="C3003" s="112"/>
      <c r="D3003" s="112"/>
    </row>
    <row r="3004" spans="2:4">
      <c r="B3004" s="112"/>
      <c r="C3004" s="112"/>
      <c r="D3004" s="112"/>
    </row>
    <row r="3005" spans="2:4">
      <c r="B3005" s="112"/>
      <c r="C3005" s="112"/>
      <c r="D3005" s="112"/>
    </row>
    <row r="3006" spans="2:4">
      <c r="B3006" s="112"/>
      <c r="C3006" s="112"/>
      <c r="D3006" s="112"/>
    </row>
    <row r="3007" spans="2:4">
      <c r="B3007" s="112"/>
      <c r="C3007" s="112"/>
      <c r="D3007" s="112"/>
    </row>
    <row r="3008" spans="2:4">
      <c r="B3008" s="112"/>
      <c r="C3008" s="112"/>
      <c r="D3008" s="112"/>
    </row>
    <row r="3009" spans="2:4">
      <c r="B3009" s="112"/>
      <c r="C3009" s="112"/>
      <c r="D3009" s="112"/>
    </row>
    <row r="3010" spans="2:4">
      <c r="B3010" s="112"/>
      <c r="C3010" s="112"/>
      <c r="D3010" s="112"/>
    </row>
    <row r="3011" spans="2:4">
      <c r="B3011" s="112"/>
      <c r="C3011" s="112"/>
      <c r="D3011" s="112"/>
    </row>
    <row r="3012" spans="2:4">
      <c r="B3012" s="112"/>
      <c r="C3012" s="112"/>
      <c r="D3012" s="112"/>
    </row>
    <row r="3013" spans="2:4">
      <c r="B3013" s="112"/>
      <c r="C3013" s="112"/>
      <c r="D3013" s="112"/>
    </row>
    <row r="3014" spans="2:4">
      <c r="B3014" s="112"/>
      <c r="C3014" s="112"/>
      <c r="D3014" s="112"/>
    </row>
    <row r="3015" spans="2:4">
      <c r="B3015" s="112"/>
      <c r="C3015" s="112"/>
      <c r="D3015" s="112"/>
    </row>
    <row r="3016" spans="2:4">
      <c r="B3016" s="112"/>
      <c r="C3016" s="112"/>
      <c r="D3016" s="112"/>
    </row>
    <row r="3017" spans="2:4">
      <c r="B3017" s="112"/>
      <c r="C3017" s="112"/>
      <c r="D3017" s="112"/>
    </row>
    <row r="3018" spans="2:4">
      <c r="B3018" s="112"/>
      <c r="C3018" s="112"/>
      <c r="D3018" s="112"/>
    </row>
    <row r="3019" spans="2:4">
      <c r="B3019" s="112"/>
      <c r="C3019" s="112"/>
      <c r="D3019" s="112"/>
    </row>
    <row r="3020" spans="2:4">
      <c r="B3020" s="112"/>
      <c r="C3020" s="112"/>
      <c r="D3020" s="112"/>
    </row>
    <row r="3021" spans="2:4">
      <c r="B3021" s="112"/>
      <c r="C3021" s="112"/>
      <c r="D3021" s="112"/>
    </row>
    <row r="3022" spans="2:4">
      <c r="B3022" s="112"/>
      <c r="C3022" s="112"/>
      <c r="D3022" s="112"/>
    </row>
    <row r="3023" spans="2:4">
      <c r="B3023" s="112"/>
      <c r="C3023" s="112"/>
      <c r="D3023" s="112"/>
    </row>
    <row r="3024" spans="2:4">
      <c r="B3024" s="112"/>
      <c r="C3024" s="112"/>
      <c r="D3024" s="112"/>
    </row>
    <row r="3025" spans="2:4">
      <c r="B3025" s="112"/>
      <c r="C3025" s="112"/>
      <c r="D3025" s="112"/>
    </row>
    <row r="3026" spans="2:4">
      <c r="B3026" s="112"/>
      <c r="C3026" s="112"/>
      <c r="D3026" s="112"/>
    </row>
    <row r="3027" spans="2:4">
      <c r="B3027" s="112"/>
      <c r="C3027" s="112"/>
      <c r="D3027" s="112"/>
    </row>
    <row r="3028" spans="2:4">
      <c r="B3028" s="112"/>
      <c r="C3028" s="112"/>
      <c r="D3028" s="112"/>
    </row>
    <row r="3029" spans="2:4">
      <c r="B3029" s="112"/>
      <c r="C3029" s="112"/>
      <c r="D3029" s="112"/>
    </row>
    <row r="3030" spans="2:4">
      <c r="B3030" s="112"/>
      <c r="C3030" s="112"/>
      <c r="D3030" s="112"/>
    </row>
    <row r="3031" spans="2:4">
      <c r="B3031" s="112"/>
      <c r="C3031" s="112"/>
      <c r="D3031" s="112"/>
    </row>
    <row r="3032" spans="2:4">
      <c r="B3032" s="112"/>
      <c r="C3032" s="112"/>
      <c r="D3032" s="112"/>
    </row>
    <row r="3033" spans="2:4">
      <c r="B3033" s="112"/>
      <c r="C3033" s="112"/>
      <c r="D3033" s="112"/>
    </row>
    <row r="3034" spans="2:4">
      <c r="B3034" s="112"/>
      <c r="C3034" s="112"/>
      <c r="D3034" s="112"/>
    </row>
    <row r="3035" spans="2:4">
      <c r="B3035" s="112"/>
      <c r="C3035" s="112"/>
      <c r="D3035" s="112"/>
    </row>
    <row r="3036" spans="2:4">
      <c r="B3036" s="112"/>
      <c r="C3036" s="112"/>
      <c r="D3036" s="112"/>
    </row>
    <row r="3037" spans="2:4">
      <c r="B3037" s="112"/>
      <c r="C3037" s="112"/>
      <c r="D3037" s="112"/>
    </row>
    <row r="3038" spans="2:4">
      <c r="B3038" s="112"/>
      <c r="C3038" s="112"/>
      <c r="D3038" s="112"/>
    </row>
    <row r="3039" spans="2:4">
      <c r="B3039" s="112"/>
      <c r="C3039" s="112"/>
      <c r="D3039" s="112"/>
    </row>
    <row r="3040" spans="2:4">
      <c r="B3040" s="112"/>
      <c r="C3040" s="112"/>
      <c r="D3040" s="112"/>
    </row>
    <row r="3041" spans="2:4">
      <c r="B3041" s="112"/>
      <c r="C3041" s="112"/>
      <c r="D3041" s="112"/>
    </row>
    <row r="3042" spans="2:4">
      <c r="B3042" s="112"/>
      <c r="C3042" s="112"/>
      <c r="D3042" s="112"/>
    </row>
    <row r="3043" spans="2:4">
      <c r="B3043" s="112"/>
      <c r="C3043" s="112"/>
      <c r="D3043" s="112"/>
    </row>
    <row r="3044" spans="2:4">
      <c r="B3044" s="112"/>
      <c r="C3044" s="112"/>
      <c r="D3044" s="112"/>
    </row>
    <row r="3045" spans="2:4">
      <c r="B3045" s="112"/>
      <c r="C3045" s="112"/>
      <c r="D3045" s="112"/>
    </row>
    <row r="3046" spans="2:4">
      <c r="B3046" s="112"/>
      <c r="C3046" s="112"/>
      <c r="D3046" s="112"/>
    </row>
    <row r="3047" spans="2:4">
      <c r="B3047" s="112"/>
      <c r="C3047" s="112"/>
      <c r="D3047" s="112"/>
    </row>
    <row r="3048" spans="2:4">
      <c r="B3048" s="112"/>
      <c r="C3048" s="112"/>
      <c r="D3048" s="112"/>
    </row>
    <row r="3049" spans="2:4">
      <c r="B3049" s="112"/>
      <c r="C3049" s="112"/>
      <c r="D3049" s="112"/>
    </row>
    <row r="3050" spans="2:4">
      <c r="B3050" s="112"/>
      <c r="C3050" s="112"/>
      <c r="D3050" s="112"/>
    </row>
    <row r="3051" spans="2:4">
      <c r="B3051" s="112"/>
      <c r="C3051" s="112"/>
      <c r="D3051" s="112"/>
    </row>
    <row r="3052" spans="2:4">
      <c r="B3052" s="112"/>
      <c r="C3052" s="112"/>
      <c r="D3052" s="112"/>
    </row>
    <row r="3053" spans="2:4">
      <c r="B3053" s="112"/>
      <c r="C3053" s="112"/>
      <c r="D3053" s="112"/>
    </row>
    <row r="3054" spans="2:4">
      <c r="B3054" s="112"/>
      <c r="C3054" s="112"/>
      <c r="D3054" s="112"/>
    </row>
    <row r="3055" spans="2:4">
      <c r="B3055" s="112"/>
      <c r="C3055" s="112"/>
      <c r="D3055" s="112"/>
    </row>
    <row r="3056" spans="2:4">
      <c r="B3056" s="112"/>
      <c r="C3056" s="112"/>
      <c r="D3056" s="112"/>
    </row>
    <row r="3057" spans="2:4">
      <c r="B3057" s="112"/>
      <c r="C3057" s="112"/>
      <c r="D3057" s="112"/>
    </row>
    <row r="3058" spans="2:4">
      <c r="B3058" s="112"/>
      <c r="C3058" s="112"/>
      <c r="D3058" s="112"/>
    </row>
    <row r="3059" spans="2:4">
      <c r="B3059" s="112"/>
      <c r="C3059" s="112"/>
      <c r="D3059" s="112"/>
    </row>
    <row r="3060" spans="2:4">
      <c r="B3060" s="112"/>
      <c r="C3060" s="112"/>
      <c r="D3060" s="112"/>
    </row>
    <row r="3061" spans="2:4">
      <c r="B3061" s="112"/>
      <c r="C3061" s="112"/>
      <c r="D3061" s="112"/>
    </row>
    <row r="3062" spans="2:4">
      <c r="B3062" s="112"/>
      <c r="C3062" s="112"/>
      <c r="D3062" s="112"/>
    </row>
    <row r="3063" spans="2:4">
      <c r="B3063" s="112"/>
      <c r="C3063" s="112"/>
      <c r="D3063" s="112"/>
    </row>
    <row r="3064" spans="2:4">
      <c r="B3064" s="112"/>
      <c r="C3064" s="112"/>
      <c r="D3064" s="112"/>
    </row>
    <row r="3065" spans="2:4">
      <c r="B3065" s="112"/>
      <c r="C3065" s="112"/>
      <c r="D3065" s="112"/>
    </row>
    <row r="3066" spans="2:4">
      <c r="B3066" s="112"/>
      <c r="C3066" s="112"/>
      <c r="D3066" s="112"/>
    </row>
    <row r="3067" spans="2:4">
      <c r="B3067" s="112"/>
      <c r="C3067" s="112"/>
      <c r="D3067" s="112"/>
    </row>
    <row r="3068" spans="2:4">
      <c r="B3068" s="112"/>
      <c r="C3068" s="112"/>
      <c r="D3068" s="112"/>
    </row>
    <row r="3069" spans="2:4">
      <c r="B3069" s="112"/>
      <c r="C3069" s="112"/>
      <c r="D3069" s="112"/>
    </row>
    <row r="3070" spans="2:4">
      <c r="B3070" s="112"/>
      <c r="C3070" s="112"/>
      <c r="D3070" s="112"/>
    </row>
    <row r="3071" spans="2:4">
      <c r="B3071" s="112"/>
      <c r="C3071" s="112"/>
      <c r="D3071" s="112"/>
    </row>
    <row r="3072" spans="2:4">
      <c r="B3072" s="112"/>
      <c r="C3072" s="112"/>
      <c r="D3072" s="112"/>
    </row>
    <row r="3073" spans="2:4">
      <c r="B3073" s="112"/>
      <c r="C3073" s="112"/>
      <c r="D3073" s="112"/>
    </row>
    <row r="3074" spans="2:4">
      <c r="B3074" s="112"/>
      <c r="C3074" s="112"/>
      <c r="D3074" s="112"/>
    </row>
    <row r="3075" spans="2:4">
      <c r="B3075" s="112"/>
      <c r="C3075" s="112"/>
      <c r="D3075" s="112"/>
    </row>
    <row r="3076" spans="2:4">
      <c r="B3076" s="112"/>
      <c r="C3076" s="112"/>
      <c r="D3076" s="112"/>
    </row>
    <row r="3077" spans="2:4">
      <c r="B3077" s="112"/>
      <c r="C3077" s="112"/>
      <c r="D3077" s="112"/>
    </row>
    <row r="3078" spans="2:4">
      <c r="B3078" s="112"/>
      <c r="C3078" s="112"/>
      <c r="D3078" s="112"/>
    </row>
    <row r="3079" spans="2:4">
      <c r="B3079" s="112"/>
      <c r="C3079" s="112"/>
      <c r="D3079" s="112"/>
    </row>
    <row r="3080" spans="2:4">
      <c r="B3080" s="112"/>
      <c r="C3080" s="112"/>
      <c r="D3080" s="112"/>
    </row>
    <row r="3081" spans="2:4">
      <c r="B3081" s="112"/>
      <c r="C3081" s="112"/>
      <c r="D3081" s="112"/>
    </row>
    <row r="3082" spans="2:4">
      <c r="B3082" s="112"/>
      <c r="C3082" s="112"/>
      <c r="D3082" s="112"/>
    </row>
    <row r="3083" spans="2:4">
      <c r="B3083" s="112"/>
      <c r="C3083" s="112"/>
      <c r="D3083" s="112"/>
    </row>
    <row r="3084" spans="2:4">
      <c r="B3084" s="112"/>
      <c r="C3084" s="112"/>
      <c r="D3084" s="112"/>
    </row>
    <row r="3085" spans="2:4">
      <c r="B3085" s="112"/>
      <c r="C3085" s="112"/>
      <c r="D3085" s="112"/>
    </row>
    <row r="3086" spans="2:4">
      <c r="B3086" s="112"/>
      <c r="C3086" s="112"/>
      <c r="D3086" s="112"/>
    </row>
    <row r="3087" spans="2:4">
      <c r="B3087" s="112"/>
      <c r="C3087" s="112"/>
      <c r="D3087" s="112"/>
    </row>
    <row r="3088" spans="2:4">
      <c r="B3088" s="112"/>
      <c r="C3088" s="112"/>
      <c r="D3088" s="112"/>
    </row>
    <row r="3089" spans="2:4">
      <c r="B3089" s="112"/>
      <c r="C3089" s="112"/>
      <c r="D3089" s="112"/>
    </row>
    <row r="3090" spans="2:4">
      <c r="B3090" s="112"/>
      <c r="C3090" s="112"/>
      <c r="D3090" s="112"/>
    </row>
    <row r="3091" spans="2:4">
      <c r="B3091" s="112"/>
      <c r="C3091" s="112"/>
      <c r="D3091" s="112"/>
    </row>
    <row r="3092" spans="2:4">
      <c r="B3092" s="112"/>
      <c r="C3092" s="112"/>
      <c r="D3092" s="112"/>
    </row>
    <row r="3093" spans="2:4">
      <c r="B3093" s="112"/>
      <c r="C3093" s="112"/>
      <c r="D3093" s="112"/>
    </row>
    <row r="3094" spans="2:4">
      <c r="B3094" s="112"/>
      <c r="C3094" s="112"/>
      <c r="D3094" s="112"/>
    </row>
    <row r="3095" spans="2:4">
      <c r="B3095" s="112"/>
      <c r="C3095" s="112"/>
      <c r="D3095" s="112"/>
    </row>
    <row r="3096" spans="2:4">
      <c r="B3096" s="112"/>
      <c r="C3096" s="112"/>
      <c r="D3096" s="112"/>
    </row>
    <row r="3097" spans="2:4">
      <c r="B3097" s="112"/>
      <c r="C3097" s="112"/>
      <c r="D3097" s="112"/>
    </row>
    <row r="3098" spans="2:4">
      <c r="B3098" s="112"/>
      <c r="C3098" s="112"/>
      <c r="D3098" s="112"/>
    </row>
    <row r="3099" spans="2:4">
      <c r="B3099" s="112"/>
      <c r="C3099" s="112"/>
      <c r="D3099" s="112"/>
    </row>
    <row r="3100" spans="2:4">
      <c r="B3100" s="112"/>
      <c r="C3100" s="112"/>
      <c r="D3100" s="112"/>
    </row>
    <row r="3101" spans="2:4">
      <c r="B3101" s="112"/>
      <c r="C3101" s="112"/>
      <c r="D3101" s="112"/>
    </row>
    <row r="3102" spans="2:4">
      <c r="B3102" s="112"/>
      <c r="C3102" s="112"/>
      <c r="D3102" s="112"/>
    </row>
    <row r="3103" spans="2:4">
      <c r="B3103" s="112"/>
      <c r="C3103" s="112"/>
      <c r="D3103" s="112"/>
    </row>
    <row r="3104" spans="2:4">
      <c r="B3104" s="112"/>
      <c r="C3104" s="112"/>
      <c r="D3104" s="112"/>
    </row>
    <row r="3105" spans="2:4">
      <c r="B3105" s="112"/>
      <c r="C3105" s="112"/>
      <c r="D3105" s="112"/>
    </row>
    <row r="3106" spans="2:4">
      <c r="B3106" s="112"/>
      <c r="C3106" s="112"/>
      <c r="D3106" s="112"/>
    </row>
    <row r="3107" spans="2:4">
      <c r="B3107" s="112"/>
      <c r="C3107" s="112"/>
      <c r="D3107" s="112"/>
    </row>
    <row r="3108" spans="2:4">
      <c r="B3108" s="112"/>
      <c r="C3108" s="112"/>
      <c r="D3108" s="112"/>
    </row>
    <row r="3109" spans="2:4">
      <c r="B3109" s="112"/>
      <c r="C3109" s="112"/>
      <c r="D3109" s="112"/>
    </row>
    <row r="3110" spans="2:4">
      <c r="B3110" s="112"/>
      <c r="C3110" s="112"/>
      <c r="D3110" s="112"/>
    </row>
    <row r="3111" spans="2:4">
      <c r="B3111" s="112"/>
      <c r="C3111" s="112"/>
      <c r="D3111" s="112"/>
    </row>
    <row r="3112" spans="2:4">
      <c r="B3112" s="112"/>
      <c r="C3112" s="112"/>
      <c r="D3112" s="112"/>
    </row>
    <row r="3113" spans="2:4">
      <c r="B3113" s="112"/>
      <c r="C3113" s="112"/>
      <c r="D3113" s="112"/>
    </row>
    <row r="3114" spans="2:4">
      <c r="B3114" s="112"/>
      <c r="C3114" s="112"/>
      <c r="D3114" s="112"/>
    </row>
    <row r="3115" spans="2:4">
      <c r="B3115" s="112"/>
      <c r="C3115" s="112"/>
      <c r="D3115" s="112"/>
    </row>
    <row r="3116" spans="2:4">
      <c r="B3116" s="112"/>
      <c r="C3116" s="112"/>
      <c r="D3116" s="112"/>
    </row>
    <row r="3117" spans="2:4">
      <c r="B3117" s="112"/>
      <c r="C3117" s="112"/>
      <c r="D3117" s="112"/>
    </row>
    <row r="3118" spans="2:4">
      <c r="B3118" s="112"/>
      <c r="C3118" s="112"/>
      <c r="D3118" s="112"/>
    </row>
    <row r="3119" spans="2:4">
      <c r="B3119" s="112"/>
      <c r="C3119" s="112"/>
      <c r="D3119" s="112"/>
    </row>
    <row r="3120" spans="2:4">
      <c r="B3120" s="112"/>
      <c r="C3120" s="112"/>
      <c r="D3120" s="112"/>
    </row>
    <row r="3121" spans="2:4">
      <c r="B3121" s="112"/>
      <c r="C3121" s="112"/>
      <c r="D3121" s="112"/>
    </row>
    <row r="3122" spans="2:4">
      <c r="B3122" s="112"/>
      <c r="C3122" s="112"/>
      <c r="D3122" s="112"/>
    </row>
    <row r="3123" spans="2:4">
      <c r="B3123" s="112"/>
      <c r="C3123" s="112"/>
      <c r="D3123" s="112"/>
    </row>
    <row r="3124" spans="2:4">
      <c r="B3124" s="112"/>
      <c r="C3124" s="112"/>
      <c r="D3124" s="112"/>
    </row>
    <row r="3125" spans="2:4">
      <c r="B3125" s="112"/>
      <c r="C3125" s="112"/>
      <c r="D3125" s="112"/>
    </row>
    <row r="3126" spans="2:4">
      <c r="B3126" s="112"/>
      <c r="C3126" s="112"/>
      <c r="D3126" s="112"/>
    </row>
    <row r="3127" spans="2:4">
      <c r="B3127" s="112"/>
      <c r="C3127" s="112"/>
      <c r="D3127" s="112"/>
    </row>
    <row r="3128" spans="2:4">
      <c r="B3128" s="112"/>
      <c r="C3128" s="112"/>
      <c r="D3128" s="112"/>
    </row>
    <row r="3129" spans="2:4">
      <c r="B3129" s="112"/>
      <c r="C3129" s="112"/>
      <c r="D3129" s="112"/>
    </row>
    <row r="3130" spans="2:4">
      <c r="B3130" s="112"/>
      <c r="C3130" s="112"/>
      <c r="D3130" s="112"/>
    </row>
    <row r="3131" spans="2:4">
      <c r="B3131" s="112"/>
      <c r="C3131" s="112"/>
      <c r="D3131" s="112"/>
    </row>
    <row r="3132" spans="2:4">
      <c r="B3132" s="112"/>
      <c r="C3132" s="112"/>
      <c r="D3132" s="112"/>
    </row>
    <row r="3133" spans="2:4">
      <c r="B3133" s="112"/>
      <c r="C3133" s="112"/>
      <c r="D3133" s="112"/>
    </row>
    <row r="3134" spans="2:4">
      <c r="B3134" s="112"/>
      <c r="C3134" s="112"/>
      <c r="D3134" s="112"/>
    </row>
    <row r="3135" spans="2:4">
      <c r="B3135" s="112"/>
      <c r="C3135" s="112"/>
      <c r="D3135" s="112"/>
    </row>
    <row r="3136" spans="2:4">
      <c r="B3136" s="112"/>
      <c r="C3136" s="112"/>
      <c r="D3136" s="112"/>
    </row>
    <row r="3137" spans="2:4">
      <c r="B3137" s="112"/>
      <c r="C3137" s="112"/>
      <c r="D3137" s="112"/>
    </row>
    <row r="3138" spans="2:4">
      <c r="B3138" s="112"/>
      <c r="C3138" s="112"/>
      <c r="D3138" s="112"/>
    </row>
    <row r="3139" spans="2:4">
      <c r="B3139" s="112"/>
      <c r="C3139" s="112"/>
      <c r="D3139" s="112"/>
    </row>
    <row r="3140" spans="2:4">
      <c r="B3140" s="112"/>
      <c r="C3140" s="112"/>
      <c r="D3140" s="112"/>
    </row>
    <row r="3141" spans="2:4">
      <c r="B3141" s="112"/>
      <c r="C3141" s="112"/>
      <c r="D3141" s="112"/>
    </row>
    <row r="3142" spans="2:4">
      <c r="B3142" s="112"/>
      <c r="C3142" s="112"/>
      <c r="D3142" s="112"/>
    </row>
    <row r="3143" spans="2:4">
      <c r="B3143" s="112"/>
      <c r="C3143" s="112"/>
      <c r="D3143" s="112"/>
    </row>
    <row r="3144" spans="2:4">
      <c r="B3144" s="112"/>
      <c r="C3144" s="112"/>
      <c r="D3144" s="112"/>
    </row>
    <row r="3145" spans="2:4">
      <c r="B3145" s="112"/>
      <c r="C3145" s="112"/>
      <c r="D3145" s="112"/>
    </row>
    <row r="3146" spans="2:4">
      <c r="B3146" s="112"/>
      <c r="C3146" s="112"/>
      <c r="D3146" s="112"/>
    </row>
    <row r="3147" spans="2:4">
      <c r="B3147" s="112"/>
      <c r="C3147" s="112"/>
      <c r="D3147" s="112"/>
    </row>
    <row r="3148" spans="2:4">
      <c r="B3148" s="112"/>
      <c r="C3148" s="112"/>
      <c r="D3148" s="112"/>
    </row>
    <row r="3149" spans="2:4">
      <c r="B3149" s="112"/>
      <c r="C3149" s="112"/>
      <c r="D3149" s="112"/>
    </row>
    <row r="3150" spans="2:4">
      <c r="B3150" s="112"/>
      <c r="C3150" s="112"/>
      <c r="D3150" s="112"/>
    </row>
    <row r="3151" spans="2:4">
      <c r="B3151" s="112"/>
      <c r="C3151" s="112"/>
      <c r="D3151" s="112"/>
    </row>
    <row r="3152" spans="2:4">
      <c r="B3152" s="112"/>
      <c r="C3152" s="112"/>
      <c r="D3152" s="112"/>
    </row>
    <row r="3153" spans="2:4">
      <c r="B3153" s="112"/>
      <c r="C3153" s="112"/>
      <c r="D3153" s="112"/>
    </row>
    <row r="3154" spans="2:4">
      <c r="B3154" s="112"/>
      <c r="C3154" s="112"/>
      <c r="D3154" s="112"/>
    </row>
    <row r="3155" spans="2:4">
      <c r="B3155" s="112"/>
      <c r="C3155" s="112"/>
      <c r="D3155" s="112"/>
    </row>
    <row r="3156" spans="2:4">
      <c r="B3156" s="112"/>
      <c r="C3156" s="112"/>
      <c r="D3156" s="112"/>
    </row>
    <row r="3157" spans="2:4">
      <c r="B3157" s="112"/>
      <c r="C3157" s="112"/>
      <c r="D3157" s="112"/>
    </row>
    <row r="3158" spans="2:4">
      <c r="B3158" s="112"/>
      <c r="C3158" s="112"/>
      <c r="D3158" s="112"/>
    </row>
    <row r="3159" spans="2:4">
      <c r="B3159" s="112"/>
      <c r="C3159" s="112"/>
      <c r="D3159" s="112"/>
    </row>
    <row r="3160" spans="2:4">
      <c r="B3160" s="112"/>
      <c r="C3160" s="112"/>
      <c r="D3160" s="112"/>
    </row>
    <row r="3161" spans="2:4">
      <c r="B3161" s="112"/>
      <c r="C3161" s="112"/>
      <c r="D3161" s="112"/>
    </row>
    <row r="3162" spans="2:4">
      <c r="B3162" s="112"/>
      <c r="C3162" s="112"/>
      <c r="D3162" s="112"/>
    </row>
    <row r="3163" spans="2:4">
      <c r="B3163" s="112"/>
      <c r="C3163" s="112"/>
      <c r="D3163" s="112"/>
    </row>
    <row r="3164" spans="2:4">
      <c r="B3164" s="112"/>
      <c r="C3164" s="112"/>
      <c r="D3164" s="112"/>
    </row>
    <row r="3165" spans="2:4">
      <c r="B3165" s="112"/>
      <c r="C3165" s="112"/>
      <c r="D3165" s="112"/>
    </row>
    <row r="3166" spans="2:4">
      <c r="B3166" s="112"/>
      <c r="C3166" s="112"/>
      <c r="D3166" s="112"/>
    </row>
    <row r="3167" spans="2:4">
      <c r="B3167" s="112"/>
      <c r="C3167" s="112"/>
      <c r="D3167" s="112"/>
    </row>
    <row r="3168" spans="2:4">
      <c r="B3168" s="112"/>
      <c r="C3168" s="112"/>
      <c r="D3168" s="112"/>
    </row>
    <row r="3169" spans="2:4">
      <c r="B3169" s="112"/>
      <c r="C3169" s="112"/>
      <c r="D3169" s="112"/>
    </row>
    <row r="3170" spans="2:4">
      <c r="B3170" s="112"/>
      <c r="C3170" s="112"/>
      <c r="D3170" s="112"/>
    </row>
    <row r="3171" spans="2:4">
      <c r="B3171" s="112"/>
      <c r="C3171" s="112"/>
      <c r="D3171" s="112"/>
    </row>
    <row r="3172" spans="2:4">
      <c r="B3172" s="112"/>
      <c r="C3172" s="112"/>
      <c r="D3172" s="112"/>
    </row>
    <row r="3173" spans="2:4">
      <c r="B3173" s="112"/>
      <c r="C3173" s="112"/>
      <c r="D3173" s="112"/>
    </row>
    <row r="3174" spans="2:4">
      <c r="B3174" s="112"/>
      <c r="C3174" s="112"/>
      <c r="D3174" s="112"/>
    </row>
    <row r="3175" spans="2:4">
      <c r="B3175" s="112"/>
      <c r="C3175" s="112"/>
      <c r="D3175" s="112"/>
    </row>
    <row r="3176" spans="2:4">
      <c r="B3176" s="112"/>
      <c r="C3176" s="112"/>
      <c r="D3176" s="112"/>
    </row>
    <row r="3177" spans="2:4">
      <c r="B3177" s="112"/>
      <c r="C3177" s="112"/>
      <c r="D3177" s="112"/>
    </row>
    <row r="3178" spans="2:4">
      <c r="B3178" s="112"/>
      <c r="C3178" s="112"/>
      <c r="D3178" s="112"/>
    </row>
    <row r="3179" spans="2:4">
      <c r="B3179" s="112"/>
      <c r="C3179" s="112"/>
      <c r="D3179" s="112"/>
    </row>
    <row r="3180" spans="2:4">
      <c r="B3180" s="112"/>
      <c r="C3180" s="112"/>
      <c r="D3180" s="112"/>
    </row>
    <row r="3181" spans="2:4">
      <c r="B3181" s="112"/>
      <c r="C3181" s="112"/>
      <c r="D3181" s="112"/>
    </row>
    <row r="3182" spans="2:4">
      <c r="B3182" s="112"/>
      <c r="C3182" s="112"/>
      <c r="D3182" s="112"/>
    </row>
    <row r="3183" spans="2:4">
      <c r="B3183" s="112"/>
      <c r="C3183" s="112"/>
      <c r="D3183" s="112"/>
    </row>
    <row r="3184" spans="2:4">
      <c r="B3184" s="112"/>
      <c r="C3184" s="112"/>
      <c r="D3184" s="112"/>
    </row>
    <row r="3185" spans="2:4">
      <c r="B3185" s="112"/>
      <c r="C3185" s="112"/>
      <c r="D3185" s="112"/>
    </row>
    <row r="3186" spans="2:4">
      <c r="B3186" s="112"/>
      <c r="C3186" s="112"/>
      <c r="D3186" s="112"/>
    </row>
    <row r="3187" spans="2:4">
      <c r="B3187" s="112"/>
      <c r="C3187" s="112"/>
      <c r="D3187" s="112"/>
    </row>
    <row r="3188" spans="2:4">
      <c r="B3188" s="112"/>
      <c r="C3188" s="112"/>
      <c r="D3188" s="112"/>
    </row>
    <row r="3189" spans="2:4">
      <c r="B3189" s="112"/>
      <c r="C3189" s="112"/>
      <c r="D3189" s="112"/>
    </row>
    <row r="3190" spans="2:4">
      <c r="B3190" s="112"/>
      <c r="C3190" s="112"/>
      <c r="D3190" s="112"/>
    </row>
    <row r="3191" spans="2:4">
      <c r="B3191" s="112"/>
      <c r="C3191" s="112"/>
      <c r="D3191" s="112"/>
    </row>
    <row r="3192" spans="2:4">
      <c r="B3192" s="112"/>
      <c r="C3192" s="112"/>
      <c r="D3192" s="112"/>
    </row>
    <row r="3193" spans="2:4">
      <c r="B3193" s="112"/>
      <c r="C3193" s="112"/>
      <c r="D3193" s="112"/>
    </row>
    <row r="3194" spans="2:4">
      <c r="B3194" s="112"/>
      <c r="C3194" s="112"/>
      <c r="D3194" s="112"/>
    </row>
    <row r="3195" spans="2:4">
      <c r="B3195" s="112"/>
      <c r="C3195" s="112"/>
      <c r="D3195" s="112"/>
    </row>
    <row r="3196" spans="2:4">
      <c r="B3196" s="112"/>
      <c r="C3196" s="112"/>
      <c r="D3196" s="112"/>
    </row>
    <row r="3197" spans="2:4">
      <c r="B3197" s="112"/>
      <c r="C3197" s="112"/>
      <c r="D3197" s="112"/>
    </row>
    <row r="3198" spans="2:4">
      <c r="B3198" s="112"/>
      <c r="C3198" s="112"/>
      <c r="D3198" s="112"/>
    </row>
    <row r="3199" spans="2:4">
      <c r="B3199" s="112"/>
      <c r="C3199" s="112"/>
      <c r="D3199" s="112"/>
    </row>
    <row r="3200" spans="2:4">
      <c r="B3200" s="112"/>
      <c r="C3200" s="112"/>
      <c r="D3200" s="112"/>
    </row>
    <row r="3201" spans="2:4">
      <c r="B3201" s="112"/>
      <c r="C3201" s="112"/>
      <c r="D3201" s="112"/>
    </row>
    <row r="3202" spans="2:4">
      <c r="B3202" s="112"/>
      <c r="C3202" s="112"/>
      <c r="D3202" s="112"/>
    </row>
    <row r="3203" spans="2:4">
      <c r="B3203" s="112"/>
      <c r="C3203" s="112"/>
      <c r="D3203" s="112"/>
    </row>
    <row r="3204" spans="2:4">
      <c r="B3204" s="112"/>
      <c r="C3204" s="112"/>
      <c r="D3204" s="112"/>
    </row>
    <row r="3205" spans="2:4">
      <c r="B3205" s="112"/>
      <c r="C3205" s="112"/>
      <c r="D3205" s="112"/>
    </row>
    <row r="3206" spans="2:4">
      <c r="B3206" s="112"/>
      <c r="C3206" s="112"/>
      <c r="D3206" s="112"/>
    </row>
    <row r="3207" spans="2:4">
      <c r="B3207" s="112"/>
      <c r="C3207" s="112"/>
      <c r="D3207" s="112"/>
    </row>
    <row r="3208" spans="2:4">
      <c r="B3208" s="112"/>
      <c r="C3208" s="112"/>
      <c r="D3208" s="112"/>
    </row>
    <row r="3209" spans="2:4">
      <c r="B3209" s="112"/>
      <c r="C3209" s="112"/>
      <c r="D3209" s="112"/>
    </row>
    <row r="3210" spans="2:4">
      <c r="B3210" s="112"/>
      <c r="C3210" s="112"/>
      <c r="D3210" s="112"/>
    </row>
    <row r="3211" spans="2:4">
      <c r="B3211" s="112"/>
      <c r="C3211" s="112"/>
      <c r="D3211" s="112"/>
    </row>
    <row r="3212" spans="2:4">
      <c r="B3212" s="112"/>
      <c r="C3212" s="112"/>
      <c r="D3212" s="112"/>
    </row>
    <row r="3213" spans="2:4">
      <c r="B3213" s="112"/>
      <c r="C3213" s="112"/>
      <c r="D3213" s="112"/>
    </row>
    <row r="3214" spans="2:4">
      <c r="B3214" s="112"/>
      <c r="C3214" s="112"/>
      <c r="D3214" s="112"/>
    </row>
    <row r="3215" spans="2:4">
      <c r="B3215" s="112"/>
      <c r="C3215" s="112"/>
      <c r="D3215" s="112"/>
    </row>
    <row r="3216" spans="2:4">
      <c r="B3216" s="112"/>
      <c r="C3216" s="112"/>
      <c r="D3216" s="112"/>
    </row>
    <row r="3217" spans="2:4">
      <c r="B3217" s="112"/>
      <c r="C3217" s="112"/>
      <c r="D3217" s="112"/>
    </row>
    <row r="3218" spans="2:4">
      <c r="B3218" s="112"/>
      <c r="C3218" s="112"/>
      <c r="D3218" s="112"/>
    </row>
    <row r="3219" spans="2:4">
      <c r="B3219" s="112"/>
      <c r="C3219" s="112"/>
      <c r="D3219" s="112"/>
    </row>
    <row r="3220" spans="2:4">
      <c r="B3220" s="112"/>
      <c r="C3220" s="112"/>
      <c r="D3220" s="112"/>
    </row>
    <row r="3221" spans="2:4">
      <c r="B3221" s="112"/>
      <c r="C3221" s="112"/>
      <c r="D3221" s="112"/>
    </row>
    <row r="3222" spans="2:4">
      <c r="B3222" s="112"/>
      <c r="C3222" s="112"/>
      <c r="D3222" s="112"/>
    </row>
    <row r="3223" spans="2:4">
      <c r="B3223" s="112"/>
      <c r="C3223" s="112"/>
      <c r="D3223" s="112"/>
    </row>
    <row r="3224" spans="2:4">
      <c r="B3224" s="112"/>
      <c r="C3224" s="112"/>
      <c r="D3224" s="112"/>
    </row>
    <row r="3225" spans="2:4">
      <c r="B3225" s="112"/>
      <c r="C3225" s="112"/>
      <c r="D3225" s="112"/>
    </row>
    <row r="3226" spans="2:4">
      <c r="B3226" s="112"/>
      <c r="C3226" s="112"/>
      <c r="D3226" s="112"/>
    </row>
    <row r="3227" spans="2:4">
      <c r="B3227" s="112"/>
      <c r="C3227" s="112"/>
      <c r="D3227" s="112"/>
    </row>
    <row r="3228" spans="2:4">
      <c r="B3228" s="112"/>
      <c r="C3228" s="112"/>
      <c r="D3228" s="112"/>
    </row>
    <row r="3229" spans="2:4">
      <c r="B3229" s="112"/>
      <c r="C3229" s="112"/>
      <c r="D3229" s="112"/>
    </row>
    <row r="3230" spans="2:4">
      <c r="B3230" s="112"/>
      <c r="C3230" s="112"/>
      <c r="D3230" s="112"/>
    </row>
    <row r="3231" spans="2:4">
      <c r="B3231" s="112"/>
      <c r="C3231" s="112"/>
      <c r="D3231" s="112"/>
    </row>
    <row r="3232" spans="2:4">
      <c r="B3232" s="112"/>
      <c r="C3232" s="112"/>
      <c r="D3232" s="112"/>
    </row>
    <row r="3233" spans="2:4">
      <c r="B3233" s="112"/>
      <c r="C3233" s="112"/>
      <c r="D3233" s="112"/>
    </row>
    <row r="3234" spans="2:4">
      <c r="B3234" s="112"/>
      <c r="C3234" s="112"/>
      <c r="D3234" s="112"/>
    </row>
    <row r="3235" spans="2:4">
      <c r="B3235" s="112"/>
      <c r="C3235" s="112"/>
      <c r="D3235" s="112"/>
    </row>
    <row r="3236" spans="2:4">
      <c r="B3236" s="112"/>
      <c r="C3236" s="112"/>
      <c r="D3236" s="112"/>
    </row>
    <row r="3237" spans="2:4">
      <c r="B3237" s="112"/>
      <c r="C3237" s="112"/>
      <c r="D3237" s="112"/>
    </row>
    <row r="3238" spans="2:4">
      <c r="B3238" s="112"/>
      <c r="C3238" s="112"/>
      <c r="D3238" s="112"/>
    </row>
    <row r="3239" spans="2:4">
      <c r="B3239" s="112"/>
      <c r="C3239" s="112"/>
      <c r="D3239" s="112"/>
    </row>
    <row r="3240" spans="2:4">
      <c r="B3240" s="112"/>
      <c r="C3240" s="112"/>
      <c r="D3240" s="112"/>
    </row>
    <row r="3241" spans="2:4">
      <c r="B3241" s="112"/>
      <c r="C3241" s="112"/>
      <c r="D3241" s="112"/>
    </row>
    <row r="3242" spans="2:4">
      <c r="B3242" s="112"/>
      <c r="C3242" s="112"/>
      <c r="D3242" s="112"/>
    </row>
    <row r="3243" spans="2:4">
      <c r="B3243" s="112"/>
      <c r="C3243" s="112"/>
      <c r="D3243" s="112"/>
    </row>
    <row r="3244" spans="2:4">
      <c r="B3244" s="112"/>
      <c r="C3244" s="112"/>
      <c r="D3244" s="112"/>
    </row>
    <row r="3245" spans="2:4">
      <c r="B3245" s="112"/>
      <c r="C3245" s="112"/>
      <c r="D3245" s="112"/>
    </row>
    <row r="3246" spans="2:4">
      <c r="B3246" s="112"/>
      <c r="C3246" s="112"/>
      <c r="D3246" s="112"/>
    </row>
    <row r="3247" spans="2:4">
      <c r="B3247" s="112"/>
      <c r="C3247" s="112"/>
      <c r="D3247" s="112"/>
    </row>
    <row r="3248" spans="2:4">
      <c r="B3248" s="112"/>
      <c r="C3248" s="112"/>
      <c r="D3248" s="112"/>
    </row>
    <row r="3249" spans="2:4">
      <c r="B3249" s="112"/>
      <c r="C3249" s="112"/>
      <c r="D3249" s="112"/>
    </row>
    <row r="3250" spans="2:4">
      <c r="B3250" s="112"/>
      <c r="C3250" s="112"/>
      <c r="D3250" s="112"/>
    </row>
    <row r="3251" spans="2:4">
      <c r="B3251" s="112"/>
      <c r="C3251" s="112"/>
      <c r="D3251" s="112"/>
    </row>
    <row r="3252" spans="2:4">
      <c r="B3252" s="112"/>
      <c r="C3252" s="112"/>
      <c r="D3252" s="112"/>
    </row>
    <row r="3253" spans="2:4">
      <c r="B3253" s="112"/>
      <c r="C3253" s="112"/>
      <c r="D3253" s="112"/>
    </row>
    <row r="3254" spans="2:4">
      <c r="B3254" s="112"/>
      <c r="C3254" s="112"/>
      <c r="D3254" s="112"/>
    </row>
    <row r="3255" spans="2:4">
      <c r="B3255" s="112"/>
      <c r="C3255" s="112"/>
      <c r="D3255" s="112"/>
    </row>
    <row r="3256" spans="2:4">
      <c r="B3256" s="112"/>
      <c r="C3256" s="112"/>
      <c r="D3256" s="112"/>
    </row>
    <row r="3257" spans="2:4">
      <c r="B3257" s="112"/>
      <c r="C3257" s="112"/>
      <c r="D3257" s="112"/>
    </row>
    <row r="3258" spans="2:4">
      <c r="B3258" s="112"/>
      <c r="C3258" s="112"/>
      <c r="D3258" s="112"/>
    </row>
    <row r="3259" spans="2:4">
      <c r="B3259" s="112"/>
      <c r="C3259" s="112"/>
      <c r="D3259" s="112"/>
    </row>
    <row r="3260" spans="2:4">
      <c r="B3260" s="112"/>
      <c r="C3260" s="112"/>
      <c r="D3260" s="112"/>
    </row>
    <row r="3261" spans="2:4">
      <c r="B3261" s="112"/>
      <c r="C3261" s="112"/>
      <c r="D3261" s="112"/>
    </row>
    <row r="3262" spans="2:4">
      <c r="B3262" s="112"/>
      <c r="C3262" s="112"/>
      <c r="D3262" s="112"/>
    </row>
    <row r="3263" spans="2:4">
      <c r="B3263" s="112"/>
      <c r="C3263" s="112"/>
      <c r="D3263" s="112"/>
    </row>
    <row r="3264" spans="2:4">
      <c r="B3264" s="112"/>
      <c r="C3264" s="112"/>
      <c r="D3264" s="112"/>
    </row>
    <row r="3265" spans="2:4">
      <c r="B3265" s="112"/>
      <c r="C3265" s="112"/>
      <c r="D3265" s="112"/>
    </row>
    <row r="3266" spans="2:4">
      <c r="B3266" s="112"/>
      <c r="C3266" s="112"/>
      <c r="D3266" s="112"/>
    </row>
    <row r="3267" spans="2:4">
      <c r="B3267" s="112"/>
      <c r="C3267" s="112"/>
      <c r="D3267" s="112"/>
    </row>
    <row r="3268" spans="2:4">
      <c r="B3268" s="112"/>
      <c r="C3268" s="112"/>
      <c r="D3268" s="112"/>
    </row>
    <row r="3269" spans="2:4">
      <c r="B3269" s="112"/>
      <c r="C3269" s="112"/>
      <c r="D3269" s="112"/>
    </row>
    <row r="3270" spans="2:4">
      <c r="B3270" s="112"/>
      <c r="C3270" s="112"/>
      <c r="D3270" s="112"/>
    </row>
    <row r="3271" spans="2:4">
      <c r="B3271" s="112"/>
      <c r="C3271" s="112"/>
      <c r="D3271" s="112"/>
    </row>
    <row r="3272" spans="2:4">
      <c r="B3272" s="112"/>
      <c r="C3272" s="112"/>
      <c r="D3272" s="112"/>
    </row>
    <row r="3273" spans="2:4">
      <c r="B3273" s="112"/>
      <c r="C3273" s="112"/>
      <c r="D3273" s="112"/>
    </row>
    <row r="3274" spans="2:4">
      <c r="B3274" s="112"/>
      <c r="C3274" s="112"/>
      <c r="D3274" s="112"/>
    </row>
    <row r="3275" spans="2:4">
      <c r="B3275" s="112"/>
      <c r="C3275" s="112"/>
      <c r="D3275" s="112"/>
    </row>
    <row r="3276" spans="2:4">
      <c r="B3276" s="112"/>
      <c r="C3276" s="112"/>
      <c r="D3276" s="112"/>
    </row>
    <row r="3277" spans="2:4">
      <c r="B3277" s="112"/>
      <c r="C3277" s="112"/>
      <c r="D3277" s="112"/>
    </row>
    <row r="3278" spans="2:4">
      <c r="B3278" s="112"/>
      <c r="C3278" s="112"/>
      <c r="D3278" s="112"/>
    </row>
    <row r="3279" spans="2:4">
      <c r="B3279" s="112"/>
      <c r="C3279" s="112"/>
      <c r="D3279" s="112"/>
    </row>
    <row r="3280" spans="2:4">
      <c r="B3280" s="112"/>
      <c r="C3280" s="112"/>
      <c r="D3280" s="112"/>
    </row>
    <row r="3281" spans="2:4">
      <c r="B3281" s="112"/>
      <c r="C3281" s="112"/>
      <c r="D3281" s="112"/>
    </row>
    <row r="3282" spans="2:4">
      <c r="B3282" s="112"/>
      <c r="C3282" s="112"/>
      <c r="D3282" s="112"/>
    </row>
    <row r="3283" spans="2:4">
      <c r="B3283" s="112"/>
      <c r="C3283" s="112"/>
      <c r="D3283" s="112"/>
    </row>
    <row r="3284" spans="2:4">
      <c r="B3284" s="112"/>
      <c r="C3284" s="112"/>
      <c r="D3284" s="112"/>
    </row>
    <row r="3285" spans="2:4">
      <c r="B3285" s="112"/>
      <c r="C3285" s="112"/>
      <c r="D3285" s="112"/>
    </row>
    <row r="3286" spans="2:4">
      <c r="B3286" s="112"/>
      <c r="C3286" s="112"/>
      <c r="D3286" s="112"/>
    </row>
    <row r="3287" spans="2:4">
      <c r="B3287" s="112"/>
      <c r="C3287" s="112"/>
      <c r="D3287" s="112"/>
    </row>
    <row r="3288" spans="2:4">
      <c r="B3288" s="112"/>
      <c r="C3288" s="112"/>
      <c r="D3288" s="112"/>
    </row>
    <row r="3289" spans="2:4">
      <c r="B3289" s="112"/>
      <c r="C3289" s="112"/>
      <c r="D3289" s="112"/>
    </row>
    <row r="3290" spans="2:4">
      <c r="B3290" s="112"/>
      <c r="C3290" s="112"/>
      <c r="D3290" s="112"/>
    </row>
    <row r="3291" spans="2:4">
      <c r="B3291" s="112"/>
      <c r="C3291" s="112"/>
      <c r="D3291" s="112"/>
    </row>
    <row r="3292" spans="2:4">
      <c r="B3292" s="112"/>
      <c r="C3292" s="112"/>
      <c r="D3292" s="112"/>
    </row>
    <row r="3293" spans="2:4">
      <c r="B3293" s="112"/>
      <c r="C3293" s="112"/>
      <c r="D3293" s="112"/>
    </row>
    <row r="3294" spans="2:4">
      <c r="B3294" s="112"/>
      <c r="C3294" s="112"/>
      <c r="D3294" s="112"/>
    </row>
    <row r="3295" spans="2:4">
      <c r="B3295" s="112"/>
      <c r="C3295" s="112"/>
      <c r="D3295" s="112"/>
    </row>
    <row r="3296" spans="2:4">
      <c r="B3296" s="112"/>
      <c r="C3296" s="112"/>
      <c r="D3296" s="112"/>
    </row>
    <row r="3297" spans="2:4">
      <c r="B3297" s="112"/>
      <c r="C3297" s="112"/>
      <c r="D3297" s="112"/>
    </row>
    <row r="3298" spans="2:4">
      <c r="B3298" s="112"/>
      <c r="C3298" s="112"/>
      <c r="D3298" s="112"/>
    </row>
    <row r="3299" spans="2:4">
      <c r="B3299" s="112"/>
      <c r="C3299" s="112"/>
      <c r="D3299" s="112"/>
    </row>
    <row r="3300" spans="2:4">
      <c r="B3300" s="112"/>
      <c r="C3300" s="112"/>
      <c r="D3300" s="112"/>
    </row>
    <row r="3301" spans="2:4">
      <c r="B3301" s="112"/>
      <c r="C3301" s="112"/>
      <c r="D3301" s="112"/>
    </row>
    <row r="3302" spans="2:4">
      <c r="B3302" s="112"/>
      <c r="C3302" s="112"/>
      <c r="D3302" s="112"/>
    </row>
    <row r="3303" spans="2:4">
      <c r="B3303" s="112"/>
      <c r="C3303" s="112"/>
      <c r="D3303" s="112"/>
    </row>
    <row r="3304" spans="2:4">
      <c r="B3304" s="112"/>
      <c r="C3304" s="112"/>
      <c r="D3304" s="112"/>
    </row>
    <row r="3305" spans="2:4">
      <c r="B3305" s="112"/>
      <c r="C3305" s="112"/>
      <c r="D3305" s="112"/>
    </row>
    <row r="3306" spans="2:4">
      <c r="B3306" s="112"/>
      <c r="C3306" s="112"/>
      <c r="D3306" s="112"/>
    </row>
    <row r="3307" spans="2:4">
      <c r="B3307" s="112"/>
      <c r="C3307" s="112"/>
      <c r="D3307" s="112"/>
    </row>
    <row r="3308" spans="2:4">
      <c r="B3308" s="112"/>
      <c r="C3308" s="112"/>
      <c r="D3308" s="112"/>
    </row>
    <row r="3309" spans="2:4">
      <c r="B3309" s="112"/>
      <c r="C3309" s="112"/>
      <c r="D3309" s="112"/>
    </row>
    <row r="3310" spans="2:4">
      <c r="B3310" s="112"/>
      <c r="C3310" s="112"/>
      <c r="D3310" s="112"/>
    </row>
    <row r="3311" spans="2:4">
      <c r="B3311" s="112"/>
      <c r="C3311" s="112"/>
      <c r="D3311" s="112"/>
    </row>
    <row r="3312" spans="2:4">
      <c r="B3312" s="112"/>
      <c r="C3312" s="112"/>
      <c r="D3312" s="112"/>
    </row>
    <row r="3313" spans="2:4">
      <c r="B3313" s="112"/>
      <c r="C3313" s="112"/>
      <c r="D3313" s="112"/>
    </row>
    <row r="3314" spans="2:4">
      <c r="B3314" s="112"/>
      <c r="C3314" s="112"/>
      <c r="D3314" s="112"/>
    </row>
    <row r="3315" spans="2:4">
      <c r="B3315" s="112"/>
      <c r="C3315" s="112"/>
      <c r="D3315" s="112"/>
    </row>
    <row r="3316" spans="2:4">
      <c r="B3316" s="112"/>
      <c r="C3316" s="112"/>
      <c r="D3316" s="112"/>
    </row>
    <row r="3317" spans="2:4">
      <c r="B3317" s="112"/>
      <c r="C3317" s="112"/>
      <c r="D3317" s="112"/>
    </row>
    <row r="3318" spans="2:4">
      <c r="B3318" s="112"/>
      <c r="C3318" s="112"/>
      <c r="D3318" s="112"/>
    </row>
    <row r="3319" spans="2:4">
      <c r="B3319" s="112"/>
      <c r="C3319" s="112"/>
      <c r="D3319" s="112"/>
    </row>
    <row r="3320" spans="2:4">
      <c r="B3320" s="112"/>
      <c r="C3320" s="112"/>
      <c r="D3320" s="112"/>
    </row>
    <row r="3321" spans="2:4">
      <c r="B3321" s="112"/>
      <c r="C3321" s="112"/>
      <c r="D3321" s="112"/>
    </row>
    <row r="3322" spans="2:4">
      <c r="B3322" s="112"/>
      <c r="C3322" s="112"/>
      <c r="D3322" s="112"/>
    </row>
    <row r="3323" spans="2:4">
      <c r="B3323" s="112"/>
      <c r="C3323" s="112"/>
      <c r="D3323" s="112"/>
    </row>
    <row r="3324" spans="2:4">
      <c r="B3324" s="112"/>
      <c r="C3324" s="112"/>
      <c r="D3324" s="112"/>
    </row>
    <row r="3325" spans="2:4">
      <c r="B3325" s="112"/>
      <c r="C3325" s="112"/>
      <c r="D3325" s="112"/>
    </row>
    <row r="3326" spans="2:4">
      <c r="B3326" s="112"/>
      <c r="C3326" s="112"/>
      <c r="D3326" s="112"/>
    </row>
    <row r="3327" spans="2:4">
      <c r="B3327" s="112"/>
      <c r="C3327" s="112"/>
      <c r="D3327" s="112"/>
    </row>
    <row r="3328" spans="2:4">
      <c r="B3328" s="112"/>
      <c r="C3328" s="112"/>
      <c r="D3328" s="112"/>
    </row>
    <row r="3329" spans="2:4">
      <c r="B3329" s="112"/>
      <c r="C3329" s="112"/>
      <c r="D3329" s="112"/>
    </row>
    <row r="3330" spans="2:4">
      <c r="B3330" s="112"/>
      <c r="C3330" s="112"/>
      <c r="D3330" s="112"/>
    </row>
    <row r="3331" spans="2:4">
      <c r="B3331" s="112"/>
      <c r="C3331" s="112"/>
      <c r="D3331" s="112"/>
    </row>
    <row r="3332" spans="2:4">
      <c r="B3332" s="112"/>
      <c r="C3332" s="112"/>
      <c r="D3332" s="112"/>
    </row>
    <row r="3333" spans="2:4">
      <c r="B3333" s="112"/>
      <c r="C3333" s="112"/>
      <c r="D3333" s="112"/>
    </row>
    <row r="3334" spans="2:4">
      <c r="B3334" s="112"/>
      <c r="C3334" s="112"/>
      <c r="D3334" s="112"/>
    </row>
    <row r="3335" spans="2:4">
      <c r="B3335" s="112"/>
      <c r="C3335" s="112"/>
      <c r="D3335" s="112"/>
    </row>
    <row r="3336" spans="2:4">
      <c r="B3336" s="112"/>
      <c r="C3336" s="112"/>
      <c r="D3336" s="112"/>
    </row>
    <row r="3337" spans="2:4">
      <c r="B3337" s="112"/>
      <c r="C3337" s="112"/>
      <c r="D3337" s="112"/>
    </row>
    <row r="3338" spans="2:4">
      <c r="B3338" s="112"/>
      <c r="C3338" s="112"/>
      <c r="D3338" s="112"/>
    </row>
    <row r="3339" spans="2:4">
      <c r="B3339" s="112"/>
      <c r="C3339" s="112"/>
      <c r="D3339" s="112"/>
    </row>
    <row r="3340" spans="2:4">
      <c r="B3340" s="112"/>
      <c r="C3340" s="112"/>
      <c r="D3340" s="112"/>
    </row>
    <row r="3341" spans="2:4">
      <c r="B3341" s="112"/>
      <c r="C3341" s="112"/>
      <c r="D3341" s="112"/>
    </row>
    <row r="3342" spans="2:4">
      <c r="B3342" s="112"/>
      <c r="C3342" s="112"/>
      <c r="D3342" s="112"/>
    </row>
    <row r="3343" spans="2:4">
      <c r="B3343" s="112"/>
      <c r="C3343" s="112"/>
      <c r="D3343" s="112"/>
    </row>
    <row r="3344" spans="2:4">
      <c r="B3344" s="112"/>
      <c r="C3344" s="112"/>
      <c r="D3344" s="112"/>
    </row>
    <row r="3345" spans="2:4">
      <c r="B3345" s="112"/>
      <c r="C3345" s="112"/>
      <c r="D3345" s="112"/>
    </row>
    <row r="3346" spans="2:4">
      <c r="B3346" s="112"/>
      <c r="C3346" s="112"/>
      <c r="D3346" s="112"/>
    </row>
    <row r="3347" spans="2:4">
      <c r="B3347" s="112"/>
      <c r="C3347" s="112"/>
      <c r="D3347" s="112"/>
    </row>
    <row r="3348" spans="2:4">
      <c r="B3348" s="112"/>
      <c r="C3348" s="112"/>
      <c r="D3348" s="112"/>
    </row>
    <row r="3349" spans="2:4">
      <c r="B3349" s="112"/>
      <c r="C3349" s="112"/>
      <c r="D3349" s="112"/>
    </row>
    <row r="3350" spans="2:4">
      <c r="B3350" s="112"/>
      <c r="C3350" s="112"/>
      <c r="D3350" s="112"/>
    </row>
    <row r="3351" spans="2:4">
      <c r="B3351" s="112"/>
      <c r="C3351" s="112"/>
      <c r="D3351" s="112"/>
    </row>
    <row r="3352" spans="2:4">
      <c r="B3352" s="112"/>
      <c r="C3352" s="112"/>
      <c r="D3352" s="112"/>
    </row>
    <row r="3353" spans="2:4">
      <c r="B3353" s="112"/>
      <c r="C3353" s="112"/>
      <c r="D3353" s="112"/>
    </row>
    <row r="3354" spans="2:4">
      <c r="B3354" s="112"/>
      <c r="C3354" s="112"/>
      <c r="D3354" s="112"/>
    </row>
    <row r="3355" spans="2:4">
      <c r="B3355" s="112"/>
      <c r="C3355" s="112"/>
      <c r="D3355" s="112"/>
    </row>
    <row r="3356" spans="2:4">
      <c r="B3356" s="112"/>
      <c r="C3356" s="112"/>
      <c r="D3356" s="112"/>
    </row>
    <row r="3357" spans="2:4">
      <c r="B3357" s="112"/>
      <c r="C3357" s="112"/>
      <c r="D3357" s="112"/>
    </row>
    <row r="3358" spans="2:4">
      <c r="B3358" s="112"/>
      <c r="C3358" s="112"/>
      <c r="D3358" s="112"/>
    </row>
    <row r="3359" spans="2:4">
      <c r="B3359" s="112"/>
      <c r="C3359" s="112"/>
      <c r="D3359" s="112"/>
    </row>
    <row r="3360" spans="2:4">
      <c r="B3360" s="112"/>
      <c r="C3360" s="112"/>
      <c r="D3360" s="112"/>
    </row>
    <row r="3361" spans="2:4">
      <c r="B3361" s="112"/>
      <c r="C3361" s="112"/>
      <c r="D3361" s="112"/>
    </row>
    <row r="3362" spans="2:4">
      <c r="B3362" s="112"/>
      <c r="C3362" s="112"/>
      <c r="D3362" s="112"/>
    </row>
    <row r="3363" spans="2:4">
      <c r="B3363" s="112"/>
      <c r="C3363" s="112"/>
      <c r="D3363" s="112"/>
    </row>
    <row r="3364" spans="2:4">
      <c r="B3364" s="112"/>
      <c r="C3364" s="112"/>
      <c r="D3364" s="112"/>
    </row>
    <row r="3365" spans="2:4">
      <c r="B3365" s="112"/>
      <c r="C3365" s="112"/>
      <c r="D3365" s="112"/>
    </row>
    <row r="3366" spans="2:4">
      <c r="B3366" s="112"/>
      <c r="C3366" s="112"/>
      <c r="D3366" s="112"/>
    </row>
    <row r="3367" spans="2:4">
      <c r="B3367" s="112"/>
      <c r="C3367" s="112"/>
      <c r="D3367" s="112"/>
    </row>
    <row r="3368" spans="2:4">
      <c r="B3368" s="112"/>
      <c r="C3368" s="112"/>
      <c r="D3368" s="112"/>
    </row>
    <row r="3369" spans="2:4">
      <c r="B3369" s="112"/>
      <c r="C3369" s="112"/>
      <c r="D3369" s="112"/>
    </row>
    <row r="3370" spans="2:4">
      <c r="B3370" s="112"/>
      <c r="C3370" s="112"/>
      <c r="D3370" s="112"/>
    </row>
    <row r="3371" spans="2:4">
      <c r="B3371" s="112"/>
      <c r="C3371" s="112"/>
      <c r="D3371" s="112"/>
    </row>
    <row r="3372" spans="2:4">
      <c r="B3372" s="112"/>
      <c r="C3372" s="112"/>
      <c r="D3372" s="112"/>
    </row>
    <row r="3373" spans="2:4">
      <c r="B3373" s="112"/>
      <c r="C3373" s="112"/>
      <c r="D3373" s="112"/>
    </row>
    <row r="3374" spans="2:4">
      <c r="B3374" s="112"/>
      <c r="C3374" s="112"/>
      <c r="D3374" s="112"/>
    </row>
    <row r="3375" spans="2:4">
      <c r="B3375" s="112"/>
      <c r="C3375" s="112"/>
      <c r="D3375" s="112"/>
    </row>
    <row r="3376" spans="2:4">
      <c r="B3376" s="112"/>
      <c r="C3376" s="112"/>
      <c r="D3376" s="112"/>
    </row>
    <row r="3377" spans="2:4">
      <c r="B3377" s="112"/>
      <c r="C3377" s="112"/>
      <c r="D3377" s="112"/>
    </row>
    <row r="3378" spans="2:4">
      <c r="B3378" s="112"/>
      <c r="C3378" s="112"/>
      <c r="D3378" s="112"/>
    </row>
    <row r="3379" spans="2:4">
      <c r="B3379" s="112"/>
      <c r="C3379" s="112"/>
      <c r="D3379" s="112"/>
    </row>
    <row r="3380" spans="2:4">
      <c r="B3380" s="112"/>
      <c r="C3380" s="112"/>
      <c r="D3380" s="112"/>
    </row>
    <row r="3381" spans="2:4">
      <c r="B3381" s="112"/>
      <c r="C3381" s="112"/>
      <c r="D3381" s="112"/>
    </row>
    <row r="3382" spans="2:4">
      <c r="B3382" s="112"/>
      <c r="C3382" s="112"/>
      <c r="D3382" s="112"/>
    </row>
    <row r="3383" spans="2:4">
      <c r="B3383" s="112"/>
      <c r="C3383" s="112"/>
      <c r="D3383" s="112"/>
    </row>
    <row r="3384" spans="2:4">
      <c r="B3384" s="112"/>
      <c r="C3384" s="112"/>
      <c r="D3384" s="112"/>
    </row>
    <row r="3385" spans="2:4">
      <c r="B3385" s="112"/>
      <c r="C3385" s="112"/>
      <c r="D3385" s="112"/>
    </row>
    <row r="3386" spans="2:4">
      <c r="B3386" s="112"/>
      <c r="C3386" s="112"/>
      <c r="D3386" s="112"/>
    </row>
    <row r="3387" spans="2:4">
      <c r="B3387" s="112"/>
      <c r="C3387" s="112"/>
      <c r="D3387" s="112"/>
    </row>
    <row r="3388" spans="2:4">
      <c r="B3388" s="112"/>
      <c r="C3388" s="112"/>
      <c r="D3388" s="112"/>
    </row>
    <row r="3389" spans="2:4">
      <c r="B3389" s="112"/>
      <c r="C3389" s="112"/>
      <c r="D3389" s="112"/>
    </row>
    <row r="3390" spans="2:4">
      <c r="B3390" s="112"/>
      <c r="C3390" s="112"/>
      <c r="D3390" s="112"/>
    </row>
    <row r="3391" spans="2:4">
      <c r="B3391" s="112"/>
      <c r="C3391" s="112"/>
      <c r="D3391" s="112"/>
    </row>
    <row r="3392" spans="2:4">
      <c r="B3392" s="112"/>
      <c r="C3392" s="112"/>
      <c r="D3392" s="112"/>
    </row>
    <row r="3393" spans="2:4">
      <c r="B3393" s="112"/>
      <c r="C3393" s="112"/>
      <c r="D3393" s="112"/>
    </row>
    <row r="3394" spans="2:4">
      <c r="B3394" s="112"/>
      <c r="C3394" s="112"/>
      <c r="D3394" s="112"/>
    </row>
    <row r="3395" spans="2:4">
      <c r="B3395" s="112"/>
      <c r="C3395" s="112"/>
      <c r="D3395" s="112"/>
    </row>
    <row r="3396" spans="2:4">
      <c r="B3396" s="112"/>
      <c r="C3396" s="112"/>
      <c r="D3396" s="112"/>
    </row>
    <row r="3397" spans="2:4">
      <c r="B3397" s="112"/>
      <c r="C3397" s="112"/>
      <c r="D3397" s="112"/>
    </row>
    <row r="3398" spans="2:4">
      <c r="B3398" s="112"/>
      <c r="C3398" s="112"/>
      <c r="D3398" s="112"/>
    </row>
    <row r="3399" spans="2:4">
      <c r="B3399" s="112"/>
      <c r="C3399" s="112"/>
      <c r="D3399" s="112"/>
    </row>
    <row r="3400" spans="2:4">
      <c r="B3400" s="112"/>
      <c r="C3400" s="112"/>
      <c r="D3400" s="112"/>
    </row>
    <row r="3401" spans="2:4">
      <c r="B3401" s="112"/>
      <c r="C3401" s="112"/>
      <c r="D3401" s="112"/>
    </row>
    <row r="3402" spans="2:4">
      <c r="B3402" s="112"/>
      <c r="C3402" s="112"/>
      <c r="D3402" s="112"/>
    </row>
    <row r="3403" spans="2:4">
      <c r="B3403" s="112"/>
      <c r="C3403" s="112"/>
      <c r="D3403" s="112"/>
    </row>
    <row r="3404" spans="2:4">
      <c r="B3404" s="112"/>
      <c r="C3404" s="112"/>
      <c r="D3404" s="112"/>
    </row>
    <row r="3405" spans="2:4">
      <c r="B3405" s="112"/>
      <c r="C3405" s="112"/>
      <c r="D3405" s="112"/>
    </row>
    <row r="3406" spans="2:4">
      <c r="B3406" s="112"/>
      <c r="C3406" s="112"/>
      <c r="D3406" s="112"/>
    </row>
    <row r="3407" spans="2:4">
      <c r="B3407" s="112"/>
      <c r="C3407" s="112"/>
      <c r="D3407" s="112"/>
    </row>
    <row r="3408" spans="2:4">
      <c r="B3408" s="112"/>
      <c r="C3408" s="112"/>
      <c r="D3408" s="112"/>
    </row>
    <row r="3409" spans="2:4">
      <c r="B3409" s="112"/>
      <c r="C3409" s="112"/>
      <c r="D3409" s="112"/>
    </row>
    <row r="3410" spans="2:4">
      <c r="B3410" s="112"/>
      <c r="C3410" s="112"/>
      <c r="D3410" s="112"/>
    </row>
    <row r="3411" spans="2:4">
      <c r="B3411" s="112"/>
      <c r="C3411" s="112"/>
      <c r="D3411" s="112"/>
    </row>
    <row r="3412" spans="2:4">
      <c r="B3412" s="112"/>
      <c r="C3412" s="112"/>
      <c r="D3412" s="112"/>
    </row>
    <row r="3413" spans="2:4">
      <c r="B3413" s="112"/>
      <c r="C3413" s="112"/>
      <c r="D3413" s="112"/>
    </row>
    <row r="3414" spans="2:4">
      <c r="B3414" s="112"/>
      <c r="C3414" s="112"/>
      <c r="D3414" s="112"/>
    </row>
    <row r="3415" spans="2:4">
      <c r="B3415" s="112"/>
      <c r="C3415" s="112"/>
      <c r="D3415" s="112"/>
    </row>
    <row r="3416" spans="2:4">
      <c r="B3416" s="112"/>
      <c r="C3416" s="112"/>
      <c r="D3416" s="112"/>
    </row>
    <row r="3417" spans="2:4">
      <c r="B3417" s="112"/>
      <c r="C3417" s="112"/>
      <c r="D3417" s="112"/>
    </row>
    <row r="3418" spans="2:4">
      <c r="B3418" s="112"/>
      <c r="C3418" s="112"/>
      <c r="D3418" s="112"/>
    </row>
    <row r="3419" spans="2:4">
      <c r="B3419" s="112"/>
      <c r="C3419" s="112"/>
      <c r="D3419" s="112"/>
    </row>
    <row r="3420" spans="2:4">
      <c r="B3420" s="112"/>
      <c r="C3420" s="112"/>
      <c r="D3420" s="112"/>
    </row>
    <row r="3421" spans="2:4">
      <c r="B3421" s="112"/>
      <c r="C3421" s="112"/>
      <c r="D3421" s="112"/>
    </row>
    <row r="3422" spans="2:4">
      <c r="B3422" s="112"/>
      <c r="C3422" s="112"/>
      <c r="D3422" s="112"/>
    </row>
    <row r="3423" spans="2:4">
      <c r="B3423" s="112"/>
      <c r="C3423" s="112"/>
      <c r="D3423" s="112"/>
    </row>
    <row r="3424" spans="2:4">
      <c r="B3424" s="112"/>
      <c r="C3424" s="112"/>
      <c r="D3424" s="112"/>
    </row>
    <row r="3425" spans="2:4">
      <c r="B3425" s="112"/>
      <c r="C3425" s="112"/>
      <c r="D3425" s="112"/>
    </row>
    <row r="3426" spans="2:4">
      <c r="B3426" s="112"/>
      <c r="C3426" s="112"/>
      <c r="D3426" s="112"/>
    </row>
    <row r="3427" spans="2:4">
      <c r="B3427" s="112"/>
      <c r="C3427" s="112"/>
      <c r="D3427" s="112"/>
    </row>
    <row r="3428" spans="2:4">
      <c r="B3428" s="112"/>
      <c r="C3428" s="112"/>
      <c r="D3428" s="112"/>
    </row>
    <row r="3429" spans="2:4">
      <c r="B3429" s="112"/>
      <c r="C3429" s="112"/>
      <c r="D3429" s="112"/>
    </row>
    <row r="3430" spans="2:4">
      <c r="B3430" s="112"/>
      <c r="C3430" s="112"/>
      <c r="D3430" s="112"/>
    </row>
    <row r="3431" spans="2:4">
      <c r="B3431" s="112"/>
      <c r="C3431" s="112"/>
      <c r="D3431" s="112"/>
    </row>
    <row r="3432" spans="2:4">
      <c r="B3432" s="112"/>
      <c r="C3432" s="112"/>
      <c r="D3432" s="112"/>
    </row>
    <row r="3433" spans="2:4">
      <c r="B3433" s="112"/>
      <c r="C3433" s="112"/>
      <c r="D3433" s="112"/>
    </row>
    <row r="3434" spans="2:4">
      <c r="B3434" s="112"/>
      <c r="C3434" s="112"/>
      <c r="D3434" s="112"/>
    </row>
    <row r="3435" spans="2:4">
      <c r="B3435" s="112"/>
      <c r="C3435" s="112"/>
      <c r="D3435" s="112"/>
    </row>
    <row r="3436" spans="2:4">
      <c r="B3436" s="112"/>
      <c r="C3436" s="112"/>
      <c r="D3436" s="112"/>
    </row>
    <row r="3437" spans="2:4">
      <c r="B3437" s="112"/>
      <c r="C3437" s="112"/>
      <c r="D3437" s="112"/>
    </row>
    <row r="3438" spans="2:4">
      <c r="B3438" s="112"/>
      <c r="C3438" s="112"/>
      <c r="D3438" s="112"/>
    </row>
    <row r="3439" spans="2:4">
      <c r="B3439" s="112"/>
      <c r="C3439" s="112"/>
      <c r="D3439" s="112"/>
    </row>
    <row r="3440" spans="2:4">
      <c r="B3440" s="112"/>
      <c r="C3440" s="112"/>
      <c r="D3440" s="112"/>
    </row>
    <row r="3441" spans="2:4">
      <c r="B3441" s="112"/>
      <c r="C3441" s="112"/>
      <c r="D3441" s="112"/>
    </row>
    <row r="3442" spans="2:4">
      <c r="B3442" s="112"/>
      <c r="C3442" s="112"/>
      <c r="D3442" s="112"/>
    </row>
    <row r="3443" spans="2:4">
      <c r="B3443" s="112"/>
      <c r="C3443" s="112"/>
      <c r="D3443" s="112"/>
    </row>
    <row r="3444" spans="2:4">
      <c r="B3444" s="112"/>
      <c r="C3444" s="112"/>
      <c r="D3444" s="112"/>
    </row>
    <row r="3445" spans="2:4">
      <c r="B3445" s="112"/>
      <c r="C3445" s="112"/>
      <c r="D3445" s="112"/>
    </row>
    <row r="3446" spans="2:4">
      <c r="B3446" s="112"/>
      <c r="C3446" s="112"/>
      <c r="D3446" s="112"/>
    </row>
    <row r="3447" spans="2:4">
      <c r="B3447" s="112"/>
      <c r="C3447" s="112"/>
      <c r="D3447" s="112"/>
    </row>
    <row r="3448" spans="2:4">
      <c r="B3448" s="112"/>
      <c r="C3448" s="112"/>
      <c r="D3448" s="112"/>
    </row>
    <row r="3449" spans="2:4">
      <c r="B3449" s="112"/>
      <c r="C3449" s="112"/>
      <c r="D3449" s="112"/>
    </row>
    <row r="3450" spans="2:4">
      <c r="B3450" s="112"/>
      <c r="C3450" s="112"/>
      <c r="D3450" s="112"/>
    </row>
    <row r="3451" spans="2:4">
      <c r="B3451" s="112"/>
      <c r="C3451" s="112"/>
      <c r="D3451" s="112"/>
    </row>
    <row r="3452" spans="2:4">
      <c r="B3452" s="112"/>
      <c r="C3452" s="112"/>
      <c r="D3452" s="112"/>
    </row>
    <row r="3453" spans="2:4">
      <c r="B3453" s="112"/>
      <c r="C3453" s="112"/>
      <c r="D3453" s="112"/>
    </row>
    <row r="3454" spans="2:4">
      <c r="B3454" s="112"/>
      <c r="C3454" s="112"/>
      <c r="D3454" s="112"/>
    </row>
    <row r="3455" spans="2:4">
      <c r="B3455" s="112"/>
      <c r="C3455" s="112"/>
      <c r="D3455" s="112"/>
    </row>
    <row r="3456" spans="2:4">
      <c r="B3456" s="112"/>
      <c r="C3456" s="112"/>
      <c r="D3456" s="112"/>
    </row>
    <row r="3457" spans="2:4">
      <c r="B3457" s="112"/>
      <c r="C3457" s="112"/>
      <c r="D3457" s="112"/>
    </row>
    <row r="3458" spans="2:4">
      <c r="B3458" s="112"/>
      <c r="C3458" s="112"/>
      <c r="D3458" s="112"/>
    </row>
    <row r="3459" spans="2:4">
      <c r="B3459" s="112"/>
      <c r="C3459" s="112"/>
      <c r="D3459" s="112"/>
    </row>
    <row r="3460" spans="2:4">
      <c r="B3460" s="112"/>
      <c r="C3460" s="112"/>
      <c r="D3460" s="112"/>
    </row>
    <row r="3461" spans="2:4">
      <c r="B3461" s="112"/>
      <c r="C3461" s="112"/>
      <c r="D3461" s="112"/>
    </row>
    <row r="3462" spans="2:4">
      <c r="B3462" s="112"/>
      <c r="C3462" s="112"/>
      <c r="D3462" s="112"/>
    </row>
    <row r="3463" spans="2:4">
      <c r="B3463" s="112"/>
      <c r="C3463" s="112"/>
      <c r="D3463" s="112"/>
    </row>
    <row r="3464" spans="2:4">
      <c r="B3464" s="112"/>
      <c r="C3464" s="112"/>
      <c r="D3464" s="112"/>
    </row>
    <row r="3465" spans="2:4">
      <c r="B3465" s="112"/>
      <c r="C3465" s="112"/>
      <c r="D3465" s="112"/>
    </row>
    <row r="3466" spans="2:4">
      <c r="B3466" s="112"/>
      <c r="C3466" s="112"/>
      <c r="D3466" s="112"/>
    </row>
    <row r="3467" spans="2:4">
      <c r="B3467" s="112"/>
      <c r="C3467" s="112"/>
      <c r="D3467" s="112"/>
    </row>
    <row r="3468" spans="2:4">
      <c r="B3468" s="112"/>
      <c r="C3468" s="112"/>
      <c r="D3468" s="112"/>
    </row>
    <row r="3469" spans="2:4">
      <c r="B3469" s="112"/>
      <c r="C3469" s="112"/>
      <c r="D3469" s="112"/>
    </row>
    <row r="3470" spans="2:4">
      <c r="B3470" s="112"/>
      <c r="C3470" s="112"/>
      <c r="D3470" s="112"/>
    </row>
    <row r="3471" spans="2:4">
      <c r="B3471" s="112"/>
      <c r="C3471" s="112"/>
      <c r="D3471" s="112"/>
    </row>
    <row r="3472" spans="2:4">
      <c r="B3472" s="112"/>
      <c r="C3472" s="112"/>
      <c r="D3472" s="112"/>
    </row>
    <row r="3473" spans="2:4">
      <c r="B3473" s="112"/>
      <c r="C3473" s="112"/>
      <c r="D3473" s="112"/>
    </row>
    <row r="3474" spans="2:4">
      <c r="B3474" s="112"/>
      <c r="C3474" s="112"/>
      <c r="D3474" s="112"/>
    </row>
    <row r="3475" spans="2:4">
      <c r="B3475" s="112"/>
      <c r="C3475" s="112"/>
      <c r="D3475" s="112"/>
    </row>
    <row r="3476" spans="2:4">
      <c r="B3476" s="112"/>
      <c r="C3476" s="112"/>
      <c r="D3476" s="112"/>
    </row>
    <row r="3477" spans="2:4">
      <c r="B3477" s="112"/>
      <c r="C3477" s="112"/>
      <c r="D3477" s="112"/>
    </row>
    <row r="3478" spans="2:4">
      <c r="B3478" s="112"/>
      <c r="C3478" s="112"/>
      <c r="D3478" s="112"/>
    </row>
    <row r="3479" spans="2:4">
      <c r="B3479" s="112"/>
      <c r="C3479" s="112"/>
      <c r="D3479" s="112"/>
    </row>
    <row r="3480" spans="2:4">
      <c r="B3480" s="112"/>
      <c r="C3480" s="112"/>
      <c r="D3480" s="112"/>
    </row>
    <row r="3481" spans="2:4">
      <c r="B3481" s="112"/>
      <c r="C3481" s="112"/>
      <c r="D3481" s="112"/>
    </row>
    <row r="3482" spans="2:4">
      <c r="B3482" s="112"/>
      <c r="C3482" s="112"/>
      <c r="D3482" s="112"/>
    </row>
    <row r="3483" spans="2:4">
      <c r="B3483" s="112"/>
      <c r="C3483" s="112"/>
      <c r="D3483" s="112"/>
    </row>
    <row r="3484" spans="2:4">
      <c r="B3484" s="112"/>
      <c r="C3484" s="112"/>
      <c r="D3484" s="112"/>
    </row>
    <row r="3485" spans="2:4">
      <c r="B3485" s="112"/>
      <c r="C3485" s="112"/>
      <c r="D3485" s="112"/>
    </row>
    <row r="3486" spans="2:4">
      <c r="B3486" s="112"/>
      <c r="C3486" s="112"/>
      <c r="D3486" s="112"/>
    </row>
    <row r="3487" spans="2:4">
      <c r="B3487" s="112"/>
      <c r="C3487" s="112"/>
      <c r="D3487" s="112"/>
    </row>
    <row r="3488" spans="2:4">
      <c r="B3488" s="112"/>
      <c r="C3488" s="112"/>
      <c r="D3488" s="112"/>
    </row>
    <row r="3489" spans="2:4">
      <c r="B3489" s="112"/>
      <c r="C3489" s="112"/>
      <c r="D3489" s="112"/>
    </row>
    <row r="3490" spans="2:4">
      <c r="B3490" s="112"/>
      <c r="C3490" s="112"/>
      <c r="D3490" s="112"/>
    </row>
    <row r="3491" spans="2:4">
      <c r="B3491" s="112"/>
      <c r="C3491" s="112"/>
      <c r="D3491" s="112"/>
    </row>
    <row r="3492" spans="2:4">
      <c r="B3492" s="112"/>
      <c r="C3492" s="112"/>
      <c r="D3492" s="112"/>
    </row>
    <row r="3493" spans="2:4">
      <c r="B3493" s="112"/>
      <c r="C3493" s="112"/>
      <c r="D3493" s="112"/>
    </row>
    <row r="3494" spans="2:4">
      <c r="B3494" s="112"/>
      <c r="C3494" s="112"/>
      <c r="D3494" s="112"/>
    </row>
    <row r="3495" spans="2:4">
      <c r="B3495" s="112"/>
      <c r="C3495" s="112"/>
      <c r="D3495" s="112"/>
    </row>
    <row r="3496" spans="2:4">
      <c r="B3496" s="112"/>
      <c r="C3496" s="112"/>
      <c r="D3496" s="112"/>
    </row>
    <row r="3497" spans="2:4">
      <c r="B3497" s="112"/>
      <c r="C3497" s="112"/>
      <c r="D3497" s="112"/>
    </row>
    <row r="3498" spans="2:4">
      <c r="B3498" s="112"/>
      <c r="C3498" s="112"/>
      <c r="D3498" s="112"/>
    </row>
    <row r="3499" spans="2:4">
      <c r="B3499" s="112"/>
      <c r="C3499" s="112"/>
      <c r="D3499" s="112"/>
    </row>
    <row r="3500" spans="2:4">
      <c r="B3500" s="112"/>
      <c r="C3500" s="112"/>
      <c r="D3500" s="112"/>
    </row>
    <row r="3501" spans="2:4">
      <c r="B3501" s="112"/>
      <c r="C3501" s="112"/>
      <c r="D3501" s="112"/>
    </row>
    <row r="3502" spans="2:4">
      <c r="B3502" s="112"/>
      <c r="C3502" s="112"/>
      <c r="D3502" s="112"/>
    </row>
    <row r="3503" spans="2:4">
      <c r="B3503" s="112"/>
      <c r="C3503" s="112"/>
      <c r="D3503" s="112"/>
    </row>
    <row r="3504" spans="2:4">
      <c r="B3504" s="112"/>
      <c r="C3504" s="112"/>
      <c r="D3504" s="112"/>
    </row>
    <row r="3505" spans="2:4">
      <c r="B3505" s="112"/>
      <c r="C3505" s="112"/>
      <c r="D3505" s="112"/>
    </row>
    <row r="3506" spans="2:4">
      <c r="B3506" s="112"/>
      <c r="C3506" s="112"/>
      <c r="D3506" s="112"/>
    </row>
    <row r="3507" spans="2:4">
      <c r="B3507" s="112"/>
      <c r="C3507" s="112"/>
      <c r="D3507" s="112"/>
    </row>
    <row r="3508" spans="2:4">
      <c r="B3508" s="112"/>
      <c r="C3508" s="112"/>
      <c r="D3508" s="112"/>
    </row>
    <row r="3509" spans="2:4">
      <c r="B3509" s="112"/>
      <c r="C3509" s="112"/>
      <c r="D3509" s="112"/>
    </row>
    <row r="3510" spans="2:4">
      <c r="B3510" s="112"/>
      <c r="C3510" s="112"/>
      <c r="D3510" s="112"/>
    </row>
    <row r="3511" spans="2:4">
      <c r="B3511" s="112"/>
      <c r="C3511" s="112"/>
      <c r="D3511" s="112"/>
    </row>
    <row r="3512" spans="2:4">
      <c r="B3512" s="112"/>
      <c r="C3512" s="112"/>
      <c r="D3512" s="112"/>
    </row>
    <row r="3513" spans="2:4">
      <c r="B3513" s="112"/>
      <c r="C3513" s="112"/>
      <c r="D3513" s="112"/>
    </row>
    <row r="3514" spans="2:4">
      <c r="B3514" s="112"/>
      <c r="C3514" s="112"/>
      <c r="D3514" s="112"/>
    </row>
    <row r="3515" spans="2:4">
      <c r="B3515" s="112"/>
      <c r="C3515" s="112"/>
      <c r="D3515" s="112"/>
    </row>
    <row r="3516" spans="2:4">
      <c r="B3516" s="112"/>
      <c r="C3516" s="112"/>
      <c r="D3516" s="112"/>
    </row>
    <row r="3517" spans="2:4">
      <c r="B3517" s="112"/>
      <c r="C3517" s="112"/>
      <c r="D3517" s="112"/>
    </row>
    <row r="3518" spans="2:4">
      <c r="B3518" s="112"/>
      <c r="C3518" s="112"/>
      <c r="D3518" s="112"/>
    </row>
    <row r="3519" spans="2:4">
      <c r="B3519" s="112"/>
      <c r="C3519" s="112"/>
      <c r="D3519" s="112"/>
    </row>
    <row r="3520" spans="2:4">
      <c r="B3520" s="112"/>
      <c r="C3520" s="112"/>
      <c r="D3520" s="112"/>
    </row>
    <row r="3521" spans="2:4">
      <c r="B3521" s="112"/>
      <c r="C3521" s="112"/>
      <c r="D3521" s="112"/>
    </row>
    <row r="3522" spans="2:4">
      <c r="B3522" s="112"/>
      <c r="C3522" s="112"/>
      <c r="D3522" s="112"/>
    </row>
    <row r="3523" spans="2:4">
      <c r="B3523" s="112"/>
      <c r="C3523" s="112"/>
      <c r="D3523" s="112"/>
    </row>
    <row r="3524" spans="2:4">
      <c r="B3524" s="112"/>
      <c r="C3524" s="112"/>
      <c r="D3524" s="112"/>
    </row>
    <row r="3525" spans="2:4">
      <c r="B3525" s="112"/>
      <c r="C3525" s="112"/>
      <c r="D3525" s="112"/>
    </row>
    <row r="3526" spans="2:4">
      <c r="B3526" s="112"/>
      <c r="C3526" s="112"/>
      <c r="D3526" s="112"/>
    </row>
    <row r="3527" spans="2:4">
      <c r="B3527" s="112"/>
      <c r="C3527" s="112"/>
      <c r="D3527" s="112"/>
    </row>
    <row r="3528" spans="2:4">
      <c r="B3528" s="112"/>
      <c r="C3528" s="112"/>
      <c r="D3528" s="112"/>
    </row>
    <row r="3529" spans="2:4">
      <c r="B3529" s="112"/>
      <c r="C3529" s="112"/>
      <c r="D3529" s="112"/>
    </row>
    <row r="3530" spans="2:4">
      <c r="B3530" s="112"/>
      <c r="C3530" s="112"/>
      <c r="D3530" s="112"/>
    </row>
    <row r="3531" spans="2:4">
      <c r="B3531" s="112"/>
      <c r="C3531" s="112"/>
      <c r="D3531" s="112"/>
    </row>
    <row r="3532" spans="2:4">
      <c r="B3532" s="112"/>
      <c r="C3532" s="112"/>
      <c r="D3532" s="112"/>
    </row>
    <row r="3533" spans="2:4">
      <c r="B3533" s="112"/>
      <c r="C3533" s="112"/>
      <c r="D3533" s="112"/>
    </row>
    <row r="3534" spans="2:4">
      <c r="B3534" s="112"/>
      <c r="C3534" s="112"/>
      <c r="D3534" s="112"/>
    </row>
    <row r="3535" spans="2:4">
      <c r="B3535" s="112"/>
      <c r="C3535" s="112"/>
      <c r="D3535" s="112"/>
    </row>
    <row r="3536" spans="2:4">
      <c r="B3536" s="112"/>
      <c r="C3536" s="112"/>
      <c r="D3536" s="112"/>
    </row>
    <row r="3537" spans="2:4">
      <c r="B3537" s="112"/>
      <c r="C3537" s="112"/>
      <c r="D3537" s="112"/>
    </row>
    <row r="3538" spans="2:4">
      <c r="B3538" s="112"/>
      <c r="C3538" s="112"/>
      <c r="D3538" s="112"/>
    </row>
    <row r="3539" spans="2:4">
      <c r="B3539" s="112"/>
      <c r="C3539" s="112"/>
      <c r="D3539" s="112"/>
    </row>
    <row r="3540" spans="2:4">
      <c r="B3540" s="112"/>
      <c r="C3540" s="112"/>
      <c r="D3540" s="112"/>
    </row>
    <row r="3541" spans="2:4">
      <c r="B3541" s="112"/>
      <c r="C3541" s="112"/>
      <c r="D3541" s="112"/>
    </row>
    <row r="3542" spans="2:4">
      <c r="B3542" s="112"/>
      <c r="C3542" s="112"/>
      <c r="D3542" s="112"/>
    </row>
    <row r="3543" spans="2:4">
      <c r="B3543" s="112"/>
      <c r="C3543" s="112"/>
      <c r="D3543" s="112"/>
    </row>
    <row r="3544" spans="2:4">
      <c r="B3544" s="112"/>
      <c r="C3544" s="112"/>
      <c r="D3544" s="112"/>
    </row>
    <row r="3545" spans="2:4">
      <c r="B3545" s="112"/>
      <c r="C3545" s="112"/>
      <c r="D3545" s="112"/>
    </row>
    <row r="3546" spans="2:4">
      <c r="B3546" s="112"/>
      <c r="C3546" s="112"/>
      <c r="D3546" s="112"/>
    </row>
    <row r="3547" spans="2:4">
      <c r="B3547" s="112"/>
      <c r="C3547" s="112"/>
      <c r="D3547" s="112"/>
    </row>
    <row r="3548" spans="2:4">
      <c r="B3548" s="112"/>
      <c r="C3548" s="112"/>
      <c r="D3548" s="112"/>
    </row>
    <row r="3549" spans="2:4">
      <c r="B3549" s="112"/>
      <c r="C3549" s="112"/>
      <c r="D3549" s="112"/>
    </row>
    <row r="3550" spans="2:4">
      <c r="B3550" s="112"/>
      <c r="C3550" s="112"/>
      <c r="D3550" s="112"/>
    </row>
    <row r="3551" spans="2:4">
      <c r="B3551" s="112"/>
      <c r="C3551" s="112"/>
      <c r="D3551" s="112"/>
    </row>
    <row r="3552" spans="2:4">
      <c r="B3552" s="112"/>
      <c r="C3552" s="112"/>
      <c r="D3552" s="112"/>
    </row>
    <row r="3553" spans="2:4">
      <c r="B3553" s="112"/>
      <c r="C3553" s="112"/>
      <c r="D3553" s="112"/>
    </row>
    <row r="3554" spans="2:4">
      <c r="B3554" s="112"/>
      <c r="C3554" s="112"/>
      <c r="D3554" s="112"/>
    </row>
    <row r="3555" spans="2:4">
      <c r="B3555" s="112"/>
      <c r="C3555" s="112"/>
      <c r="D3555" s="112"/>
    </row>
    <row r="3556" spans="2:4">
      <c r="B3556" s="112"/>
      <c r="C3556" s="112"/>
      <c r="D3556" s="112"/>
    </row>
    <row r="3557" spans="2:4">
      <c r="B3557" s="112"/>
      <c r="C3557" s="112"/>
      <c r="D3557" s="112"/>
    </row>
    <row r="3558" spans="2:4">
      <c r="B3558" s="112"/>
      <c r="C3558" s="112"/>
      <c r="D3558" s="112"/>
    </row>
    <row r="3559" spans="2:4">
      <c r="B3559" s="112"/>
      <c r="C3559" s="112"/>
      <c r="D3559" s="112"/>
    </row>
    <row r="3560" spans="2:4">
      <c r="B3560" s="112"/>
      <c r="C3560" s="112"/>
      <c r="D3560" s="112"/>
    </row>
    <row r="3561" spans="2:4">
      <c r="B3561" s="112"/>
      <c r="C3561" s="112"/>
      <c r="D3561" s="112"/>
    </row>
    <row r="3562" spans="2:4">
      <c r="B3562" s="112"/>
      <c r="C3562" s="112"/>
      <c r="D3562" s="112"/>
    </row>
    <row r="3563" spans="2:4">
      <c r="B3563" s="112"/>
      <c r="C3563" s="112"/>
      <c r="D3563" s="112"/>
    </row>
    <row r="3564" spans="2:4">
      <c r="B3564" s="112"/>
      <c r="C3564" s="112"/>
      <c r="D3564" s="112"/>
    </row>
    <row r="3565" spans="2:4">
      <c r="B3565" s="112"/>
      <c r="C3565" s="112"/>
      <c r="D3565" s="112"/>
    </row>
    <row r="3566" spans="2:4">
      <c r="B3566" s="112"/>
      <c r="C3566" s="112"/>
      <c r="D3566" s="112"/>
    </row>
    <row r="3567" spans="2:4">
      <c r="B3567" s="112"/>
      <c r="C3567" s="112"/>
      <c r="D3567" s="112"/>
    </row>
    <row r="3568" spans="2:4">
      <c r="B3568" s="112"/>
      <c r="C3568" s="112"/>
      <c r="D3568" s="112"/>
    </row>
    <row r="3569" spans="2:4">
      <c r="B3569" s="112"/>
      <c r="C3569" s="112"/>
      <c r="D3569" s="112"/>
    </row>
    <row r="3570" spans="2:4">
      <c r="B3570" s="112"/>
      <c r="C3570" s="112"/>
      <c r="D3570" s="112"/>
    </row>
    <row r="3571" spans="2:4">
      <c r="B3571" s="112"/>
      <c r="C3571" s="112"/>
      <c r="D3571" s="112"/>
    </row>
    <row r="3572" spans="2:4">
      <c r="B3572" s="112"/>
      <c r="C3572" s="112"/>
      <c r="D3572" s="112"/>
    </row>
    <row r="3573" spans="2:4">
      <c r="B3573" s="112"/>
      <c r="C3573" s="112"/>
      <c r="D3573" s="112"/>
    </row>
    <row r="3574" spans="2:4">
      <c r="B3574" s="112"/>
      <c r="C3574" s="112"/>
      <c r="D3574" s="112"/>
    </row>
    <row r="3575" spans="2:4">
      <c r="B3575" s="112"/>
      <c r="C3575" s="112"/>
      <c r="D3575" s="112"/>
    </row>
    <row r="3576" spans="2:4">
      <c r="B3576" s="112"/>
      <c r="C3576" s="112"/>
      <c r="D3576" s="112"/>
    </row>
    <row r="3577" spans="2:4">
      <c r="B3577" s="112"/>
      <c r="C3577" s="112"/>
      <c r="D3577" s="112"/>
    </row>
    <row r="3578" spans="2:4">
      <c r="B3578" s="112"/>
      <c r="C3578" s="112"/>
      <c r="D3578" s="112"/>
    </row>
    <row r="3579" spans="2:4">
      <c r="B3579" s="112"/>
      <c r="C3579" s="112"/>
      <c r="D3579" s="112"/>
    </row>
    <row r="3580" spans="2:4">
      <c r="B3580" s="112"/>
      <c r="C3580" s="112"/>
      <c r="D3580" s="112"/>
    </row>
    <row r="3581" spans="2:4">
      <c r="B3581" s="112"/>
      <c r="C3581" s="112"/>
      <c r="D3581" s="112"/>
    </row>
    <row r="3582" spans="2:4">
      <c r="B3582" s="112"/>
      <c r="C3582" s="112"/>
      <c r="D3582" s="112"/>
    </row>
    <row r="3583" spans="2:4">
      <c r="B3583" s="112"/>
      <c r="C3583" s="112"/>
      <c r="D3583" s="112"/>
    </row>
    <row r="3584" spans="2:4">
      <c r="B3584" s="112"/>
      <c r="C3584" s="112"/>
      <c r="D3584" s="112"/>
    </row>
    <row r="3585" spans="2:4">
      <c r="B3585" s="112"/>
      <c r="C3585" s="112"/>
      <c r="D3585" s="112"/>
    </row>
    <row r="3586" spans="2:4">
      <c r="B3586" s="112"/>
      <c r="C3586" s="112"/>
      <c r="D3586" s="112"/>
    </row>
    <row r="3587" spans="2:4">
      <c r="B3587" s="112"/>
      <c r="C3587" s="112"/>
      <c r="D3587" s="112"/>
    </row>
    <row r="3588" spans="2:4">
      <c r="B3588" s="112"/>
      <c r="C3588" s="112"/>
      <c r="D3588" s="112"/>
    </row>
    <row r="3589" spans="2:4">
      <c r="B3589" s="112"/>
      <c r="C3589" s="112"/>
      <c r="D3589" s="112"/>
    </row>
    <row r="3590" spans="2:4">
      <c r="B3590" s="112"/>
      <c r="C3590" s="112"/>
      <c r="D3590" s="112"/>
    </row>
    <row r="3591" spans="2:4">
      <c r="B3591" s="112"/>
      <c r="C3591" s="112"/>
      <c r="D3591" s="112"/>
    </row>
    <row r="3592" spans="2:4">
      <c r="B3592" s="112"/>
      <c r="C3592" s="112"/>
      <c r="D3592" s="112"/>
    </row>
    <row r="3593" spans="2:4">
      <c r="B3593" s="112"/>
      <c r="C3593" s="112"/>
      <c r="D3593" s="112"/>
    </row>
    <row r="3594" spans="2:4">
      <c r="B3594" s="112"/>
      <c r="C3594" s="112"/>
      <c r="D3594" s="112"/>
    </row>
    <row r="3595" spans="2:4">
      <c r="B3595" s="112"/>
      <c r="C3595" s="112"/>
      <c r="D3595" s="112"/>
    </row>
    <row r="3596" spans="2:4">
      <c r="B3596" s="112"/>
      <c r="C3596" s="112"/>
      <c r="D3596" s="112"/>
    </row>
    <row r="3597" spans="2:4">
      <c r="B3597" s="112"/>
      <c r="C3597" s="112"/>
      <c r="D3597" s="112"/>
    </row>
    <row r="3598" spans="2:4">
      <c r="B3598" s="112"/>
      <c r="C3598" s="112"/>
      <c r="D3598" s="112"/>
    </row>
    <row r="3599" spans="2:4">
      <c r="B3599" s="112"/>
      <c r="C3599" s="112"/>
      <c r="D3599" s="112"/>
    </row>
    <row r="3600" spans="2:4">
      <c r="B3600" s="112"/>
      <c r="C3600" s="112"/>
      <c r="D3600" s="112"/>
    </row>
    <row r="3601" spans="2:4">
      <c r="B3601" s="112"/>
      <c r="C3601" s="112"/>
      <c r="D3601" s="112"/>
    </row>
    <row r="3602" spans="2:4">
      <c r="B3602" s="112"/>
      <c r="C3602" s="112"/>
      <c r="D3602" s="112"/>
    </row>
    <row r="3603" spans="2:4">
      <c r="B3603" s="112"/>
      <c r="C3603" s="112"/>
      <c r="D3603" s="112"/>
    </row>
    <row r="3604" spans="2:4">
      <c r="B3604" s="112"/>
      <c r="C3604" s="112"/>
      <c r="D3604" s="112"/>
    </row>
    <row r="3605" spans="2:4">
      <c r="B3605" s="112"/>
      <c r="C3605" s="112"/>
      <c r="D3605" s="112"/>
    </row>
    <row r="3606" spans="2:4">
      <c r="B3606" s="112"/>
      <c r="C3606" s="112"/>
      <c r="D3606" s="112"/>
    </row>
    <row r="3607" spans="2:4">
      <c r="B3607" s="112"/>
      <c r="C3607" s="112"/>
      <c r="D3607" s="112"/>
    </row>
    <row r="3608" spans="2:4">
      <c r="B3608" s="112"/>
      <c r="C3608" s="112"/>
      <c r="D3608" s="112"/>
    </row>
    <row r="3609" spans="2:4">
      <c r="B3609" s="112"/>
      <c r="C3609" s="112"/>
      <c r="D3609" s="112"/>
    </row>
    <row r="3610" spans="2:4">
      <c r="B3610" s="112"/>
      <c r="C3610" s="112"/>
      <c r="D3610" s="112"/>
    </row>
    <row r="3611" spans="2:4">
      <c r="B3611" s="112"/>
      <c r="C3611" s="112"/>
      <c r="D3611" s="112"/>
    </row>
    <row r="3612" spans="2:4">
      <c r="B3612" s="112"/>
      <c r="C3612" s="112"/>
      <c r="D3612" s="112"/>
    </row>
    <row r="3613" spans="2:4">
      <c r="B3613" s="112"/>
      <c r="C3613" s="112"/>
      <c r="D3613" s="112"/>
    </row>
    <row r="3614" spans="2:4">
      <c r="B3614" s="112"/>
      <c r="C3614" s="112"/>
      <c r="D3614" s="112"/>
    </row>
    <row r="3615" spans="2:4">
      <c r="B3615" s="112"/>
      <c r="C3615" s="112"/>
      <c r="D3615" s="112"/>
    </row>
    <row r="3616" spans="2:4">
      <c r="B3616" s="112"/>
      <c r="C3616" s="112"/>
      <c r="D3616" s="112"/>
    </row>
    <row r="3617" spans="2:4">
      <c r="B3617" s="112"/>
      <c r="C3617" s="112"/>
      <c r="D3617" s="112"/>
    </row>
    <row r="3618" spans="2:4">
      <c r="B3618" s="112"/>
      <c r="C3618" s="112"/>
      <c r="D3618" s="112"/>
    </row>
    <row r="3619" spans="2:4">
      <c r="B3619" s="112"/>
      <c r="C3619" s="112"/>
      <c r="D3619" s="112"/>
    </row>
    <row r="3620" spans="2:4">
      <c r="B3620" s="112"/>
      <c r="C3620" s="112"/>
      <c r="D3620" s="112"/>
    </row>
    <row r="3621" spans="2:4">
      <c r="B3621" s="112"/>
      <c r="C3621" s="112"/>
      <c r="D3621" s="112"/>
    </row>
    <row r="3622" spans="2:4">
      <c r="B3622" s="112"/>
      <c r="C3622" s="112"/>
      <c r="D3622" s="112"/>
    </row>
    <row r="3623" spans="2:4">
      <c r="B3623" s="112"/>
      <c r="C3623" s="112"/>
      <c r="D3623" s="112"/>
    </row>
    <row r="3624" spans="2:4">
      <c r="B3624" s="112"/>
      <c r="C3624" s="112"/>
      <c r="D3624" s="112"/>
    </row>
    <row r="3625" spans="2:4">
      <c r="B3625" s="112"/>
      <c r="C3625" s="112"/>
      <c r="D3625" s="112"/>
    </row>
    <row r="3626" spans="2:4">
      <c r="B3626" s="112"/>
      <c r="C3626" s="112"/>
      <c r="D3626" s="112"/>
    </row>
    <row r="3627" spans="2:4">
      <c r="B3627" s="112"/>
      <c r="C3627" s="112"/>
      <c r="D3627" s="112"/>
    </row>
    <row r="3628" spans="2:4">
      <c r="B3628" s="112"/>
      <c r="C3628" s="112"/>
      <c r="D3628" s="112"/>
    </row>
    <row r="3629" spans="2:4">
      <c r="B3629" s="112"/>
      <c r="C3629" s="112"/>
      <c r="D3629" s="112"/>
    </row>
    <row r="3630" spans="2:4">
      <c r="B3630" s="112"/>
      <c r="C3630" s="112"/>
      <c r="D3630" s="112"/>
    </row>
    <row r="3631" spans="2:4">
      <c r="B3631" s="112"/>
      <c r="C3631" s="112"/>
      <c r="D3631" s="112"/>
    </row>
    <row r="3632" spans="2:4">
      <c r="B3632" s="112"/>
      <c r="C3632" s="112"/>
      <c r="D3632" s="112"/>
    </row>
    <row r="3633" spans="2:4">
      <c r="B3633" s="112"/>
      <c r="C3633" s="112"/>
      <c r="D3633" s="112"/>
    </row>
    <row r="3634" spans="2:4">
      <c r="B3634" s="112"/>
      <c r="C3634" s="112"/>
      <c r="D3634" s="112"/>
    </row>
    <row r="3635" spans="2:4">
      <c r="B3635" s="112"/>
      <c r="C3635" s="112"/>
      <c r="D3635" s="112"/>
    </row>
    <row r="3636" spans="2:4">
      <c r="B3636" s="112"/>
      <c r="C3636" s="112"/>
      <c r="D3636" s="112"/>
    </row>
    <row r="3637" spans="2:4">
      <c r="B3637" s="112"/>
      <c r="C3637" s="112"/>
      <c r="D3637" s="112"/>
    </row>
    <row r="3638" spans="2:4">
      <c r="B3638" s="112"/>
      <c r="C3638" s="112"/>
      <c r="D3638" s="112"/>
    </row>
    <row r="3639" spans="2:4">
      <c r="B3639" s="112"/>
      <c r="C3639" s="112"/>
      <c r="D3639" s="112"/>
    </row>
    <row r="3640" spans="2:4">
      <c r="B3640" s="112"/>
      <c r="C3640" s="112"/>
      <c r="D3640" s="112"/>
    </row>
    <row r="3641" spans="2:4">
      <c r="B3641" s="112"/>
      <c r="C3641" s="112"/>
      <c r="D3641" s="112"/>
    </row>
    <row r="3642" spans="2:4">
      <c r="B3642" s="112"/>
      <c r="C3642" s="112"/>
      <c r="D3642" s="112"/>
    </row>
    <row r="3643" spans="2:4">
      <c r="B3643" s="112"/>
      <c r="C3643" s="112"/>
      <c r="D3643" s="112"/>
    </row>
    <row r="3644" spans="2:4">
      <c r="B3644" s="112"/>
      <c r="C3644" s="112"/>
      <c r="D3644" s="112"/>
    </row>
    <row r="3645" spans="2:4">
      <c r="B3645" s="112"/>
      <c r="C3645" s="112"/>
      <c r="D3645" s="112"/>
    </row>
    <row r="3646" spans="2:4">
      <c r="B3646" s="112"/>
      <c r="C3646" s="112"/>
      <c r="D3646" s="112"/>
    </row>
    <row r="3647" spans="2:4">
      <c r="B3647" s="112"/>
      <c r="C3647" s="112"/>
      <c r="D3647" s="112"/>
    </row>
    <row r="3648" spans="2:4">
      <c r="B3648" s="112"/>
      <c r="C3648" s="112"/>
      <c r="D3648" s="112"/>
    </row>
    <row r="3649" spans="2:4">
      <c r="B3649" s="112"/>
      <c r="C3649" s="112"/>
      <c r="D3649" s="112"/>
    </row>
    <row r="3650" spans="2:4">
      <c r="B3650" s="112"/>
      <c r="C3650" s="112"/>
      <c r="D3650" s="112"/>
    </row>
    <row r="3651" spans="2:4">
      <c r="B3651" s="112"/>
      <c r="C3651" s="112"/>
      <c r="D3651" s="112"/>
    </row>
    <row r="3652" spans="2:4">
      <c r="B3652" s="112"/>
      <c r="C3652" s="112"/>
      <c r="D3652" s="112"/>
    </row>
    <row r="3653" spans="2:4">
      <c r="B3653" s="112"/>
      <c r="C3653" s="112"/>
      <c r="D3653" s="112"/>
    </row>
    <row r="3654" spans="2:4">
      <c r="B3654" s="112"/>
      <c r="C3654" s="112"/>
      <c r="D3654" s="112"/>
    </row>
    <row r="3655" spans="2:4">
      <c r="B3655" s="112"/>
      <c r="C3655" s="112"/>
      <c r="D3655" s="112"/>
    </row>
    <row r="3656" spans="2:4">
      <c r="B3656" s="112"/>
      <c r="C3656" s="112"/>
      <c r="D3656" s="112"/>
    </row>
    <row r="3657" spans="2:4">
      <c r="B3657" s="112"/>
      <c r="C3657" s="112"/>
      <c r="D3657" s="112"/>
    </row>
    <row r="3658" spans="2:4">
      <c r="B3658" s="112"/>
      <c r="C3658" s="112"/>
      <c r="D3658" s="112"/>
    </row>
    <row r="3659" spans="2:4">
      <c r="B3659" s="112"/>
      <c r="C3659" s="112"/>
      <c r="D3659" s="112"/>
    </row>
    <row r="3660" spans="2:4">
      <c r="B3660" s="112"/>
      <c r="C3660" s="112"/>
      <c r="D3660" s="112"/>
    </row>
    <row r="3661" spans="2:4">
      <c r="B3661" s="112"/>
      <c r="C3661" s="112"/>
      <c r="D3661" s="112"/>
    </row>
    <row r="3662" spans="2:4">
      <c r="B3662" s="112"/>
      <c r="C3662" s="112"/>
      <c r="D3662" s="112"/>
    </row>
    <row r="3663" spans="2:4">
      <c r="B3663" s="112"/>
      <c r="C3663" s="112"/>
      <c r="D3663" s="112"/>
    </row>
    <row r="3664" spans="2:4">
      <c r="B3664" s="112"/>
      <c r="C3664" s="112"/>
      <c r="D3664" s="112"/>
    </row>
    <row r="3665" spans="2:4">
      <c r="B3665" s="112"/>
      <c r="C3665" s="112"/>
      <c r="D3665" s="112"/>
    </row>
    <row r="3666" spans="2:4">
      <c r="B3666" s="112"/>
      <c r="C3666" s="112"/>
      <c r="D3666" s="112"/>
    </row>
    <row r="3667" spans="2:4">
      <c r="B3667" s="112"/>
      <c r="C3667" s="112"/>
      <c r="D3667" s="112"/>
    </row>
    <row r="3668" spans="2:4">
      <c r="B3668" s="112"/>
      <c r="C3668" s="112"/>
      <c r="D3668" s="112"/>
    </row>
    <row r="3669" spans="2:4">
      <c r="B3669" s="112"/>
      <c r="C3669" s="112"/>
      <c r="D3669" s="112"/>
    </row>
    <row r="3670" spans="2:4">
      <c r="B3670" s="112"/>
      <c r="C3670" s="112"/>
      <c r="D3670" s="112"/>
    </row>
    <row r="3671" spans="2:4">
      <c r="B3671" s="112"/>
      <c r="C3671" s="112"/>
      <c r="D3671" s="112"/>
    </row>
    <row r="3672" spans="2:4">
      <c r="B3672" s="112"/>
      <c r="C3672" s="112"/>
      <c r="D3672" s="112"/>
    </row>
    <row r="3673" spans="2:4">
      <c r="B3673" s="112"/>
      <c r="C3673" s="112"/>
      <c r="D3673" s="112"/>
    </row>
    <row r="3674" spans="2:4">
      <c r="B3674" s="112"/>
      <c r="C3674" s="112"/>
      <c r="D3674" s="112"/>
    </row>
    <row r="3675" spans="2:4">
      <c r="B3675" s="112"/>
      <c r="C3675" s="112"/>
      <c r="D3675" s="112"/>
    </row>
    <row r="3676" spans="2:4">
      <c r="B3676" s="112"/>
      <c r="C3676" s="112"/>
      <c r="D3676" s="112"/>
    </row>
    <row r="3677" spans="2:4">
      <c r="B3677" s="112"/>
      <c r="C3677" s="112"/>
      <c r="D3677" s="112"/>
    </row>
    <row r="3678" spans="2:4">
      <c r="B3678" s="112"/>
      <c r="C3678" s="112"/>
      <c r="D3678" s="112"/>
    </row>
    <row r="3679" spans="2:4">
      <c r="B3679" s="112"/>
      <c r="C3679" s="112"/>
      <c r="D3679" s="112"/>
    </row>
    <row r="3680" spans="2:4">
      <c r="B3680" s="112"/>
      <c r="C3680" s="112"/>
      <c r="D3680" s="112"/>
    </row>
    <row r="3681" spans="2:4">
      <c r="B3681" s="112"/>
      <c r="C3681" s="112"/>
      <c r="D3681" s="112"/>
    </row>
    <row r="3682" spans="2:4">
      <c r="B3682" s="112"/>
      <c r="C3682" s="112"/>
      <c r="D3682" s="112"/>
    </row>
    <row r="3683" spans="2:4">
      <c r="B3683" s="112"/>
      <c r="C3683" s="112"/>
      <c r="D3683" s="112"/>
    </row>
    <row r="3684" spans="2:4">
      <c r="B3684" s="112"/>
      <c r="C3684" s="112"/>
      <c r="D3684" s="112"/>
    </row>
    <row r="3685" spans="2:4">
      <c r="B3685" s="112"/>
      <c r="C3685" s="112"/>
      <c r="D3685" s="112"/>
    </row>
    <row r="3686" spans="2:4">
      <c r="B3686" s="112"/>
      <c r="C3686" s="112"/>
      <c r="D3686" s="112"/>
    </row>
    <row r="3687" spans="2:4">
      <c r="B3687" s="112"/>
      <c r="C3687" s="112"/>
      <c r="D3687" s="112"/>
    </row>
    <row r="3688" spans="2:4">
      <c r="B3688" s="112"/>
      <c r="C3688" s="112"/>
      <c r="D3688" s="112"/>
    </row>
    <row r="3689" spans="2:4">
      <c r="B3689" s="112"/>
      <c r="C3689" s="112"/>
      <c r="D3689" s="112"/>
    </row>
    <row r="3690" spans="2:4">
      <c r="B3690" s="112"/>
      <c r="C3690" s="112"/>
      <c r="D3690" s="112"/>
    </row>
    <row r="3691" spans="2:4">
      <c r="B3691" s="112"/>
      <c r="C3691" s="112"/>
      <c r="D3691" s="112"/>
    </row>
    <row r="3692" spans="2:4">
      <c r="B3692" s="112"/>
      <c r="C3692" s="112"/>
      <c r="D3692" s="112"/>
    </row>
    <row r="3693" spans="2:4">
      <c r="B3693" s="112"/>
      <c r="C3693" s="112"/>
      <c r="D3693" s="112"/>
    </row>
    <row r="3694" spans="2:4">
      <c r="B3694" s="112"/>
      <c r="C3694" s="112"/>
      <c r="D3694" s="112"/>
    </row>
    <row r="3695" spans="2:4">
      <c r="B3695" s="112"/>
      <c r="C3695" s="112"/>
      <c r="D3695" s="112"/>
    </row>
    <row r="3696" spans="2:4">
      <c r="B3696" s="112"/>
      <c r="C3696" s="112"/>
      <c r="D3696" s="112"/>
    </row>
    <row r="3697" spans="2:4">
      <c r="B3697" s="112"/>
      <c r="C3697" s="112"/>
      <c r="D3697" s="112"/>
    </row>
    <row r="3698" spans="2:4">
      <c r="B3698" s="112"/>
      <c r="C3698" s="112"/>
      <c r="D3698" s="112"/>
    </row>
    <row r="3699" spans="2:4">
      <c r="B3699" s="112"/>
      <c r="C3699" s="112"/>
      <c r="D3699" s="112"/>
    </row>
    <row r="3700" spans="2:4">
      <c r="B3700" s="112"/>
      <c r="C3700" s="112"/>
      <c r="D3700" s="112"/>
    </row>
    <row r="3701" spans="2:4">
      <c r="B3701" s="112"/>
      <c r="C3701" s="112"/>
      <c r="D3701" s="112"/>
    </row>
    <row r="3702" spans="2:4">
      <c r="B3702" s="112"/>
      <c r="C3702" s="112"/>
      <c r="D3702" s="112"/>
    </row>
    <row r="3703" spans="2:4">
      <c r="B3703" s="112"/>
      <c r="C3703" s="112"/>
      <c r="D3703" s="112"/>
    </row>
    <row r="3704" spans="2:4">
      <c r="B3704" s="112"/>
      <c r="C3704" s="112"/>
      <c r="D3704" s="112"/>
    </row>
    <row r="3705" spans="2:4">
      <c r="B3705" s="112"/>
      <c r="C3705" s="112"/>
      <c r="D3705" s="112"/>
    </row>
    <row r="3706" spans="2:4">
      <c r="B3706" s="112"/>
      <c r="C3706" s="112"/>
      <c r="D3706" s="112"/>
    </row>
    <row r="3707" spans="2:4">
      <c r="B3707" s="112"/>
      <c r="C3707" s="112"/>
      <c r="D3707" s="112"/>
    </row>
    <row r="3708" spans="2:4">
      <c r="B3708" s="112"/>
      <c r="C3708" s="112"/>
      <c r="D3708" s="112"/>
    </row>
    <row r="3709" spans="2:4">
      <c r="B3709" s="112"/>
      <c r="C3709" s="112"/>
      <c r="D3709" s="112"/>
    </row>
    <row r="3710" spans="2:4">
      <c r="B3710" s="112"/>
      <c r="C3710" s="112"/>
      <c r="D3710" s="112"/>
    </row>
    <row r="3711" spans="2:4">
      <c r="B3711" s="112"/>
      <c r="C3711" s="112"/>
      <c r="D3711" s="112"/>
    </row>
    <row r="3712" spans="2:4">
      <c r="B3712" s="112"/>
      <c r="C3712" s="112"/>
      <c r="D3712" s="112"/>
    </row>
    <row r="3713" spans="2:4">
      <c r="B3713" s="112"/>
      <c r="C3713" s="112"/>
      <c r="D3713" s="112"/>
    </row>
    <row r="3714" spans="2:4">
      <c r="B3714" s="112"/>
      <c r="C3714" s="112"/>
      <c r="D3714" s="112"/>
    </row>
    <row r="3715" spans="2:4">
      <c r="B3715" s="112"/>
      <c r="C3715" s="112"/>
      <c r="D3715" s="112"/>
    </row>
    <row r="3716" spans="2:4">
      <c r="B3716" s="112"/>
      <c r="C3716" s="112"/>
      <c r="D3716" s="112"/>
    </row>
    <row r="3717" spans="2:4">
      <c r="B3717" s="112"/>
      <c r="C3717" s="112"/>
      <c r="D3717" s="112"/>
    </row>
    <row r="3718" spans="2:4">
      <c r="B3718" s="112"/>
      <c r="C3718" s="112"/>
      <c r="D3718" s="112"/>
    </row>
    <row r="3719" spans="2:4">
      <c r="B3719" s="112"/>
      <c r="C3719" s="112"/>
      <c r="D3719" s="112"/>
    </row>
    <row r="3720" spans="2:4">
      <c r="B3720" s="112"/>
      <c r="C3720" s="112"/>
      <c r="D3720" s="112"/>
    </row>
    <row r="3721" spans="2:4">
      <c r="B3721" s="112"/>
      <c r="C3721" s="112"/>
      <c r="D3721" s="112"/>
    </row>
    <row r="3722" spans="2:4">
      <c r="B3722" s="112"/>
      <c r="C3722" s="112"/>
      <c r="D3722" s="112"/>
    </row>
    <row r="3723" spans="2:4">
      <c r="B3723" s="112"/>
      <c r="C3723" s="112"/>
      <c r="D3723" s="112"/>
    </row>
    <row r="3724" spans="2:4">
      <c r="B3724" s="112"/>
      <c r="C3724" s="112"/>
      <c r="D3724" s="112"/>
    </row>
    <row r="3725" spans="2:4">
      <c r="B3725" s="112"/>
      <c r="C3725" s="112"/>
      <c r="D3725" s="112"/>
    </row>
    <row r="3726" spans="2:4">
      <c r="B3726" s="112"/>
      <c r="C3726" s="112"/>
      <c r="D3726" s="112"/>
    </row>
    <row r="3727" spans="2:4">
      <c r="B3727" s="112"/>
      <c r="C3727" s="112"/>
      <c r="D3727" s="112"/>
    </row>
    <row r="3728" spans="2:4">
      <c r="B3728" s="112"/>
      <c r="C3728" s="112"/>
      <c r="D3728" s="112"/>
    </row>
    <row r="3729" spans="2:4">
      <c r="B3729" s="112"/>
      <c r="C3729" s="112"/>
      <c r="D3729" s="112"/>
    </row>
    <row r="3730" spans="2:4">
      <c r="B3730" s="112"/>
      <c r="C3730" s="112"/>
      <c r="D3730" s="112"/>
    </row>
    <row r="3731" spans="2:4">
      <c r="B3731" s="112"/>
      <c r="C3731" s="112"/>
      <c r="D3731" s="112"/>
    </row>
    <row r="3732" spans="2:4">
      <c r="B3732" s="112"/>
      <c r="C3732" s="112"/>
      <c r="D3732" s="112"/>
    </row>
    <row r="3733" spans="2:4">
      <c r="B3733" s="112"/>
      <c r="C3733" s="112"/>
      <c r="D3733" s="112"/>
    </row>
    <row r="3734" spans="2:4">
      <c r="B3734" s="112"/>
      <c r="C3734" s="112"/>
      <c r="D3734" s="112"/>
    </row>
    <row r="3735" spans="2:4">
      <c r="B3735" s="112"/>
      <c r="C3735" s="112"/>
      <c r="D3735" s="112"/>
    </row>
    <row r="3736" spans="2:4">
      <c r="B3736" s="112"/>
      <c r="C3736" s="112"/>
      <c r="D3736" s="112"/>
    </row>
    <row r="3737" spans="2:4">
      <c r="B3737" s="112"/>
      <c r="C3737" s="112"/>
      <c r="D3737" s="112"/>
    </row>
    <row r="3738" spans="2:4">
      <c r="B3738" s="112"/>
      <c r="C3738" s="112"/>
      <c r="D3738" s="112"/>
    </row>
    <row r="3739" spans="2:4">
      <c r="B3739" s="112"/>
      <c r="C3739" s="112"/>
      <c r="D3739" s="112"/>
    </row>
    <row r="3740" spans="2:4">
      <c r="B3740" s="112"/>
      <c r="C3740" s="112"/>
      <c r="D3740" s="112"/>
    </row>
    <row r="3741" spans="2:4">
      <c r="B3741" s="112"/>
      <c r="C3741" s="112"/>
      <c r="D3741" s="112"/>
    </row>
    <row r="3742" spans="2:4">
      <c r="B3742" s="112"/>
      <c r="C3742" s="112"/>
      <c r="D3742" s="112"/>
    </row>
    <row r="3743" spans="2:4">
      <c r="B3743" s="112"/>
      <c r="C3743" s="112"/>
      <c r="D3743" s="112"/>
    </row>
    <row r="3744" spans="2:4">
      <c r="B3744" s="112"/>
      <c r="C3744" s="112"/>
      <c r="D3744" s="112"/>
    </row>
    <row r="3745" spans="2:4">
      <c r="B3745" s="112"/>
      <c r="C3745" s="112"/>
      <c r="D3745" s="112"/>
    </row>
    <row r="3746" spans="2:4">
      <c r="B3746" s="112"/>
      <c r="C3746" s="112"/>
      <c r="D3746" s="112"/>
    </row>
    <row r="3747" spans="2:4">
      <c r="B3747" s="112"/>
      <c r="C3747" s="112"/>
      <c r="D3747" s="112"/>
    </row>
    <row r="3748" spans="2:4">
      <c r="B3748" s="112"/>
      <c r="C3748" s="112"/>
      <c r="D3748" s="112"/>
    </row>
    <row r="3749" spans="2:4">
      <c r="B3749" s="112"/>
      <c r="C3749" s="112"/>
      <c r="D3749" s="112"/>
    </row>
    <row r="3750" spans="2:4">
      <c r="B3750" s="112"/>
      <c r="C3750" s="112"/>
      <c r="D3750" s="112"/>
    </row>
    <row r="3751" spans="2:4">
      <c r="B3751" s="112"/>
      <c r="C3751" s="112"/>
      <c r="D3751" s="112"/>
    </row>
    <row r="3752" spans="2:4">
      <c r="B3752" s="112"/>
      <c r="C3752" s="112"/>
      <c r="D3752" s="112"/>
    </row>
    <row r="3753" spans="2:4">
      <c r="B3753" s="112"/>
      <c r="C3753" s="112"/>
      <c r="D3753" s="112"/>
    </row>
    <row r="3754" spans="2:4">
      <c r="B3754" s="112"/>
      <c r="C3754" s="112"/>
      <c r="D3754" s="112"/>
    </row>
    <row r="3755" spans="2:4">
      <c r="B3755" s="112"/>
      <c r="C3755" s="112"/>
      <c r="D3755" s="112"/>
    </row>
    <row r="3756" spans="2:4">
      <c r="B3756" s="112"/>
      <c r="C3756" s="112"/>
      <c r="D3756" s="112"/>
    </row>
    <row r="3757" spans="2:4">
      <c r="B3757" s="112"/>
      <c r="C3757" s="112"/>
      <c r="D3757" s="112"/>
    </row>
    <row r="3758" spans="2:4">
      <c r="B3758" s="112"/>
      <c r="C3758" s="112"/>
      <c r="D3758" s="112"/>
    </row>
    <row r="3759" spans="2:4">
      <c r="B3759" s="112"/>
      <c r="C3759" s="112"/>
      <c r="D3759" s="112"/>
    </row>
    <row r="3760" spans="2:4">
      <c r="B3760" s="112"/>
      <c r="C3760" s="112"/>
      <c r="D3760" s="112"/>
    </row>
    <row r="3761" spans="2:4">
      <c r="B3761" s="112"/>
      <c r="C3761" s="112"/>
      <c r="D3761" s="112"/>
    </row>
    <row r="3762" spans="2:4">
      <c r="B3762" s="112"/>
      <c r="C3762" s="112"/>
      <c r="D3762" s="112"/>
    </row>
    <row r="3763" spans="2:4">
      <c r="B3763" s="112"/>
      <c r="C3763" s="112"/>
      <c r="D3763" s="112"/>
    </row>
    <row r="3764" spans="2:4">
      <c r="B3764" s="112"/>
      <c r="C3764" s="112"/>
      <c r="D3764" s="112"/>
    </row>
    <row r="3765" spans="2:4">
      <c r="B3765" s="112"/>
      <c r="C3765" s="112"/>
      <c r="D3765" s="112"/>
    </row>
    <row r="3766" spans="2:4">
      <c r="B3766" s="112"/>
      <c r="C3766" s="112"/>
      <c r="D3766" s="112"/>
    </row>
    <row r="3767" spans="2:4">
      <c r="B3767" s="112"/>
      <c r="C3767" s="112"/>
      <c r="D3767" s="112"/>
    </row>
    <row r="3768" spans="2:4">
      <c r="B3768" s="112"/>
      <c r="C3768" s="112"/>
      <c r="D3768" s="112"/>
    </row>
    <row r="3769" spans="2:4">
      <c r="B3769" s="112"/>
      <c r="C3769" s="112"/>
      <c r="D3769" s="112"/>
    </row>
    <row r="3770" spans="2:4">
      <c r="B3770" s="112"/>
      <c r="C3770" s="112"/>
      <c r="D3770" s="112"/>
    </row>
    <row r="3771" spans="2:4">
      <c r="B3771" s="112"/>
      <c r="C3771" s="112"/>
      <c r="D3771" s="112"/>
    </row>
    <row r="3772" spans="2:4">
      <c r="B3772" s="112"/>
      <c r="C3772" s="112"/>
      <c r="D3772" s="112"/>
    </row>
    <row r="3773" spans="2:4">
      <c r="B3773" s="112"/>
      <c r="C3773" s="112"/>
      <c r="D3773" s="112"/>
    </row>
    <row r="3774" spans="2:4">
      <c r="B3774" s="112"/>
      <c r="C3774" s="112"/>
      <c r="D3774" s="112"/>
    </row>
    <row r="3775" spans="2:4">
      <c r="B3775" s="112"/>
      <c r="C3775" s="112"/>
      <c r="D3775" s="112"/>
    </row>
    <row r="3776" spans="2:4">
      <c r="B3776" s="112"/>
      <c r="C3776" s="112"/>
      <c r="D3776" s="112"/>
    </row>
    <row r="3777" spans="2:4">
      <c r="B3777" s="112"/>
      <c r="C3777" s="112"/>
      <c r="D3777" s="112"/>
    </row>
    <row r="3778" spans="2:4">
      <c r="B3778" s="112"/>
      <c r="C3778" s="112"/>
      <c r="D3778" s="112"/>
    </row>
    <row r="3779" spans="2:4">
      <c r="B3779" s="112"/>
      <c r="C3779" s="112"/>
      <c r="D3779" s="112"/>
    </row>
    <row r="3780" spans="2:4">
      <c r="B3780" s="112"/>
      <c r="C3780" s="112"/>
      <c r="D3780" s="112"/>
    </row>
    <row r="3781" spans="2:4">
      <c r="B3781" s="112"/>
      <c r="C3781" s="112"/>
      <c r="D3781" s="112"/>
    </row>
    <row r="3782" spans="2:4">
      <c r="B3782" s="112"/>
      <c r="C3782" s="112"/>
      <c r="D3782" s="112"/>
    </row>
    <row r="3783" spans="2:4">
      <c r="B3783" s="112"/>
      <c r="C3783" s="112"/>
      <c r="D3783" s="112"/>
    </row>
    <row r="3784" spans="2:4">
      <c r="B3784" s="112"/>
      <c r="C3784" s="112"/>
      <c r="D3784" s="112"/>
    </row>
    <row r="3785" spans="2:4">
      <c r="B3785" s="112"/>
      <c r="C3785" s="112"/>
      <c r="D3785" s="112"/>
    </row>
    <row r="3786" spans="2:4">
      <c r="B3786" s="112"/>
      <c r="C3786" s="112"/>
      <c r="D3786" s="112"/>
    </row>
    <row r="3787" spans="2:4">
      <c r="B3787" s="112"/>
      <c r="C3787" s="112"/>
      <c r="D3787" s="112"/>
    </row>
    <row r="3788" spans="2:4">
      <c r="B3788" s="112"/>
      <c r="C3788" s="112"/>
      <c r="D3788" s="112"/>
    </row>
    <row r="3789" spans="2:4">
      <c r="B3789" s="112"/>
      <c r="C3789" s="112"/>
      <c r="D3789" s="112"/>
    </row>
    <row r="3790" spans="2:4">
      <c r="B3790" s="112"/>
      <c r="C3790" s="112"/>
      <c r="D3790" s="112"/>
    </row>
    <row r="3791" spans="2:4">
      <c r="B3791" s="112"/>
      <c r="C3791" s="112"/>
      <c r="D3791" s="112"/>
    </row>
    <row r="3792" spans="2:4">
      <c r="B3792" s="112"/>
      <c r="C3792" s="112"/>
      <c r="D3792" s="112"/>
    </row>
    <row r="3793" spans="2:4">
      <c r="B3793" s="112"/>
      <c r="C3793" s="112"/>
      <c r="D3793" s="112"/>
    </row>
    <row r="3794" spans="2:4">
      <c r="B3794" s="112"/>
      <c r="C3794" s="112"/>
      <c r="D3794" s="112"/>
    </row>
    <row r="3795" spans="2:4">
      <c r="B3795" s="112"/>
      <c r="C3795" s="112"/>
      <c r="D3795" s="112"/>
    </row>
    <row r="3796" spans="2:4">
      <c r="B3796" s="112"/>
      <c r="C3796" s="112"/>
      <c r="D3796" s="112"/>
    </row>
    <row r="3797" spans="2:4">
      <c r="B3797" s="112"/>
      <c r="C3797" s="112"/>
      <c r="D3797" s="112"/>
    </row>
    <row r="3798" spans="2:4">
      <c r="B3798" s="112"/>
      <c r="C3798" s="112"/>
      <c r="D3798" s="112"/>
    </row>
    <row r="3799" spans="2:4">
      <c r="B3799" s="112"/>
      <c r="C3799" s="112"/>
      <c r="D3799" s="112"/>
    </row>
    <row r="3800" spans="2:4">
      <c r="B3800" s="112"/>
      <c r="C3800" s="112"/>
      <c r="D3800" s="112"/>
    </row>
    <row r="3801" spans="2:4">
      <c r="B3801" s="112"/>
      <c r="C3801" s="112"/>
      <c r="D3801" s="112"/>
    </row>
    <row r="3802" spans="2:4">
      <c r="B3802" s="112"/>
      <c r="C3802" s="112"/>
      <c r="D3802" s="112"/>
    </row>
    <row r="3803" spans="2:4">
      <c r="B3803" s="112"/>
      <c r="C3803" s="112"/>
      <c r="D3803" s="112"/>
    </row>
    <row r="3804" spans="2:4">
      <c r="B3804" s="112"/>
      <c r="C3804" s="112"/>
      <c r="D3804" s="112"/>
    </row>
    <row r="3805" spans="2:4">
      <c r="B3805" s="112"/>
      <c r="C3805" s="112"/>
      <c r="D3805" s="112"/>
    </row>
    <row r="3806" spans="2:4">
      <c r="B3806" s="112"/>
      <c r="C3806" s="112"/>
      <c r="D3806" s="112"/>
    </row>
    <row r="3807" spans="2:4">
      <c r="B3807" s="112"/>
      <c r="C3807" s="112"/>
      <c r="D3807" s="112"/>
    </row>
    <row r="3808" spans="2:4">
      <c r="B3808" s="112"/>
      <c r="C3808" s="112"/>
      <c r="D3808" s="112"/>
    </row>
    <row r="3809" spans="2:4">
      <c r="B3809" s="112"/>
      <c r="C3809" s="112"/>
      <c r="D3809" s="112"/>
    </row>
    <row r="3810" spans="2:4">
      <c r="B3810" s="112"/>
      <c r="C3810" s="112"/>
      <c r="D3810" s="112"/>
    </row>
    <row r="3811" spans="2:4">
      <c r="B3811" s="112"/>
      <c r="C3811" s="112"/>
      <c r="D3811" s="112"/>
    </row>
    <row r="3812" spans="2:4">
      <c r="B3812" s="112"/>
      <c r="C3812" s="112"/>
      <c r="D3812" s="112"/>
    </row>
    <row r="3813" spans="2:4">
      <c r="B3813" s="112"/>
      <c r="C3813" s="112"/>
      <c r="D3813" s="112"/>
    </row>
    <row r="3814" spans="2:4">
      <c r="B3814" s="112"/>
      <c r="C3814" s="112"/>
      <c r="D3814" s="112"/>
    </row>
    <row r="3815" spans="2:4">
      <c r="B3815" s="112"/>
      <c r="C3815" s="112"/>
      <c r="D3815" s="112"/>
    </row>
    <row r="3816" spans="2:4">
      <c r="B3816" s="112"/>
      <c r="C3816" s="112"/>
      <c r="D3816" s="112"/>
    </row>
    <row r="3817" spans="2:4">
      <c r="B3817" s="112"/>
      <c r="C3817" s="112"/>
      <c r="D3817" s="112"/>
    </row>
    <row r="3818" spans="2:4">
      <c r="B3818" s="112"/>
      <c r="C3818" s="112"/>
      <c r="D3818" s="112"/>
    </row>
    <row r="3819" spans="2:4">
      <c r="B3819" s="112"/>
      <c r="C3819" s="112"/>
      <c r="D3819" s="112"/>
    </row>
    <row r="3820" spans="2:4">
      <c r="B3820" s="112"/>
      <c r="C3820" s="112"/>
      <c r="D3820" s="112"/>
    </row>
    <row r="3821" spans="2:4">
      <c r="B3821" s="112"/>
      <c r="C3821" s="112"/>
      <c r="D3821" s="112"/>
    </row>
    <row r="3822" spans="2:4">
      <c r="B3822" s="112"/>
      <c r="C3822" s="112"/>
      <c r="D3822" s="112"/>
    </row>
    <row r="3823" spans="2:4">
      <c r="B3823" s="112"/>
      <c r="C3823" s="112"/>
      <c r="D3823" s="112"/>
    </row>
    <row r="3824" spans="2:4">
      <c r="B3824" s="112"/>
      <c r="C3824" s="112"/>
      <c r="D3824" s="112"/>
    </row>
    <row r="3825" spans="2:4">
      <c r="B3825" s="112"/>
      <c r="C3825" s="112"/>
      <c r="D3825" s="112"/>
    </row>
    <row r="3826" spans="2:4">
      <c r="B3826" s="112"/>
      <c r="C3826" s="112"/>
      <c r="D3826" s="112"/>
    </row>
    <row r="3827" spans="2:4">
      <c r="B3827" s="112"/>
      <c r="C3827" s="112"/>
      <c r="D3827" s="112"/>
    </row>
    <row r="3828" spans="2:4">
      <c r="B3828" s="112"/>
      <c r="C3828" s="112"/>
      <c r="D3828" s="112"/>
    </row>
    <row r="3829" spans="2:4">
      <c r="B3829" s="112"/>
      <c r="C3829" s="112"/>
      <c r="D3829" s="112"/>
    </row>
    <row r="3830" spans="2:4">
      <c r="B3830" s="112"/>
      <c r="C3830" s="112"/>
      <c r="D3830" s="112"/>
    </row>
    <row r="3831" spans="2:4">
      <c r="B3831" s="112"/>
      <c r="C3831" s="112"/>
      <c r="D3831" s="112"/>
    </row>
    <row r="3832" spans="2:4">
      <c r="B3832" s="112"/>
      <c r="C3832" s="112"/>
      <c r="D3832" s="112"/>
    </row>
    <row r="3833" spans="2:4">
      <c r="B3833" s="112"/>
      <c r="C3833" s="112"/>
      <c r="D3833" s="112"/>
    </row>
    <row r="3834" spans="2:4">
      <c r="B3834" s="112"/>
      <c r="C3834" s="112"/>
      <c r="D3834" s="112"/>
    </row>
    <row r="3835" spans="2:4">
      <c r="B3835" s="112"/>
      <c r="C3835" s="112"/>
      <c r="D3835" s="112"/>
    </row>
    <row r="3836" spans="2:4">
      <c r="B3836" s="112"/>
      <c r="C3836" s="112"/>
      <c r="D3836" s="112"/>
    </row>
    <row r="3837" spans="2:4">
      <c r="B3837" s="112"/>
      <c r="C3837" s="112"/>
      <c r="D3837" s="112"/>
    </row>
    <row r="3838" spans="2:4">
      <c r="B3838" s="112"/>
      <c r="C3838" s="112"/>
      <c r="D3838" s="112"/>
    </row>
    <row r="3839" spans="2:4">
      <c r="B3839" s="112"/>
      <c r="C3839" s="112"/>
      <c r="D3839" s="112"/>
    </row>
    <row r="3840" spans="2:4">
      <c r="B3840" s="112"/>
      <c r="C3840" s="112"/>
      <c r="D3840" s="112"/>
    </row>
    <row r="3841" spans="2:4">
      <c r="B3841" s="112"/>
      <c r="C3841" s="112"/>
      <c r="D3841" s="112"/>
    </row>
    <row r="3842" spans="2:4">
      <c r="B3842" s="112"/>
      <c r="C3842" s="112"/>
      <c r="D3842" s="112"/>
    </row>
    <row r="3843" spans="2:4">
      <c r="B3843" s="112"/>
      <c r="C3843" s="112"/>
      <c r="D3843" s="112"/>
    </row>
    <row r="3844" spans="2:4">
      <c r="B3844" s="112"/>
      <c r="C3844" s="112"/>
      <c r="D3844" s="112"/>
    </row>
    <row r="3845" spans="2:4">
      <c r="B3845" s="112"/>
      <c r="C3845" s="112"/>
      <c r="D3845" s="112"/>
    </row>
    <row r="3846" spans="2:4">
      <c r="B3846" s="112"/>
      <c r="C3846" s="112"/>
      <c r="D3846" s="112"/>
    </row>
    <row r="3847" spans="2:4">
      <c r="B3847" s="112"/>
      <c r="C3847" s="112"/>
      <c r="D3847" s="112"/>
    </row>
    <row r="3848" spans="2:4">
      <c r="B3848" s="112"/>
      <c r="C3848" s="112"/>
      <c r="D3848" s="112"/>
    </row>
    <row r="3849" spans="2:4">
      <c r="B3849" s="112"/>
      <c r="C3849" s="112"/>
      <c r="D3849" s="112"/>
    </row>
    <row r="3850" spans="2:4">
      <c r="B3850" s="112"/>
      <c r="C3850" s="112"/>
      <c r="D3850" s="112"/>
    </row>
    <row r="3851" spans="2:4">
      <c r="B3851" s="112"/>
      <c r="C3851" s="112"/>
      <c r="D3851" s="112"/>
    </row>
    <row r="3852" spans="2:4">
      <c r="B3852" s="112"/>
      <c r="C3852" s="112"/>
      <c r="D3852" s="112"/>
    </row>
    <row r="3853" spans="2:4">
      <c r="B3853" s="112"/>
      <c r="C3853" s="112"/>
      <c r="D3853" s="112"/>
    </row>
    <row r="3854" spans="2:4">
      <c r="B3854" s="112"/>
      <c r="C3854" s="112"/>
      <c r="D3854" s="112"/>
    </row>
    <row r="3855" spans="2:4">
      <c r="B3855" s="112"/>
      <c r="C3855" s="112"/>
      <c r="D3855" s="112"/>
    </row>
    <row r="3856" spans="2:4">
      <c r="B3856" s="112"/>
      <c r="C3856" s="112"/>
      <c r="D3856" s="112"/>
    </row>
    <row r="3857" spans="2:4">
      <c r="B3857" s="112"/>
      <c r="C3857" s="112"/>
      <c r="D3857" s="112"/>
    </row>
    <row r="3858" spans="2:4">
      <c r="B3858" s="112"/>
      <c r="C3858" s="112"/>
      <c r="D3858" s="112"/>
    </row>
    <row r="3859" spans="2:4">
      <c r="B3859" s="112"/>
      <c r="C3859" s="112"/>
      <c r="D3859" s="112"/>
    </row>
    <row r="3860" spans="2:4">
      <c r="B3860" s="112"/>
      <c r="C3860" s="112"/>
      <c r="D3860" s="112"/>
    </row>
    <row r="3861" spans="2:4">
      <c r="B3861" s="112"/>
      <c r="C3861" s="112"/>
      <c r="D3861" s="112"/>
    </row>
    <row r="3862" spans="2:4">
      <c r="B3862" s="112"/>
      <c r="C3862" s="112"/>
      <c r="D3862" s="112"/>
    </row>
    <row r="3863" spans="2:4">
      <c r="B3863" s="112"/>
      <c r="C3863" s="112"/>
      <c r="D3863" s="112"/>
    </row>
    <row r="3864" spans="2:4">
      <c r="B3864" s="112"/>
      <c r="C3864" s="112"/>
      <c r="D3864" s="112"/>
    </row>
    <row r="3865" spans="2:4">
      <c r="B3865" s="112"/>
      <c r="C3865" s="112"/>
      <c r="D3865" s="112"/>
    </row>
    <row r="3866" spans="2:4">
      <c r="B3866" s="112"/>
      <c r="C3866" s="112"/>
      <c r="D3866" s="112"/>
    </row>
    <row r="3867" spans="2:4">
      <c r="B3867" s="112"/>
      <c r="C3867" s="112"/>
      <c r="D3867" s="112"/>
    </row>
    <row r="3868" spans="2:4">
      <c r="B3868" s="112"/>
      <c r="C3868" s="112"/>
      <c r="D3868" s="112"/>
    </row>
    <row r="3869" spans="2:4">
      <c r="B3869" s="112"/>
      <c r="C3869" s="112"/>
      <c r="D3869" s="112"/>
    </row>
    <row r="3870" spans="2:4">
      <c r="B3870" s="112"/>
      <c r="C3870" s="112"/>
      <c r="D3870" s="112"/>
    </row>
    <row r="3871" spans="2:4">
      <c r="B3871" s="112"/>
      <c r="C3871" s="112"/>
      <c r="D3871" s="112"/>
    </row>
    <row r="3872" spans="2:4">
      <c r="B3872" s="112"/>
      <c r="C3872" s="112"/>
      <c r="D3872" s="112"/>
    </row>
    <row r="3873" spans="2:4">
      <c r="B3873" s="112"/>
      <c r="C3873" s="112"/>
      <c r="D3873" s="112"/>
    </row>
    <row r="3874" spans="2:4">
      <c r="B3874" s="112"/>
      <c r="C3874" s="112"/>
      <c r="D3874" s="112"/>
    </row>
    <row r="3875" spans="2:4">
      <c r="B3875" s="112"/>
      <c r="C3875" s="112"/>
      <c r="D3875" s="112"/>
    </row>
    <row r="3876" spans="2:4">
      <c r="B3876" s="112"/>
      <c r="C3876" s="112"/>
      <c r="D3876" s="112"/>
    </row>
    <row r="3877" spans="2:4">
      <c r="B3877" s="112"/>
      <c r="C3877" s="112"/>
      <c r="D3877" s="112"/>
    </row>
    <row r="3878" spans="2:4">
      <c r="B3878" s="112"/>
      <c r="C3878" s="112"/>
      <c r="D3878" s="112"/>
    </row>
    <row r="3879" spans="2:4">
      <c r="B3879" s="112"/>
      <c r="C3879" s="112"/>
      <c r="D3879" s="112"/>
    </row>
    <row r="3880" spans="2:4">
      <c r="B3880" s="112"/>
      <c r="C3880" s="112"/>
      <c r="D3880" s="112"/>
    </row>
    <row r="3881" spans="2:4">
      <c r="B3881" s="112"/>
      <c r="C3881" s="112"/>
      <c r="D3881" s="112"/>
    </row>
    <row r="3882" spans="2:4">
      <c r="B3882" s="112"/>
      <c r="C3882" s="112"/>
      <c r="D3882" s="112"/>
    </row>
    <row r="3883" spans="2:4">
      <c r="B3883" s="112"/>
      <c r="C3883" s="112"/>
      <c r="D3883" s="112"/>
    </row>
    <row r="3884" spans="2:4">
      <c r="B3884" s="112"/>
      <c r="C3884" s="112"/>
      <c r="D3884" s="112"/>
    </row>
    <row r="3885" spans="2:4">
      <c r="B3885" s="112"/>
      <c r="C3885" s="112"/>
      <c r="D3885" s="112"/>
    </row>
    <row r="3886" spans="2:4">
      <c r="B3886" s="112"/>
      <c r="C3886" s="112"/>
      <c r="D3886" s="112"/>
    </row>
    <row r="3887" spans="2:4">
      <c r="B3887" s="112"/>
      <c r="C3887" s="112"/>
      <c r="D3887" s="112"/>
    </row>
    <row r="3888" spans="2:4">
      <c r="B3888" s="112"/>
      <c r="C3888" s="112"/>
      <c r="D3888" s="112"/>
    </row>
    <row r="3889" spans="2:4">
      <c r="B3889" s="112"/>
      <c r="C3889" s="112"/>
      <c r="D3889" s="112"/>
    </row>
    <row r="3890" spans="2:4">
      <c r="B3890" s="112"/>
      <c r="C3890" s="112"/>
      <c r="D3890" s="112"/>
    </row>
    <row r="3891" spans="2:4">
      <c r="B3891" s="112"/>
      <c r="C3891" s="112"/>
      <c r="D3891" s="112"/>
    </row>
    <row r="3892" spans="2:4">
      <c r="B3892" s="112"/>
      <c r="C3892" s="112"/>
      <c r="D3892" s="112"/>
    </row>
    <row r="3893" spans="2:4">
      <c r="B3893" s="112"/>
      <c r="C3893" s="112"/>
      <c r="D3893" s="112"/>
    </row>
    <row r="3894" spans="2:4">
      <c r="B3894" s="112"/>
      <c r="C3894" s="112"/>
      <c r="D3894" s="112"/>
    </row>
    <row r="3895" spans="2:4">
      <c r="B3895" s="112"/>
      <c r="C3895" s="112"/>
      <c r="D3895" s="112"/>
    </row>
    <row r="3896" spans="2:4">
      <c r="B3896" s="112"/>
      <c r="C3896" s="112"/>
      <c r="D3896" s="112"/>
    </row>
    <row r="3897" spans="2:4">
      <c r="B3897" s="112"/>
      <c r="C3897" s="112"/>
      <c r="D3897" s="112"/>
    </row>
    <row r="3898" spans="2:4">
      <c r="B3898" s="112"/>
      <c r="C3898" s="112"/>
      <c r="D3898" s="112"/>
    </row>
    <row r="3899" spans="2:4">
      <c r="B3899" s="112"/>
      <c r="C3899" s="112"/>
      <c r="D3899" s="112"/>
    </row>
    <row r="3900" spans="2:4">
      <c r="B3900" s="112"/>
      <c r="C3900" s="112"/>
      <c r="D3900" s="112"/>
    </row>
    <row r="3901" spans="2:4">
      <c r="B3901" s="112"/>
      <c r="C3901" s="112"/>
      <c r="D3901" s="112"/>
    </row>
    <row r="3902" spans="2:4">
      <c r="B3902" s="112"/>
      <c r="C3902" s="112"/>
      <c r="D3902" s="112"/>
    </row>
    <row r="3903" spans="2:4">
      <c r="B3903" s="112"/>
      <c r="C3903" s="112"/>
      <c r="D3903" s="112"/>
    </row>
    <row r="3904" spans="2:4">
      <c r="B3904" s="112"/>
      <c r="C3904" s="112"/>
      <c r="D3904" s="112"/>
    </row>
    <row r="3905" spans="2:4">
      <c r="B3905" s="112"/>
      <c r="C3905" s="112"/>
      <c r="D3905" s="112"/>
    </row>
    <row r="3906" spans="2:4">
      <c r="B3906" s="112"/>
      <c r="C3906" s="112"/>
      <c r="D3906" s="112"/>
    </row>
    <row r="3907" spans="2:4">
      <c r="B3907" s="112"/>
      <c r="C3907" s="112"/>
      <c r="D3907" s="112"/>
    </row>
    <row r="3908" spans="2:4">
      <c r="B3908" s="112"/>
      <c r="C3908" s="112"/>
      <c r="D3908" s="112"/>
    </row>
    <row r="3909" spans="2:4">
      <c r="B3909" s="112"/>
      <c r="C3909" s="112"/>
      <c r="D3909" s="112"/>
    </row>
    <row r="3910" spans="2:4">
      <c r="B3910" s="112"/>
      <c r="C3910" s="112"/>
      <c r="D3910" s="112"/>
    </row>
    <row r="3911" spans="2:4">
      <c r="B3911" s="112"/>
      <c r="C3911" s="112"/>
      <c r="D3911" s="112"/>
    </row>
    <row r="3912" spans="2:4">
      <c r="B3912" s="112"/>
      <c r="C3912" s="112"/>
      <c r="D3912" s="112"/>
    </row>
    <row r="3913" spans="2:4">
      <c r="B3913" s="112"/>
      <c r="C3913" s="112"/>
      <c r="D3913" s="112"/>
    </row>
    <row r="3914" spans="2:4">
      <c r="B3914" s="112"/>
      <c r="C3914" s="112"/>
      <c r="D3914" s="112"/>
    </row>
    <row r="3915" spans="2:4">
      <c r="B3915" s="112"/>
      <c r="C3915" s="112"/>
      <c r="D3915" s="112"/>
    </row>
    <row r="3916" spans="2:4">
      <c r="B3916" s="112"/>
      <c r="C3916" s="112"/>
      <c r="D3916" s="112"/>
    </row>
    <row r="3917" spans="2:4">
      <c r="B3917" s="112"/>
      <c r="C3917" s="112"/>
      <c r="D3917" s="112"/>
    </row>
    <row r="3918" spans="2:4">
      <c r="B3918" s="112"/>
      <c r="C3918" s="112"/>
      <c r="D3918" s="112"/>
    </row>
    <row r="3919" spans="2:4">
      <c r="B3919" s="112"/>
      <c r="C3919" s="112"/>
      <c r="D3919" s="112"/>
    </row>
    <row r="3920" spans="2:4">
      <c r="B3920" s="112"/>
      <c r="C3920" s="112"/>
      <c r="D3920" s="112"/>
    </row>
    <row r="3921" spans="2:4">
      <c r="B3921" s="112"/>
      <c r="C3921" s="112"/>
      <c r="D3921" s="112"/>
    </row>
    <row r="3922" spans="2:4">
      <c r="B3922" s="112"/>
      <c r="C3922" s="112"/>
      <c r="D3922" s="112"/>
    </row>
    <row r="3923" spans="2:4">
      <c r="B3923" s="112"/>
      <c r="C3923" s="112"/>
      <c r="D3923" s="112"/>
    </row>
    <row r="3924" spans="2:4">
      <c r="B3924" s="112"/>
      <c r="C3924" s="112"/>
      <c r="D3924" s="112"/>
    </row>
    <row r="3925" spans="2:4">
      <c r="B3925" s="112"/>
      <c r="C3925" s="112"/>
      <c r="D3925" s="112"/>
    </row>
    <row r="3926" spans="2:4">
      <c r="B3926" s="112"/>
      <c r="C3926" s="112"/>
      <c r="D3926" s="112"/>
    </row>
    <row r="3927" spans="2:4">
      <c r="B3927" s="112"/>
      <c r="C3927" s="112"/>
      <c r="D3927" s="112"/>
    </row>
    <row r="3928" spans="2:4">
      <c r="B3928" s="112"/>
      <c r="C3928" s="112"/>
      <c r="D3928" s="112"/>
    </row>
    <row r="3929" spans="2:4">
      <c r="B3929" s="112"/>
      <c r="C3929" s="112"/>
      <c r="D3929" s="112"/>
    </row>
    <row r="3930" spans="2:4">
      <c r="B3930" s="112"/>
      <c r="C3930" s="112"/>
      <c r="D3930" s="112"/>
    </row>
    <row r="3931" spans="2:4">
      <c r="B3931" s="112"/>
      <c r="C3931" s="112"/>
      <c r="D3931" s="112"/>
    </row>
    <row r="3932" spans="2:4">
      <c r="B3932" s="112"/>
      <c r="C3932" s="112"/>
      <c r="D3932" s="112"/>
    </row>
    <row r="3933" spans="2:4">
      <c r="B3933" s="112"/>
      <c r="C3933" s="112"/>
      <c r="D3933" s="112"/>
    </row>
    <row r="3934" spans="2:4">
      <c r="B3934" s="112"/>
      <c r="C3934" s="112"/>
      <c r="D3934" s="112"/>
    </row>
    <row r="3935" spans="2:4">
      <c r="B3935" s="112"/>
      <c r="C3935" s="112"/>
      <c r="D3935" s="112"/>
    </row>
    <row r="3936" spans="2:4">
      <c r="B3936" s="112"/>
      <c r="C3936" s="112"/>
      <c r="D3936" s="112"/>
    </row>
    <row r="3937" spans="2:4">
      <c r="B3937" s="112"/>
      <c r="C3937" s="112"/>
      <c r="D3937" s="112"/>
    </row>
    <row r="3938" spans="2:4">
      <c r="B3938" s="112"/>
      <c r="C3938" s="112"/>
      <c r="D3938" s="112"/>
    </row>
    <row r="3939" spans="2:4">
      <c r="B3939" s="112"/>
      <c r="C3939" s="112"/>
      <c r="D3939" s="112"/>
    </row>
    <row r="3940" spans="2:4">
      <c r="B3940" s="112"/>
      <c r="C3940" s="112"/>
      <c r="D3940" s="112"/>
    </row>
    <row r="3941" spans="2:4">
      <c r="B3941" s="112"/>
      <c r="C3941" s="112"/>
      <c r="D3941" s="112"/>
    </row>
    <row r="3942" spans="2:4">
      <c r="B3942" s="112"/>
      <c r="C3942" s="112"/>
      <c r="D3942" s="112"/>
    </row>
    <row r="3943" spans="2:4">
      <c r="B3943" s="112"/>
      <c r="C3943" s="112"/>
      <c r="D3943" s="112"/>
    </row>
    <row r="3944" spans="2:4">
      <c r="B3944" s="112"/>
      <c r="C3944" s="112"/>
      <c r="D3944" s="112"/>
    </row>
    <row r="3945" spans="2:4">
      <c r="B3945" s="112"/>
      <c r="C3945" s="112"/>
      <c r="D3945" s="112"/>
    </row>
    <row r="3946" spans="2:4">
      <c r="B3946" s="112"/>
      <c r="C3946" s="112"/>
      <c r="D3946" s="112"/>
    </row>
    <row r="3947" spans="2:4">
      <c r="B3947" s="112"/>
      <c r="C3947" s="112"/>
      <c r="D3947" s="112"/>
    </row>
    <row r="3948" spans="2:4">
      <c r="B3948" s="112"/>
      <c r="C3948" s="112"/>
      <c r="D3948" s="112"/>
    </row>
    <row r="3949" spans="2:4">
      <c r="B3949" s="112"/>
      <c r="C3949" s="112"/>
      <c r="D3949" s="112"/>
    </row>
    <row r="3950" spans="2:4">
      <c r="B3950" s="112"/>
      <c r="C3950" s="112"/>
      <c r="D3950" s="112"/>
    </row>
    <row r="3951" spans="2:4">
      <c r="B3951" s="112"/>
      <c r="C3951" s="112"/>
      <c r="D3951" s="112"/>
    </row>
    <row r="3952" spans="2:4">
      <c r="B3952" s="112"/>
      <c r="C3952" s="112"/>
      <c r="D3952" s="112"/>
    </row>
    <row r="3953" spans="2:4">
      <c r="B3953" s="112"/>
      <c r="C3953" s="112"/>
      <c r="D3953" s="112"/>
    </row>
    <row r="3954" spans="2:4">
      <c r="B3954" s="112"/>
      <c r="C3954" s="112"/>
      <c r="D3954" s="112"/>
    </row>
    <row r="3955" spans="2:4">
      <c r="B3955" s="112"/>
      <c r="C3955" s="112"/>
      <c r="D3955" s="112"/>
    </row>
    <row r="3956" spans="2:4">
      <c r="B3956" s="112"/>
      <c r="C3956" s="112"/>
      <c r="D3956" s="112"/>
    </row>
    <row r="3957" spans="2:4">
      <c r="B3957" s="112"/>
      <c r="C3957" s="112"/>
      <c r="D3957" s="112"/>
    </row>
    <row r="3958" spans="2:4">
      <c r="B3958" s="112"/>
      <c r="C3958" s="112"/>
      <c r="D3958" s="112"/>
    </row>
    <row r="3959" spans="2:4">
      <c r="B3959" s="112"/>
      <c r="C3959" s="112"/>
      <c r="D3959" s="112"/>
    </row>
    <row r="3960" spans="2:4">
      <c r="B3960" s="112"/>
      <c r="C3960" s="112"/>
      <c r="D3960" s="112"/>
    </row>
    <row r="3961" spans="2:4">
      <c r="B3961" s="112"/>
      <c r="C3961" s="112"/>
      <c r="D3961" s="112"/>
    </row>
    <row r="3962" spans="2:4">
      <c r="B3962" s="112"/>
      <c r="C3962" s="112"/>
      <c r="D3962" s="112"/>
    </row>
    <row r="3963" spans="2:4">
      <c r="B3963" s="112"/>
      <c r="C3963" s="112"/>
      <c r="D3963" s="112"/>
    </row>
    <row r="3964" spans="2:4">
      <c r="B3964" s="112"/>
      <c r="C3964" s="112"/>
      <c r="D3964" s="112"/>
    </row>
    <row r="3965" spans="2:4">
      <c r="B3965" s="112"/>
      <c r="C3965" s="112"/>
      <c r="D3965" s="112"/>
    </row>
    <row r="3966" spans="2:4">
      <c r="B3966" s="112"/>
      <c r="C3966" s="112"/>
      <c r="D3966" s="112"/>
    </row>
    <row r="3967" spans="2:4">
      <c r="B3967" s="112"/>
      <c r="C3967" s="112"/>
      <c r="D3967" s="112"/>
    </row>
    <row r="3968" spans="2:4">
      <c r="B3968" s="112"/>
      <c r="C3968" s="112"/>
      <c r="D3968" s="112"/>
    </row>
    <row r="3969" spans="2:4">
      <c r="B3969" s="112"/>
      <c r="C3969" s="112"/>
      <c r="D3969" s="112"/>
    </row>
    <row r="3970" spans="2:4">
      <c r="B3970" s="112"/>
      <c r="C3970" s="112"/>
      <c r="D3970" s="112"/>
    </row>
    <row r="3971" spans="2:4">
      <c r="B3971" s="112"/>
      <c r="C3971" s="112"/>
      <c r="D3971" s="112"/>
    </row>
    <row r="3972" spans="2:4">
      <c r="B3972" s="112"/>
      <c r="C3972" s="112"/>
      <c r="D3972" s="112"/>
    </row>
    <row r="3973" spans="2:4">
      <c r="B3973" s="112"/>
      <c r="C3973" s="112"/>
      <c r="D3973" s="112"/>
    </row>
    <row r="3974" spans="2:4">
      <c r="B3974" s="112"/>
      <c r="C3974" s="112"/>
      <c r="D3974" s="112"/>
    </row>
    <row r="3975" spans="2:4">
      <c r="B3975" s="112"/>
      <c r="C3975" s="112"/>
      <c r="D3975" s="112"/>
    </row>
    <row r="3976" spans="2:4">
      <c r="B3976" s="112"/>
      <c r="C3976" s="112"/>
      <c r="D3976" s="112"/>
    </row>
    <row r="3977" spans="2:4">
      <c r="B3977" s="112"/>
      <c r="C3977" s="112"/>
      <c r="D3977" s="112"/>
    </row>
    <row r="3978" spans="2:4">
      <c r="B3978" s="112"/>
      <c r="C3978" s="112"/>
      <c r="D3978" s="112"/>
    </row>
    <row r="3979" spans="2:4">
      <c r="B3979" s="112"/>
      <c r="C3979" s="112"/>
      <c r="D3979" s="112"/>
    </row>
    <row r="3980" spans="2:4">
      <c r="B3980" s="112"/>
      <c r="C3980" s="112"/>
      <c r="D3980" s="112"/>
    </row>
    <row r="3981" spans="2:4">
      <c r="B3981" s="112"/>
      <c r="C3981" s="112"/>
      <c r="D3981" s="112"/>
    </row>
    <row r="3982" spans="2:4">
      <c r="B3982" s="112"/>
      <c r="C3982" s="112"/>
      <c r="D3982" s="112"/>
    </row>
    <row r="3983" spans="2:4">
      <c r="B3983" s="112"/>
      <c r="C3983" s="112"/>
      <c r="D3983" s="112"/>
    </row>
    <row r="3984" spans="2:4">
      <c r="B3984" s="112"/>
      <c r="C3984" s="112"/>
      <c r="D3984" s="112"/>
    </row>
    <row r="3985" spans="2:4">
      <c r="B3985" s="112"/>
      <c r="C3985" s="112"/>
      <c r="D3985" s="112"/>
    </row>
    <row r="3986" spans="2:4">
      <c r="B3986" s="112"/>
      <c r="C3986" s="112"/>
      <c r="D3986" s="112"/>
    </row>
    <row r="3987" spans="2:4">
      <c r="B3987" s="112"/>
      <c r="C3987" s="112"/>
      <c r="D3987" s="112"/>
    </row>
    <row r="3988" spans="2:4">
      <c r="B3988" s="112"/>
      <c r="C3988" s="112"/>
      <c r="D3988" s="112"/>
    </row>
    <row r="3989" spans="2:4">
      <c r="B3989" s="112"/>
      <c r="C3989" s="112"/>
      <c r="D3989" s="112"/>
    </row>
    <row r="3990" spans="2:4">
      <c r="B3990" s="112"/>
      <c r="C3990" s="112"/>
      <c r="D3990" s="112"/>
    </row>
    <row r="3991" spans="2:4">
      <c r="B3991" s="112"/>
      <c r="C3991" s="112"/>
      <c r="D3991" s="112"/>
    </row>
    <row r="3992" spans="2:4">
      <c r="B3992" s="112"/>
      <c r="C3992" s="112"/>
      <c r="D3992" s="112"/>
    </row>
    <row r="3993" spans="2:4">
      <c r="B3993" s="112"/>
      <c r="C3993" s="112"/>
      <c r="D3993" s="112"/>
    </row>
    <row r="3994" spans="2:4">
      <c r="B3994" s="112"/>
      <c r="C3994" s="112"/>
      <c r="D3994" s="112"/>
    </row>
    <row r="3995" spans="2:4">
      <c r="B3995" s="112"/>
      <c r="C3995" s="112"/>
      <c r="D3995" s="112"/>
    </row>
    <row r="3996" spans="2:4">
      <c r="B3996" s="112"/>
      <c r="C3996" s="112"/>
      <c r="D3996" s="112"/>
    </row>
    <row r="3997" spans="2:4">
      <c r="B3997" s="112"/>
      <c r="C3997" s="112"/>
      <c r="D3997" s="112"/>
    </row>
    <row r="3998" spans="2:4">
      <c r="B3998" s="112"/>
      <c r="C3998" s="112"/>
      <c r="D3998" s="112"/>
    </row>
    <row r="3999" spans="2:4">
      <c r="B3999" s="112"/>
      <c r="C3999" s="112"/>
      <c r="D3999" s="112"/>
    </row>
    <row r="4000" spans="2:4">
      <c r="B4000" s="112"/>
      <c r="C4000" s="112"/>
      <c r="D4000" s="112"/>
    </row>
    <row r="4001" spans="2:4">
      <c r="B4001" s="112"/>
      <c r="C4001" s="112"/>
      <c r="D4001" s="112"/>
    </row>
    <row r="4002" spans="2:4">
      <c r="B4002" s="112"/>
      <c r="C4002" s="112"/>
      <c r="D4002" s="112"/>
    </row>
    <row r="4003" spans="2:4">
      <c r="B4003" s="112"/>
      <c r="C4003" s="112"/>
      <c r="D4003" s="112"/>
    </row>
    <row r="4004" spans="2:4">
      <c r="B4004" s="112"/>
      <c r="C4004" s="112"/>
      <c r="D4004" s="112"/>
    </row>
    <row r="4005" spans="2:4">
      <c r="B4005" s="112"/>
      <c r="C4005" s="112"/>
      <c r="D4005" s="112"/>
    </row>
    <row r="4006" spans="2:4">
      <c r="B4006" s="112"/>
      <c r="C4006" s="112"/>
      <c r="D4006" s="112"/>
    </row>
    <row r="4007" spans="2:4">
      <c r="B4007" s="112"/>
      <c r="C4007" s="112"/>
      <c r="D4007" s="112"/>
    </row>
    <row r="4008" spans="2:4">
      <c r="B4008" s="112"/>
      <c r="C4008" s="112"/>
      <c r="D4008" s="112"/>
    </row>
    <row r="4009" spans="2:4">
      <c r="B4009" s="112"/>
      <c r="C4009" s="112"/>
      <c r="D4009" s="112"/>
    </row>
    <row r="4010" spans="2:4">
      <c r="B4010" s="112"/>
      <c r="C4010" s="112"/>
      <c r="D4010" s="112"/>
    </row>
    <row r="4011" spans="2:4">
      <c r="B4011" s="112"/>
      <c r="C4011" s="112"/>
      <c r="D4011" s="112"/>
    </row>
    <row r="4012" spans="2:4">
      <c r="B4012" s="112"/>
      <c r="C4012" s="112"/>
      <c r="D4012" s="112"/>
    </row>
    <row r="4013" spans="2:4">
      <c r="B4013" s="112"/>
      <c r="C4013" s="112"/>
      <c r="D4013" s="112"/>
    </row>
    <row r="4014" spans="2:4">
      <c r="B4014" s="112"/>
      <c r="C4014" s="112"/>
      <c r="D4014" s="112"/>
    </row>
    <row r="4015" spans="2:4">
      <c r="B4015" s="112"/>
      <c r="C4015" s="112"/>
      <c r="D4015" s="112"/>
    </row>
    <row r="4016" spans="2:4">
      <c r="B4016" s="112"/>
      <c r="C4016" s="112"/>
      <c r="D4016" s="112"/>
    </row>
    <row r="4017" spans="2:4">
      <c r="B4017" s="112"/>
      <c r="C4017" s="112"/>
      <c r="D4017" s="112"/>
    </row>
    <row r="4018" spans="2:4">
      <c r="B4018" s="112"/>
      <c r="C4018" s="112"/>
      <c r="D4018" s="112"/>
    </row>
    <row r="4019" spans="2:4">
      <c r="B4019" s="112"/>
      <c r="C4019" s="112"/>
      <c r="D4019" s="112"/>
    </row>
    <row r="4020" spans="2:4">
      <c r="B4020" s="112"/>
      <c r="C4020" s="112"/>
      <c r="D4020" s="112"/>
    </row>
    <row r="4021" spans="2:4">
      <c r="B4021" s="112"/>
      <c r="C4021" s="112"/>
      <c r="D4021" s="112"/>
    </row>
    <row r="4022" spans="2:4">
      <c r="B4022" s="112"/>
      <c r="C4022" s="112"/>
      <c r="D4022" s="112"/>
    </row>
    <row r="4023" spans="2:4">
      <c r="B4023" s="112"/>
      <c r="C4023" s="112"/>
      <c r="D4023" s="112"/>
    </row>
    <row r="4024" spans="2:4">
      <c r="B4024" s="112"/>
      <c r="C4024" s="112"/>
      <c r="D4024" s="112"/>
    </row>
    <row r="4025" spans="2:4">
      <c r="B4025" s="112"/>
      <c r="C4025" s="112"/>
      <c r="D4025" s="112"/>
    </row>
    <row r="4026" spans="2:4">
      <c r="B4026" s="112"/>
      <c r="C4026" s="112"/>
      <c r="D4026" s="112"/>
    </row>
    <row r="4027" spans="2:4">
      <c r="B4027" s="112"/>
      <c r="C4027" s="112"/>
      <c r="D4027" s="112"/>
    </row>
    <row r="4028" spans="2:4">
      <c r="B4028" s="112"/>
      <c r="C4028" s="112"/>
      <c r="D4028" s="112"/>
    </row>
    <row r="4029" spans="2:4">
      <c r="B4029" s="112"/>
      <c r="C4029" s="112"/>
      <c r="D4029" s="112"/>
    </row>
    <row r="4030" spans="2:4">
      <c r="B4030" s="112"/>
      <c r="C4030" s="112"/>
      <c r="D4030" s="112"/>
    </row>
    <row r="4031" spans="2:4">
      <c r="B4031" s="112"/>
      <c r="C4031" s="112"/>
      <c r="D4031" s="112"/>
    </row>
    <row r="4032" spans="2:4">
      <c r="B4032" s="112"/>
      <c r="C4032" s="112"/>
      <c r="D4032" s="112"/>
    </row>
    <row r="4033" spans="2:4">
      <c r="B4033" s="112"/>
      <c r="C4033" s="112"/>
      <c r="D4033" s="112"/>
    </row>
    <row r="4034" spans="2:4">
      <c r="B4034" s="112"/>
      <c r="C4034" s="112"/>
      <c r="D4034" s="112"/>
    </row>
    <row r="4035" spans="2:4">
      <c r="B4035" s="112"/>
      <c r="C4035" s="112"/>
      <c r="D4035" s="112"/>
    </row>
    <row r="4036" spans="2:4">
      <c r="B4036" s="112"/>
      <c r="C4036" s="112"/>
      <c r="D4036" s="112"/>
    </row>
    <row r="4037" spans="2:4">
      <c r="B4037" s="112"/>
      <c r="C4037" s="112"/>
      <c r="D4037" s="112"/>
    </row>
    <row r="4038" spans="2:4">
      <c r="B4038" s="112"/>
      <c r="C4038" s="112"/>
      <c r="D4038" s="112"/>
    </row>
    <row r="4039" spans="2:4">
      <c r="B4039" s="112"/>
      <c r="C4039" s="112"/>
      <c r="D4039" s="112"/>
    </row>
    <row r="4040" spans="2:4">
      <c r="B4040" s="112"/>
      <c r="C4040" s="112"/>
      <c r="D4040" s="112"/>
    </row>
    <row r="4041" spans="2:4">
      <c r="B4041" s="112"/>
      <c r="C4041" s="112"/>
      <c r="D4041" s="112"/>
    </row>
    <row r="4042" spans="2:4">
      <c r="B4042" s="112"/>
      <c r="C4042" s="112"/>
      <c r="D4042" s="112"/>
    </row>
    <row r="4043" spans="2:4">
      <c r="B4043" s="112"/>
      <c r="C4043" s="112"/>
      <c r="D4043" s="112"/>
    </row>
    <row r="4044" spans="2:4">
      <c r="B4044" s="112"/>
      <c r="C4044" s="112"/>
      <c r="D4044" s="112"/>
    </row>
    <row r="4045" spans="2:4">
      <c r="B4045" s="112"/>
      <c r="C4045" s="112"/>
      <c r="D4045" s="112"/>
    </row>
    <row r="4046" spans="2:4">
      <c r="B4046" s="112"/>
      <c r="C4046" s="112"/>
      <c r="D4046" s="112"/>
    </row>
    <row r="4047" spans="2:4">
      <c r="B4047" s="112"/>
      <c r="C4047" s="112"/>
      <c r="D4047" s="112"/>
    </row>
    <row r="4048" spans="2:4">
      <c r="B4048" s="112"/>
      <c r="C4048" s="112"/>
      <c r="D4048" s="112"/>
    </row>
    <row r="4049" spans="2:4">
      <c r="B4049" s="112"/>
      <c r="C4049" s="112"/>
      <c r="D4049" s="112"/>
    </row>
    <row r="4050" spans="2:4">
      <c r="B4050" s="112"/>
      <c r="C4050" s="112"/>
      <c r="D4050" s="112"/>
    </row>
    <row r="4051" spans="2:4">
      <c r="B4051" s="112"/>
      <c r="C4051" s="112"/>
      <c r="D4051" s="112"/>
    </row>
    <row r="4052" spans="2:4">
      <c r="B4052" s="112"/>
      <c r="C4052" s="112"/>
      <c r="D4052" s="112"/>
    </row>
    <row r="4053" spans="2:4">
      <c r="B4053" s="112"/>
      <c r="C4053" s="112"/>
      <c r="D4053" s="112"/>
    </row>
    <row r="4054" spans="2:4">
      <c r="B4054" s="112"/>
      <c r="C4054" s="112"/>
      <c r="D4054" s="112"/>
    </row>
    <row r="4055" spans="2:4">
      <c r="B4055" s="112"/>
      <c r="C4055" s="112"/>
      <c r="D4055" s="112"/>
    </row>
    <row r="4056" spans="2:4">
      <c r="B4056" s="112"/>
      <c r="C4056" s="112"/>
      <c r="D4056" s="112"/>
    </row>
    <row r="4057" spans="2:4">
      <c r="B4057" s="112"/>
      <c r="C4057" s="112"/>
      <c r="D4057" s="112"/>
    </row>
    <row r="4058" spans="2:4">
      <c r="B4058" s="112"/>
      <c r="C4058" s="112"/>
      <c r="D4058" s="112"/>
    </row>
    <row r="4059" spans="2:4">
      <c r="B4059" s="112"/>
      <c r="C4059" s="112"/>
      <c r="D4059" s="112"/>
    </row>
    <row r="4060" spans="2:4">
      <c r="B4060" s="112"/>
      <c r="C4060" s="112"/>
      <c r="D4060" s="112"/>
    </row>
    <row r="4061" spans="2:4">
      <c r="B4061" s="112"/>
      <c r="C4061" s="112"/>
      <c r="D4061" s="112"/>
    </row>
    <row r="4062" spans="2:4">
      <c r="B4062" s="112"/>
      <c r="C4062" s="112"/>
      <c r="D4062" s="112"/>
    </row>
    <row r="4063" spans="2:4">
      <c r="B4063" s="112"/>
      <c r="C4063" s="112"/>
      <c r="D4063" s="112"/>
    </row>
    <row r="4064" spans="2:4">
      <c r="B4064" s="112"/>
      <c r="C4064" s="112"/>
      <c r="D4064" s="112"/>
    </row>
    <row r="4065" spans="2:4">
      <c r="B4065" s="112"/>
      <c r="C4065" s="112"/>
      <c r="D4065" s="112"/>
    </row>
    <row r="4066" spans="2:4">
      <c r="B4066" s="112"/>
      <c r="C4066" s="112"/>
      <c r="D4066" s="112"/>
    </row>
    <row r="4067" spans="2:4">
      <c r="B4067" s="112"/>
      <c r="C4067" s="112"/>
      <c r="D4067" s="112"/>
    </row>
    <row r="4068" spans="2:4">
      <c r="B4068" s="112"/>
      <c r="C4068" s="112"/>
      <c r="D4068" s="112"/>
    </row>
    <row r="4069" spans="2:4">
      <c r="B4069" s="112"/>
      <c r="C4069" s="112"/>
      <c r="D4069" s="112"/>
    </row>
    <row r="4070" spans="2:4">
      <c r="B4070" s="112"/>
      <c r="C4070" s="112"/>
      <c r="D4070" s="112"/>
    </row>
    <row r="4071" spans="2:4">
      <c r="B4071" s="112"/>
      <c r="C4071" s="112"/>
      <c r="D4071" s="112"/>
    </row>
    <row r="4072" spans="2:4">
      <c r="B4072" s="112"/>
      <c r="C4072" s="112"/>
      <c r="D4072" s="112"/>
    </row>
    <row r="4073" spans="2:4">
      <c r="B4073" s="112"/>
      <c r="C4073" s="112"/>
      <c r="D4073" s="112"/>
    </row>
    <row r="4074" spans="2:4">
      <c r="B4074" s="112"/>
      <c r="C4074" s="112"/>
      <c r="D4074" s="112"/>
    </row>
    <row r="4075" spans="2:4">
      <c r="B4075" s="112"/>
      <c r="C4075" s="112"/>
      <c r="D4075" s="112"/>
    </row>
    <row r="4076" spans="2:4">
      <c r="B4076" s="112"/>
      <c r="C4076" s="112"/>
      <c r="D4076" s="112"/>
    </row>
    <row r="4077" spans="2:4">
      <c r="B4077" s="112"/>
      <c r="C4077" s="112"/>
      <c r="D4077" s="112"/>
    </row>
    <row r="4078" spans="2:4">
      <c r="B4078" s="112"/>
      <c r="C4078" s="112"/>
      <c r="D4078" s="112"/>
    </row>
    <row r="4079" spans="2:4">
      <c r="B4079" s="112"/>
      <c r="C4079" s="112"/>
      <c r="D4079" s="112"/>
    </row>
    <row r="4080" spans="2:4">
      <c r="B4080" s="112"/>
      <c r="C4080" s="112"/>
      <c r="D4080" s="112"/>
    </row>
    <row r="4081" spans="2:4">
      <c r="B4081" s="112"/>
      <c r="C4081" s="112"/>
      <c r="D4081" s="112"/>
    </row>
    <row r="4082" spans="2:4">
      <c r="B4082" s="112"/>
      <c r="C4082" s="112"/>
      <c r="D4082" s="112"/>
    </row>
    <row r="4083" spans="2:4">
      <c r="B4083" s="112"/>
      <c r="C4083" s="112"/>
      <c r="D4083" s="112"/>
    </row>
    <row r="4084" spans="2:4">
      <c r="B4084" s="112"/>
      <c r="C4084" s="112"/>
      <c r="D4084" s="112"/>
    </row>
    <row r="4085" spans="2:4">
      <c r="B4085" s="112"/>
      <c r="C4085" s="112"/>
      <c r="D4085" s="112"/>
    </row>
    <row r="4086" spans="2:4">
      <c r="B4086" s="112"/>
      <c r="C4086" s="112"/>
      <c r="D4086" s="112"/>
    </row>
    <row r="4087" spans="2:4">
      <c r="B4087" s="112"/>
      <c r="C4087" s="112"/>
      <c r="D4087" s="112"/>
    </row>
    <row r="4088" spans="2:4">
      <c r="B4088" s="112"/>
      <c r="C4088" s="112"/>
      <c r="D4088" s="112"/>
    </row>
    <row r="4089" spans="2:4">
      <c r="B4089" s="112"/>
      <c r="C4089" s="112"/>
      <c r="D4089" s="112"/>
    </row>
    <row r="4090" spans="2:4">
      <c r="B4090" s="112"/>
      <c r="C4090" s="112"/>
      <c r="D4090" s="112"/>
    </row>
    <row r="4091" spans="2:4">
      <c r="B4091" s="112"/>
      <c r="C4091" s="112"/>
      <c r="D4091" s="112"/>
    </row>
    <row r="4092" spans="2:4">
      <c r="B4092" s="112"/>
      <c r="C4092" s="112"/>
      <c r="D4092" s="112"/>
    </row>
    <row r="4093" spans="2:4">
      <c r="B4093" s="112"/>
      <c r="C4093" s="112"/>
      <c r="D4093" s="112"/>
    </row>
    <row r="4094" spans="2:4">
      <c r="B4094" s="112"/>
      <c r="C4094" s="112"/>
      <c r="D4094" s="112"/>
    </row>
    <row r="4095" spans="2:4">
      <c r="B4095" s="112"/>
      <c r="C4095" s="112"/>
      <c r="D4095" s="112"/>
    </row>
    <row r="4096" spans="2:4">
      <c r="B4096" s="112"/>
      <c r="C4096" s="112"/>
      <c r="D4096" s="112"/>
    </row>
    <row r="4097" spans="2:4">
      <c r="B4097" s="112"/>
      <c r="C4097" s="112"/>
      <c r="D4097" s="112"/>
    </row>
    <row r="4098" spans="2:4">
      <c r="B4098" s="112"/>
      <c r="C4098" s="112"/>
      <c r="D4098" s="112"/>
    </row>
    <row r="4099" spans="2:4">
      <c r="B4099" s="112"/>
      <c r="C4099" s="112"/>
      <c r="D4099" s="112"/>
    </row>
    <row r="4100" spans="2:4">
      <c r="B4100" s="112"/>
      <c r="C4100" s="112"/>
      <c r="D4100" s="112"/>
    </row>
    <row r="4101" spans="2:4">
      <c r="B4101" s="112"/>
      <c r="C4101" s="112"/>
      <c r="D4101" s="112"/>
    </row>
    <row r="4102" spans="2:4">
      <c r="B4102" s="112"/>
      <c r="C4102" s="112"/>
      <c r="D4102" s="112"/>
    </row>
    <row r="4103" spans="2:4">
      <c r="B4103" s="112"/>
      <c r="C4103" s="112"/>
      <c r="D4103" s="112"/>
    </row>
    <row r="4104" spans="2:4">
      <c r="B4104" s="112"/>
      <c r="C4104" s="112"/>
      <c r="D4104" s="112"/>
    </row>
    <row r="4105" spans="2:4">
      <c r="B4105" s="112"/>
      <c r="C4105" s="112"/>
      <c r="D4105" s="112"/>
    </row>
    <row r="4106" spans="2:4">
      <c r="B4106" s="112"/>
      <c r="C4106" s="112"/>
      <c r="D4106" s="112"/>
    </row>
    <row r="4107" spans="2:4">
      <c r="B4107" s="112"/>
      <c r="C4107" s="112"/>
      <c r="D4107" s="112"/>
    </row>
    <row r="4108" spans="2:4">
      <c r="B4108" s="112"/>
      <c r="C4108" s="112"/>
      <c r="D4108" s="112"/>
    </row>
    <row r="4109" spans="2:4">
      <c r="B4109" s="112"/>
      <c r="C4109" s="112"/>
      <c r="D4109" s="112"/>
    </row>
    <row r="4110" spans="2:4">
      <c r="B4110" s="112"/>
      <c r="C4110" s="112"/>
      <c r="D4110" s="112"/>
    </row>
    <row r="4111" spans="2:4">
      <c r="B4111" s="112"/>
      <c r="C4111" s="112"/>
      <c r="D4111" s="112"/>
    </row>
    <row r="4112" spans="2:4">
      <c r="B4112" s="112"/>
      <c r="C4112" s="112"/>
      <c r="D4112" s="112"/>
    </row>
    <row r="4113" spans="2:4">
      <c r="B4113" s="112"/>
      <c r="C4113" s="112"/>
      <c r="D4113" s="112"/>
    </row>
    <row r="4114" spans="2:4">
      <c r="B4114" s="112"/>
      <c r="C4114" s="112"/>
      <c r="D4114" s="112"/>
    </row>
    <row r="4115" spans="2:4">
      <c r="B4115" s="112"/>
      <c r="C4115" s="112"/>
      <c r="D4115" s="112"/>
    </row>
    <row r="4116" spans="2:4">
      <c r="B4116" s="112"/>
      <c r="C4116" s="112"/>
      <c r="D4116" s="112"/>
    </row>
    <row r="4117" spans="2:4">
      <c r="B4117" s="112"/>
      <c r="C4117" s="112"/>
      <c r="D4117" s="112"/>
    </row>
    <row r="4118" spans="2:4">
      <c r="B4118" s="112"/>
      <c r="C4118" s="112"/>
      <c r="D4118" s="112"/>
    </row>
    <row r="4119" spans="2:4">
      <c r="B4119" s="112"/>
      <c r="C4119" s="112"/>
      <c r="D4119" s="112"/>
    </row>
    <row r="4120" spans="2:4">
      <c r="B4120" s="112"/>
      <c r="C4120" s="112"/>
      <c r="D4120" s="112"/>
    </row>
    <row r="4121" spans="2:4">
      <c r="B4121" s="112"/>
      <c r="C4121" s="112"/>
      <c r="D4121" s="112"/>
    </row>
    <row r="4122" spans="2:4">
      <c r="B4122" s="112"/>
      <c r="C4122" s="112"/>
      <c r="D4122" s="112"/>
    </row>
    <row r="4123" spans="2:4">
      <c r="B4123" s="112"/>
      <c r="C4123" s="112"/>
      <c r="D4123" s="112"/>
    </row>
    <row r="4124" spans="2:4">
      <c r="B4124" s="112"/>
      <c r="C4124" s="112"/>
      <c r="D4124" s="112"/>
    </row>
    <row r="4125" spans="2:4">
      <c r="B4125" s="112"/>
      <c r="C4125" s="112"/>
      <c r="D4125" s="112"/>
    </row>
    <row r="4126" spans="2:4">
      <c r="B4126" s="112"/>
      <c r="C4126" s="112"/>
      <c r="D4126" s="112"/>
    </row>
    <row r="4127" spans="2:4">
      <c r="B4127" s="112"/>
      <c r="C4127" s="112"/>
      <c r="D4127" s="112"/>
    </row>
    <row r="4128" spans="2:4">
      <c r="B4128" s="112"/>
      <c r="C4128" s="112"/>
      <c r="D4128" s="112"/>
    </row>
    <row r="4129" spans="2:4">
      <c r="B4129" s="112"/>
      <c r="C4129" s="112"/>
      <c r="D4129" s="112"/>
    </row>
    <row r="4130" spans="2:4">
      <c r="B4130" s="112"/>
      <c r="C4130" s="112"/>
      <c r="D4130" s="112"/>
    </row>
    <row r="4131" spans="2:4">
      <c r="B4131" s="112"/>
      <c r="C4131" s="112"/>
      <c r="D4131" s="112"/>
    </row>
    <row r="4132" spans="2:4">
      <c r="B4132" s="112"/>
      <c r="C4132" s="112"/>
      <c r="D4132" s="112"/>
    </row>
    <row r="4133" spans="2:4">
      <c r="B4133" s="112"/>
      <c r="C4133" s="112"/>
      <c r="D4133" s="112"/>
    </row>
    <row r="4134" spans="2:4">
      <c r="B4134" s="112"/>
      <c r="C4134" s="112"/>
      <c r="D4134" s="112"/>
    </row>
    <row r="4135" spans="2:4">
      <c r="B4135" s="112"/>
      <c r="C4135" s="112"/>
      <c r="D4135" s="112"/>
    </row>
    <row r="4136" spans="2:4">
      <c r="B4136" s="112"/>
      <c r="C4136" s="112"/>
      <c r="D4136" s="112"/>
    </row>
    <row r="4137" spans="2:4">
      <c r="B4137" s="112"/>
      <c r="C4137" s="112"/>
      <c r="D4137" s="112"/>
    </row>
    <row r="4138" spans="2:4">
      <c r="B4138" s="112"/>
      <c r="C4138" s="112"/>
      <c r="D4138" s="112"/>
    </row>
    <row r="4139" spans="2:4">
      <c r="B4139" s="112"/>
      <c r="C4139" s="112"/>
      <c r="D4139" s="112"/>
    </row>
    <row r="4140" spans="2:4">
      <c r="B4140" s="112"/>
      <c r="C4140" s="112"/>
      <c r="D4140" s="112"/>
    </row>
    <row r="4141" spans="2:4">
      <c r="B4141" s="112"/>
      <c r="C4141" s="112"/>
      <c r="D4141" s="112"/>
    </row>
    <row r="4142" spans="2:4">
      <c r="B4142" s="112"/>
      <c r="C4142" s="112"/>
      <c r="D4142" s="112"/>
    </row>
    <row r="4143" spans="2:4">
      <c r="B4143" s="112"/>
      <c r="C4143" s="112"/>
      <c r="D4143" s="112"/>
    </row>
    <row r="4144" spans="2:4">
      <c r="B4144" s="112"/>
      <c r="C4144" s="112"/>
      <c r="D4144" s="112"/>
    </row>
    <row r="4145" spans="2:4">
      <c r="B4145" s="112"/>
      <c r="C4145" s="112"/>
      <c r="D4145" s="112"/>
    </row>
    <row r="4146" spans="2:4">
      <c r="B4146" s="112"/>
      <c r="C4146" s="112"/>
      <c r="D4146" s="112"/>
    </row>
    <row r="4147" spans="2:4">
      <c r="B4147" s="112"/>
      <c r="C4147" s="112"/>
      <c r="D4147" s="112"/>
    </row>
    <row r="4148" spans="2:4">
      <c r="B4148" s="112"/>
      <c r="C4148" s="112"/>
      <c r="D4148" s="112"/>
    </row>
    <row r="4149" spans="2:4">
      <c r="B4149" s="112"/>
      <c r="C4149" s="112"/>
      <c r="D4149" s="112"/>
    </row>
    <row r="4150" spans="2:4">
      <c r="B4150" s="112"/>
      <c r="C4150" s="112"/>
      <c r="D4150" s="112"/>
    </row>
    <row r="4151" spans="2:4">
      <c r="B4151" s="112"/>
      <c r="C4151" s="112"/>
      <c r="D4151" s="112"/>
    </row>
    <row r="4152" spans="2:4">
      <c r="B4152" s="112"/>
      <c r="C4152" s="112"/>
      <c r="D4152" s="112"/>
    </row>
    <row r="4153" spans="2:4">
      <c r="B4153" s="112"/>
      <c r="C4153" s="112"/>
      <c r="D4153" s="112"/>
    </row>
    <row r="4154" spans="2:4">
      <c r="B4154" s="112"/>
      <c r="C4154" s="112"/>
      <c r="D4154" s="112"/>
    </row>
    <row r="4155" spans="2:4">
      <c r="B4155" s="112"/>
      <c r="C4155" s="112"/>
      <c r="D4155" s="112"/>
    </row>
    <row r="4156" spans="2:4">
      <c r="B4156" s="112"/>
      <c r="C4156" s="112"/>
      <c r="D4156" s="112"/>
    </row>
    <row r="4157" spans="2:4">
      <c r="B4157" s="112"/>
      <c r="C4157" s="112"/>
      <c r="D4157" s="112"/>
    </row>
    <row r="4158" spans="2:4">
      <c r="B4158" s="112"/>
      <c r="C4158" s="112"/>
      <c r="D4158" s="112"/>
    </row>
    <row r="4159" spans="2:4">
      <c r="B4159" s="112"/>
      <c r="C4159" s="112"/>
      <c r="D4159" s="112"/>
    </row>
    <row r="4160" spans="2:4">
      <c r="B4160" s="112"/>
      <c r="C4160" s="112"/>
      <c r="D4160" s="112"/>
    </row>
    <row r="4161" spans="2:4">
      <c r="B4161" s="112"/>
      <c r="C4161" s="112"/>
      <c r="D4161" s="112"/>
    </row>
    <row r="4162" spans="2:4">
      <c r="B4162" s="112"/>
      <c r="C4162" s="112"/>
      <c r="D4162" s="112"/>
    </row>
    <row r="4163" spans="2:4">
      <c r="B4163" s="112"/>
      <c r="C4163" s="112"/>
      <c r="D4163" s="112"/>
    </row>
    <row r="4164" spans="2:4">
      <c r="B4164" s="112"/>
      <c r="C4164" s="112"/>
      <c r="D4164" s="112"/>
    </row>
    <row r="4165" spans="2:4">
      <c r="B4165" s="112"/>
      <c r="C4165" s="112"/>
      <c r="D4165" s="112"/>
    </row>
    <row r="4166" spans="2:4">
      <c r="B4166" s="112"/>
      <c r="C4166" s="112"/>
      <c r="D4166" s="112"/>
    </row>
    <row r="4167" spans="2:4">
      <c r="B4167" s="112"/>
      <c r="C4167" s="112"/>
      <c r="D4167" s="112"/>
    </row>
    <row r="4168" spans="2:4">
      <c r="B4168" s="112"/>
      <c r="C4168" s="112"/>
      <c r="D4168" s="112"/>
    </row>
    <row r="4169" spans="2:4">
      <c r="B4169" s="112"/>
      <c r="C4169" s="112"/>
      <c r="D4169" s="112"/>
    </row>
    <row r="4170" spans="2:4">
      <c r="B4170" s="112"/>
      <c r="C4170" s="112"/>
      <c r="D4170" s="112"/>
    </row>
    <row r="4171" spans="2:4">
      <c r="B4171" s="112"/>
      <c r="C4171" s="112"/>
      <c r="D4171" s="112"/>
    </row>
    <row r="4172" spans="2:4">
      <c r="B4172" s="112"/>
      <c r="C4172" s="112"/>
      <c r="D4172" s="112"/>
    </row>
    <row r="4173" spans="2:4">
      <c r="B4173" s="112"/>
      <c r="C4173" s="112"/>
      <c r="D4173" s="112"/>
    </row>
    <row r="4174" spans="2:4">
      <c r="B4174" s="112"/>
      <c r="C4174" s="112"/>
      <c r="D4174" s="112"/>
    </row>
    <row r="4175" spans="2:4">
      <c r="B4175" s="112"/>
      <c r="C4175" s="112"/>
      <c r="D4175" s="112"/>
    </row>
    <row r="4176" spans="2:4">
      <c r="B4176" s="112"/>
      <c r="C4176" s="112"/>
      <c r="D4176" s="112"/>
    </row>
    <row r="4177" spans="2:4">
      <c r="B4177" s="112"/>
      <c r="C4177" s="112"/>
      <c r="D4177" s="112"/>
    </row>
    <row r="4178" spans="2:4">
      <c r="B4178" s="112"/>
      <c r="C4178" s="112"/>
      <c r="D4178" s="112"/>
    </row>
    <row r="4179" spans="2:4">
      <c r="B4179" s="112"/>
      <c r="C4179" s="112"/>
      <c r="D4179" s="112"/>
    </row>
    <row r="4180" spans="2:4">
      <c r="B4180" s="112"/>
      <c r="C4180" s="112"/>
      <c r="D4180" s="112"/>
    </row>
    <row r="4181" spans="2:4">
      <c r="B4181" s="112"/>
      <c r="C4181" s="112"/>
      <c r="D4181" s="112"/>
    </row>
    <row r="4182" spans="2:4">
      <c r="B4182" s="112"/>
      <c r="C4182" s="112"/>
      <c r="D4182" s="112"/>
    </row>
    <row r="4183" spans="2:4">
      <c r="B4183" s="112"/>
      <c r="C4183" s="112"/>
      <c r="D4183" s="112"/>
    </row>
    <row r="4184" spans="2:4">
      <c r="B4184" s="112"/>
      <c r="C4184" s="112"/>
      <c r="D4184" s="112"/>
    </row>
    <row r="4185" spans="2:4">
      <c r="B4185" s="112"/>
      <c r="C4185" s="112"/>
      <c r="D4185" s="112"/>
    </row>
    <row r="4186" spans="2:4">
      <c r="B4186" s="112"/>
      <c r="C4186" s="112"/>
      <c r="D4186" s="112"/>
    </row>
    <row r="4187" spans="2:4">
      <c r="B4187" s="112"/>
      <c r="C4187" s="112"/>
      <c r="D4187" s="112"/>
    </row>
    <row r="4188" spans="2:4">
      <c r="B4188" s="112"/>
      <c r="C4188" s="112"/>
      <c r="D4188" s="112"/>
    </row>
    <row r="4189" spans="2:4">
      <c r="B4189" s="112"/>
      <c r="C4189" s="112"/>
      <c r="D4189" s="112"/>
    </row>
    <row r="4190" spans="2:4">
      <c r="B4190" s="112"/>
      <c r="C4190" s="112"/>
      <c r="D4190" s="112"/>
    </row>
    <row r="4191" spans="2:4">
      <c r="B4191" s="112"/>
      <c r="C4191" s="112"/>
      <c r="D4191" s="112"/>
    </row>
    <row r="4192" spans="2:4">
      <c r="B4192" s="112"/>
      <c r="C4192" s="112"/>
      <c r="D4192" s="112"/>
    </row>
    <row r="4193" spans="2:4">
      <c r="B4193" s="112"/>
      <c r="C4193" s="112"/>
      <c r="D4193" s="112"/>
    </row>
    <row r="4194" spans="2:4">
      <c r="B4194" s="112"/>
      <c r="C4194" s="112"/>
      <c r="D4194" s="112"/>
    </row>
    <row r="4195" spans="2:4">
      <c r="B4195" s="112"/>
      <c r="C4195" s="112"/>
      <c r="D4195" s="112"/>
    </row>
    <row r="4196" spans="2:4">
      <c r="B4196" s="112"/>
      <c r="C4196" s="112"/>
      <c r="D4196" s="112"/>
    </row>
    <row r="4197" spans="2:4">
      <c r="B4197" s="112"/>
      <c r="C4197" s="112"/>
      <c r="D4197" s="112"/>
    </row>
    <row r="4198" spans="2:4">
      <c r="B4198" s="112"/>
      <c r="C4198" s="112"/>
      <c r="D4198" s="112"/>
    </row>
    <row r="4199" spans="2:4">
      <c r="B4199" s="112"/>
      <c r="C4199" s="112"/>
      <c r="D4199" s="112"/>
    </row>
    <row r="4200" spans="2:4">
      <c r="B4200" s="112"/>
      <c r="C4200" s="112"/>
      <c r="D4200" s="112"/>
    </row>
    <row r="4201" spans="2:4">
      <c r="B4201" s="112"/>
      <c r="C4201" s="112"/>
      <c r="D4201" s="112"/>
    </row>
    <row r="4202" spans="2:4">
      <c r="B4202" s="112"/>
      <c r="C4202" s="112"/>
      <c r="D4202" s="112"/>
    </row>
    <row r="4203" spans="2:4">
      <c r="B4203" s="112"/>
      <c r="C4203" s="112"/>
      <c r="D4203" s="112"/>
    </row>
    <row r="4204" spans="2:4">
      <c r="B4204" s="112"/>
      <c r="C4204" s="112"/>
      <c r="D4204" s="112"/>
    </row>
    <row r="4205" spans="2:4">
      <c r="B4205" s="112"/>
      <c r="C4205" s="112"/>
      <c r="D4205" s="112"/>
    </row>
    <row r="4206" spans="2:4">
      <c r="B4206" s="112"/>
      <c r="C4206" s="112"/>
      <c r="D4206" s="112"/>
    </row>
    <row r="4207" spans="2:4">
      <c r="B4207" s="112"/>
      <c r="C4207" s="112"/>
      <c r="D4207" s="112"/>
    </row>
    <row r="4208" spans="2:4">
      <c r="B4208" s="112"/>
      <c r="C4208" s="112"/>
      <c r="D4208" s="112"/>
    </row>
    <row r="4209" spans="2:4">
      <c r="B4209" s="112"/>
      <c r="C4209" s="112"/>
      <c r="D4209" s="112"/>
    </row>
    <row r="4210" spans="2:4">
      <c r="B4210" s="112"/>
      <c r="C4210" s="112"/>
      <c r="D4210" s="112"/>
    </row>
    <row r="4211" spans="2:4">
      <c r="B4211" s="112"/>
      <c r="C4211" s="112"/>
      <c r="D4211" s="112"/>
    </row>
    <row r="4212" spans="2:4">
      <c r="B4212" s="112"/>
      <c r="C4212" s="112"/>
      <c r="D4212" s="112"/>
    </row>
    <row r="4213" spans="2:4">
      <c r="B4213" s="112"/>
      <c r="C4213" s="112"/>
      <c r="D4213" s="112"/>
    </row>
    <row r="4214" spans="2:4">
      <c r="B4214" s="112"/>
      <c r="C4214" s="112"/>
      <c r="D4214" s="112"/>
    </row>
    <row r="4215" spans="2:4">
      <c r="B4215" s="112"/>
      <c r="C4215" s="112"/>
      <c r="D4215" s="112"/>
    </row>
    <row r="4216" spans="2:4">
      <c r="B4216" s="112"/>
      <c r="C4216" s="112"/>
      <c r="D4216" s="112"/>
    </row>
    <row r="4217" spans="2:4">
      <c r="B4217" s="112"/>
      <c r="C4217" s="112"/>
      <c r="D4217" s="112"/>
    </row>
    <row r="4218" spans="2:4">
      <c r="B4218" s="112"/>
      <c r="C4218" s="112"/>
      <c r="D4218" s="112"/>
    </row>
    <row r="4219" spans="2:4">
      <c r="B4219" s="112"/>
      <c r="C4219" s="112"/>
      <c r="D4219" s="112"/>
    </row>
    <row r="4220" spans="2:4">
      <c r="B4220" s="112"/>
      <c r="C4220" s="112"/>
      <c r="D4220" s="112"/>
    </row>
    <row r="4221" spans="2:4">
      <c r="B4221" s="112"/>
      <c r="C4221" s="112"/>
      <c r="D4221" s="112"/>
    </row>
    <row r="4222" spans="2:4">
      <c r="B4222" s="112"/>
      <c r="C4222" s="112"/>
      <c r="D4222" s="112"/>
    </row>
    <row r="4223" spans="2:4">
      <c r="B4223" s="112"/>
      <c r="C4223" s="112"/>
      <c r="D4223" s="112"/>
    </row>
    <row r="4224" spans="2:4">
      <c r="B4224" s="112"/>
      <c r="C4224" s="112"/>
      <c r="D4224" s="112"/>
    </row>
    <row r="4225" spans="2:4">
      <c r="B4225" s="112"/>
      <c r="C4225" s="112"/>
      <c r="D4225" s="112"/>
    </row>
    <row r="4226" spans="2:4">
      <c r="B4226" s="112"/>
      <c r="C4226" s="112"/>
      <c r="D4226" s="112"/>
    </row>
    <row r="4227" spans="2:4">
      <c r="B4227" s="112"/>
      <c r="C4227" s="112"/>
      <c r="D4227" s="112"/>
    </row>
    <row r="4228" spans="2:4">
      <c r="B4228" s="112"/>
      <c r="C4228" s="112"/>
      <c r="D4228" s="112"/>
    </row>
    <row r="4229" spans="2:4">
      <c r="B4229" s="112"/>
      <c r="C4229" s="112"/>
      <c r="D4229" s="112"/>
    </row>
    <row r="4230" spans="2:4">
      <c r="B4230" s="112"/>
      <c r="C4230" s="112"/>
      <c r="D4230" s="112"/>
    </row>
    <row r="4231" spans="2:4">
      <c r="B4231" s="112"/>
      <c r="C4231" s="112"/>
      <c r="D4231" s="112"/>
    </row>
    <row r="4232" spans="2:4">
      <c r="B4232" s="112"/>
      <c r="C4232" s="112"/>
      <c r="D4232" s="112"/>
    </row>
    <row r="4233" spans="2:4">
      <c r="B4233" s="112"/>
      <c r="C4233" s="112"/>
      <c r="D4233" s="112"/>
    </row>
    <row r="4234" spans="2:4">
      <c r="B4234" s="112"/>
      <c r="C4234" s="112"/>
      <c r="D4234" s="112"/>
    </row>
    <row r="4235" spans="2:4">
      <c r="B4235" s="112"/>
      <c r="C4235" s="112"/>
      <c r="D4235" s="112"/>
    </row>
    <row r="4236" spans="2:4">
      <c r="B4236" s="112"/>
      <c r="C4236" s="112"/>
      <c r="D4236" s="112"/>
    </row>
    <row r="4237" spans="2:4">
      <c r="B4237" s="112"/>
      <c r="C4237" s="112"/>
      <c r="D4237" s="112"/>
    </row>
    <row r="4238" spans="2:4">
      <c r="B4238" s="112"/>
      <c r="C4238" s="112"/>
      <c r="D4238" s="112"/>
    </row>
    <row r="4239" spans="2:4">
      <c r="B4239" s="112"/>
      <c r="C4239" s="112"/>
      <c r="D4239" s="112"/>
    </row>
    <row r="4240" spans="2:4">
      <c r="B4240" s="112"/>
      <c r="C4240" s="112"/>
      <c r="D4240" s="112"/>
    </row>
    <row r="4241" spans="2:4">
      <c r="B4241" s="112"/>
      <c r="C4241" s="112"/>
      <c r="D4241" s="112"/>
    </row>
    <row r="4242" spans="2:4">
      <c r="B4242" s="112"/>
      <c r="C4242" s="112"/>
      <c r="D4242" s="112"/>
    </row>
    <row r="4243" spans="2:4">
      <c r="B4243" s="112"/>
      <c r="C4243" s="112"/>
      <c r="D4243" s="112"/>
    </row>
    <row r="4244" spans="2:4">
      <c r="B4244" s="112"/>
      <c r="C4244" s="112"/>
      <c r="D4244" s="112"/>
    </row>
    <row r="4245" spans="2:4">
      <c r="B4245" s="112"/>
      <c r="C4245" s="112"/>
      <c r="D4245" s="112"/>
    </row>
    <row r="4246" spans="2:4">
      <c r="B4246" s="112"/>
      <c r="C4246" s="112"/>
      <c r="D4246" s="112"/>
    </row>
    <row r="4247" spans="2:4">
      <c r="B4247" s="112"/>
      <c r="C4247" s="112"/>
      <c r="D4247" s="112"/>
    </row>
    <row r="4248" spans="2:4">
      <c r="B4248" s="112"/>
      <c r="C4248" s="112"/>
      <c r="D4248" s="112"/>
    </row>
    <row r="4249" spans="2:4">
      <c r="B4249" s="112"/>
      <c r="C4249" s="112"/>
      <c r="D4249" s="112"/>
    </row>
    <row r="4250" spans="2:4">
      <c r="B4250" s="112"/>
      <c r="C4250" s="112"/>
      <c r="D4250" s="112"/>
    </row>
    <row r="4251" spans="2:4">
      <c r="B4251" s="112"/>
      <c r="C4251" s="112"/>
      <c r="D4251" s="112"/>
    </row>
    <row r="4252" spans="2:4">
      <c r="B4252" s="112"/>
      <c r="C4252" s="112"/>
      <c r="D4252" s="112"/>
    </row>
    <row r="4253" spans="2:4">
      <c r="B4253" s="112"/>
      <c r="C4253" s="112"/>
      <c r="D4253" s="112"/>
    </row>
    <row r="4254" spans="2:4">
      <c r="B4254" s="112"/>
      <c r="C4254" s="112"/>
      <c r="D4254" s="112"/>
    </row>
    <row r="4255" spans="2:4">
      <c r="B4255" s="112"/>
      <c r="C4255" s="112"/>
      <c r="D4255" s="112"/>
    </row>
    <row r="4256" spans="2:4">
      <c r="B4256" s="112"/>
      <c r="C4256" s="112"/>
      <c r="D4256" s="112"/>
    </row>
    <row r="4257" spans="2:4">
      <c r="B4257" s="112"/>
      <c r="C4257" s="112"/>
      <c r="D4257" s="112"/>
    </row>
    <row r="4258" spans="2:4">
      <c r="B4258" s="112"/>
      <c r="C4258" s="112"/>
      <c r="D4258" s="112"/>
    </row>
    <row r="4259" spans="2:4">
      <c r="B4259" s="112"/>
      <c r="C4259" s="112"/>
      <c r="D4259" s="112"/>
    </row>
    <row r="4260" spans="2:4">
      <c r="B4260" s="112"/>
      <c r="C4260" s="112"/>
      <c r="D4260" s="112"/>
    </row>
    <row r="4261" spans="2:4">
      <c r="B4261" s="112"/>
      <c r="C4261" s="112"/>
      <c r="D4261" s="112"/>
    </row>
    <row r="4262" spans="2:4">
      <c r="B4262" s="112"/>
      <c r="C4262" s="112"/>
      <c r="D4262" s="112"/>
    </row>
    <row r="4263" spans="2:4">
      <c r="B4263" s="112"/>
      <c r="C4263" s="112"/>
      <c r="D4263" s="112"/>
    </row>
    <row r="4264" spans="2:4">
      <c r="B4264" s="112"/>
      <c r="C4264" s="112"/>
      <c r="D4264" s="112"/>
    </row>
    <row r="4265" spans="2:4">
      <c r="B4265" s="112"/>
      <c r="C4265" s="112"/>
      <c r="D4265" s="112"/>
    </row>
    <row r="4266" spans="2:4">
      <c r="B4266" s="112"/>
      <c r="C4266" s="112"/>
      <c r="D4266" s="112"/>
    </row>
    <row r="4267" spans="2:4">
      <c r="B4267" s="112"/>
      <c r="C4267" s="112"/>
      <c r="D4267" s="112"/>
    </row>
    <row r="4268" spans="2:4">
      <c r="B4268" s="112"/>
      <c r="C4268" s="112"/>
      <c r="D4268" s="112"/>
    </row>
    <row r="4269" spans="2:4">
      <c r="B4269" s="112"/>
      <c r="C4269" s="112"/>
      <c r="D4269" s="112"/>
    </row>
    <row r="4270" spans="2:4">
      <c r="B4270" s="112"/>
      <c r="C4270" s="112"/>
      <c r="D4270" s="112"/>
    </row>
    <row r="4271" spans="2:4">
      <c r="B4271" s="112"/>
      <c r="C4271" s="112"/>
      <c r="D4271" s="112"/>
    </row>
    <row r="4272" spans="2:4">
      <c r="B4272" s="112"/>
      <c r="C4272" s="112"/>
      <c r="D4272" s="112"/>
    </row>
    <row r="4273" spans="2:4">
      <c r="B4273" s="112"/>
      <c r="C4273" s="112"/>
      <c r="D4273" s="112"/>
    </row>
    <row r="4274" spans="2:4">
      <c r="B4274" s="112"/>
      <c r="C4274" s="112"/>
      <c r="D4274" s="112"/>
    </row>
    <row r="4275" spans="2:4">
      <c r="B4275" s="112"/>
      <c r="C4275" s="112"/>
      <c r="D4275" s="112"/>
    </row>
    <row r="4276" spans="2:4">
      <c r="B4276" s="112"/>
      <c r="C4276" s="112"/>
      <c r="D4276" s="112"/>
    </row>
    <row r="4277" spans="2:4">
      <c r="B4277" s="112"/>
      <c r="C4277" s="112"/>
      <c r="D4277" s="112"/>
    </row>
    <row r="4278" spans="2:4">
      <c r="B4278" s="112"/>
      <c r="C4278" s="112"/>
      <c r="D4278" s="112"/>
    </row>
    <row r="4279" spans="2:4">
      <c r="B4279" s="112"/>
      <c r="C4279" s="112"/>
      <c r="D4279" s="112"/>
    </row>
    <row r="4280" spans="2:4">
      <c r="B4280" s="112"/>
      <c r="C4280" s="112"/>
      <c r="D4280" s="112"/>
    </row>
    <row r="4281" spans="2:4">
      <c r="B4281" s="112"/>
      <c r="C4281" s="112"/>
      <c r="D4281" s="112"/>
    </row>
    <row r="4282" spans="2:4">
      <c r="B4282" s="112"/>
      <c r="C4282" s="112"/>
      <c r="D4282" s="112"/>
    </row>
    <row r="4283" spans="2:4">
      <c r="B4283" s="112"/>
      <c r="C4283" s="112"/>
      <c r="D4283" s="112"/>
    </row>
    <row r="4284" spans="2:4">
      <c r="B4284" s="112"/>
      <c r="C4284" s="112"/>
      <c r="D4284" s="112"/>
    </row>
    <row r="4285" spans="2:4">
      <c r="B4285" s="112"/>
      <c r="C4285" s="112"/>
      <c r="D4285" s="112"/>
    </row>
    <row r="4286" spans="2:4">
      <c r="B4286" s="112"/>
      <c r="C4286" s="112"/>
      <c r="D4286" s="112"/>
    </row>
    <row r="4287" spans="2:4">
      <c r="B4287" s="112"/>
      <c r="C4287" s="112"/>
      <c r="D4287" s="112"/>
    </row>
    <row r="4288" spans="2:4">
      <c r="B4288" s="112"/>
      <c r="C4288" s="112"/>
      <c r="D4288" s="112"/>
    </row>
    <row r="4289" spans="2:4">
      <c r="B4289" s="112"/>
      <c r="C4289" s="112"/>
      <c r="D4289" s="112"/>
    </row>
    <row r="4290" spans="2:4">
      <c r="B4290" s="112"/>
      <c r="C4290" s="112"/>
      <c r="D4290" s="112"/>
    </row>
    <row r="4291" spans="2:4">
      <c r="B4291" s="112"/>
      <c r="C4291" s="112"/>
      <c r="D4291" s="112"/>
    </row>
    <row r="4292" spans="2:4">
      <c r="B4292" s="112"/>
      <c r="C4292" s="112"/>
      <c r="D4292" s="112"/>
    </row>
    <row r="4293" spans="2:4">
      <c r="B4293" s="112"/>
      <c r="C4293" s="112"/>
      <c r="D4293" s="112"/>
    </row>
    <row r="4294" spans="2:4">
      <c r="B4294" s="112"/>
      <c r="C4294" s="112"/>
      <c r="D4294" s="112"/>
    </row>
    <row r="4295" spans="2:4">
      <c r="B4295" s="112"/>
      <c r="C4295" s="112"/>
      <c r="D4295" s="112"/>
    </row>
    <row r="4296" spans="2:4">
      <c r="B4296" s="112"/>
      <c r="C4296" s="112"/>
      <c r="D4296" s="112"/>
    </row>
    <row r="4297" spans="2:4">
      <c r="B4297" s="112"/>
      <c r="C4297" s="112"/>
      <c r="D4297" s="112"/>
    </row>
    <row r="4298" spans="2:4">
      <c r="B4298" s="112"/>
      <c r="C4298" s="112"/>
      <c r="D4298" s="112"/>
    </row>
  </sheetData>
  <mergeCells count="1">
    <mergeCell ref="A31:D31"/>
  </mergeCells>
  <phoneticPr fontId="25" type="noConversion"/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H42"/>
  <sheetViews>
    <sheetView showGridLines="0" showZeros="0" topLeftCell="A30" zoomScaleNormal="100" zoomScaleSheetLayoutView="100" workbookViewId="0">
      <selection activeCell="A41" sqref="A2:E41"/>
    </sheetView>
  </sheetViews>
  <sheetFormatPr defaultColWidth="12" defaultRowHeight="12.75"/>
  <cols>
    <col min="1" max="1" width="13" style="81" customWidth="1"/>
    <col min="2" max="2" width="83.6640625" style="324" customWidth="1"/>
    <col min="3" max="4" width="12.5" style="92" customWidth="1"/>
    <col min="5" max="5" width="12.5" style="81" customWidth="1"/>
    <col min="6" max="16384" width="12" style="81"/>
  </cols>
  <sheetData>
    <row r="1" spans="1:8" s="326" customFormat="1" ht="30" customHeight="1">
      <c r="A1" s="325" t="s">
        <v>187</v>
      </c>
    </row>
    <row r="2" spans="1:8" s="313" customFormat="1" ht="11.25">
      <c r="A2" s="531" t="s">
        <v>80</v>
      </c>
      <c r="B2" s="446"/>
      <c r="C2" s="316"/>
      <c r="D2" s="317"/>
    </row>
    <row r="3" spans="1:8" s="267" customFormat="1" ht="15.75" customHeight="1">
      <c r="A3" s="528" t="s">
        <v>457</v>
      </c>
      <c r="C3" s="1061" t="s">
        <v>565</v>
      </c>
      <c r="D3" s="1061"/>
      <c r="E3" s="762"/>
    </row>
    <row r="4" spans="1:8" s="267" customFormat="1" ht="15.75" customHeight="1" thickBot="1">
      <c r="A4" s="770">
        <v>2015</v>
      </c>
      <c r="C4" s="276">
        <v>2015</v>
      </c>
      <c r="D4" s="276">
        <v>2016</v>
      </c>
      <c r="E4" s="763" t="s">
        <v>302</v>
      </c>
    </row>
    <row r="5" spans="1:8" s="79" customFormat="1" ht="25.5" customHeight="1" thickTop="1">
      <c r="A5" s="79">
        <f>+[21]RF!$A$5</f>
        <v>-7074</v>
      </c>
      <c r="B5" s="319" t="s">
        <v>513</v>
      </c>
      <c r="C5" s="78">
        <f>+[21]RF!C5</f>
        <v>474</v>
      </c>
      <c r="D5" s="78">
        <f>+[21]RF!D5</f>
        <v>-800</v>
      </c>
      <c r="E5" s="78">
        <f>+D5-C5</f>
        <v>-1274</v>
      </c>
    </row>
    <row r="6" spans="1:8" s="250" customFormat="1" ht="30" customHeight="1">
      <c r="B6" s="327" t="s">
        <v>535</v>
      </c>
      <c r="C6" s="225"/>
      <c r="D6" s="225"/>
      <c r="E6" s="225"/>
    </row>
    <row r="7" spans="1:8" ht="18" customHeight="1">
      <c r="A7" s="81">
        <f>+[21]RF!A7</f>
        <v>8758</v>
      </c>
      <c r="B7" s="320" t="s">
        <v>100</v>
      </c>
      <c r="C7" s="80">
        <f>+[21]RF!C7</f>
        <v>2032</v>
      </c>
      <c r="D7" s="80">
        <f>+[21]RF!D7</f>
        <v>1884</v>
      </c>
      <c r="E7" s="80">
        <f t="shared" ref="E7:E12" si="0">+D7-C7</f>
        <v>-148</v>
      </c>
    </row>
    <row r="8" spans="1:8" ht="18" customHeight="1">
      <c r="A8" s="81">
        <f>+[21]RF!A8</f>
        <v>-135</v>
      </c>
      <c r="B8" s="320" t="s">
        <v>101</v>
      </c>
      <c r="C8" s="80">
        <f>+[21]RF!C8</f>
        <v>-314</v>
      </c>
      <c r="D8" s="80">
        <f>+[21]RF!D8</f>
        <v>-18</v>
      </c>
      <c r="E8" s="80">
        <f t="shared" si="0"/>
        <v>296</v>
      </c>
    </row>
    <row r="9" spans="1:8" ht="18" customHeight="1">
      <c r="A9" s="81">
        <f>+[21]RF!A9</f>
        <v>134</v>
      </c>
      <c r="B9" s="320" t="s">
        <v>183</v>
      </c>
      <c r="C9" s="80">
        <f>+[21]RF!C9</f>
        <v>841</v>
      </c>
      <c r="D9" s="80">
        <f>+[21]RF!D9</f>
        <v>432</v>
      </c>
      <c r="E9" s="80">
        <f t="shared" si="0"/>
        <v>-409</v>
      </c>
    </row>
    <row r="10" spans="1:8" ht="21.75" customHeight="1">
      <c r="A10" s="81">
        <f>+[21]RF!A10</f>
        <v>3067</v>
      </c>
      <c r="B10" s="320" t="s">
        <v>184</v>
      </c>
      <c r="C10" s="80">
        <f>+[21]RF!C10</f>
        <v>609</v>
      </c>
      <c r="D10" s="80">
        <f>+[21]RF!D10</f>
        <v>151</v>
      </c>
      <c r="E10" s="80">
        <f t="shared" si="0"/>
        <v>-458</v>
      </c>
    </row>
    <row r="11" spans="1:8" s="182" customFormat="1" ht="21" customHeight="1">
      <c r="A11" s="761">
        <f>+[21]RF!A11</f>
        <v>-790</v>
      </c>
      <c r="B11" s="992" t="s">
        <v>102</v>
      </c>
      <c r="C11" s="80">
        <f>+[21]RF!C11</f>
        <v>-1420</v>
      </c>
      <c r="D11" s="80">
        <f>+[21]RF!D11</f>
        <v>-787</v>
      </c>
      <c r="E11" s="82">
        <f t="shared" si="0"/>
        <v>633</v>
      </c>
    </row>
    <row r="12" spans="1:8" s="79" customFormat="1" ht="18.75" customHeight="1">
      <c r="A12" s="79">
        <f>SUM(A5:A11)</f>
        <v>3960</v>
      </c>
      <c r="B12" s="319" t="s">
        <v>458</v>
      </c>
      <c r="C12" s="810">
        <f>SUM(C5:C11)</f>
        <v>2222</v>
      </c>
      <c r="D12" s="810">
        <f>SUM(D5:D11)</f>
        <v>862</v>
      </c>
      <c r="E12" s="810">
        <f t="shared" si="0"/>
        <v>-1360</v>
      </c>
    </row>
    <row r="13" spans="1:8" s="79" customFormat="1" ht="18.75" customHeight="1">
      <c r="A13" s="883">
        <f>+[21]RF!A13</f>
        <v>503</v>
      </c>
      <c r="B13" s="320" t="s">
        <v>459</v>
      </c>
      <c r="C13" s="944">
        <f>+[21]RF!C13</f>
        <v>17</v>
      </c>
      <c r="D13" s="944">
        <f>+[21]RF!D13</f>
        <v>508</v>
      </c>
      <c r="E13" s="944">
        <f t="shared" ref="E13:E28" si="1">+D13-C13</f>
        <v>491</v>
      </c>
    </row>
    <row r="14" spans="1:8" s="79" customFormat="1" ht="18" customHeight="1">
      <c r="A14" s="79">
        <f>+A13+A12</f>
        <v>4463</v>
      </c>
      <c r="B14" s="319" t="s">
        <v>175</v>
      </c>
      <c r="C14" s="83">
        <f>+C13+C12</f>
        <v>2239</v>
      </c>
      <c r="D14" s="83">
        <f>+D13+D12</f>
        <v>1370</v>
      </c>
      <c r="E14" s="83">
        <f t="shared" si="1"/>
        <v>-869</v>
      </c>
    </row>
    <row r="15" spans="1:8" s="79" customFormat="1" ht="18" customHeight="1">
      <c r="A15" s="79">
        <f>+[21]RF!A15</f>
        <v>-2629</v>
      </c>
      <c r="B15" s="319" t="s">
        <v>464</v>
      </c>
      <c r="C15" s="83">
        <f>+[21]RF!C15</f>
        <v>-2654</v>
      </c>
      <c r="D15" s="83">
        <f>+[21]RF!D15</f>
        <v>-2419</v>
      </c>
      <c r="E15" s="83">
        <f t="shared" si="1"/>
        <v>235</v>
      </c>
      <c r="G15" s="635"/>
      <c r="H15" s="636"/>
    </row>
    <row r="16" spans="1:8" s="79" customFormat="1" ht="18" customHeight="1">
      <c r="A16" s="993">
        <f>+[21]RF!A16</f>
        <v>-222</v>
      </c>
      <c r="B16" s="320" t="s">
        <v>465</v>
      </c>
      <c r="C16" s="994">
        <f>+[21]RF!C16</f>
        <v>-180</v>
      </c>
      <c r="D16" s="994">
        <f>+[21]RF!D16</f>
        <v>-36</v>
      </c>
      <c r="E16" s="80">
        <f t="shared" si="1"/>
        <v>144</v>
      </c>
      <c r="G16" s="635"/>
      <c r="H16" s="636"/>
    </row>
    <row r="17" spans="1:8" s="79" customFormat="1" ht="18" customHeight="1">
      <c r="A17" s="79">
        <f>+A16+A15</f>
        <v>-2851</v>
      </c>
      <c r="B17" s="319" t="s">
        <v>132</v>
      </c>
      <c r="C17" s="83">
        <f>+C16+C15</f>
        <v>-2834</v>
      </c>
      <c r="D17" s="83">
        <f>+D16+D15</f>
        <v>-2455</v>
      </c>
      <c r="E17" s="83">
        <f t="shared" si="1"/>
        <v>379</v>
      </c>
      <c r="G17" s="635"/>
      <c r="H17" s="636"/>
    </row>
    <row r="18" spans="1:8" ht="24" customHeight="1">
      <c r="A18" s="81">
        <f>+[21]RF!A18</f>
        <v>-57</v>
      </c>
      <c r="B18" s="320" t="s">
        <v>133</v>
      </c>
      <c r="C18" s="80">
        <f>+[21]RF!C18</f>
        <v>-61</v>
      </c>
      <c r="D18" s="80">
        <f>+[21]RF!D18</f>
        <v>-1124</v>
      </c>
      <c r="E18" s="80">
        <f t="shared" si="1"/>
        <v>-1063</v>
      </c>
    </row>
    <row r="19" spans="1:8" ht="18.75" customHeight="1">
      <c r="A19" s="81">
        <f>+[21]RF!A19</f>
        <v>1353</v>
      </c>
      <c r="B19" s="320" t="s">
        <v>134</v>
      </c>
      <c r="C19" s="80">
        <f>+[21]RF!C19</f>
        <v>547</v>
      </c>
      <c r="D19" s="80">
        <f>+[21]RF!D19</f>
        <v>805</v>
      </c>
      <c r="E19" s="80">
        <f t="shared" si="1"/>
        <v>258</v>
      </c>
    </row>
    <row r="20" spans="1:8" ht="18.75" customHeight="1">
      <c r="A20" s="81">
        <f>+[21]RF!A20</f>
        <v>0</v>
      </c>
      <c r="B20" s="320" t="s">
        <v>626</v>
      </c>
      <c r="C20" s="80">
        <f>+[21]RF!C20</f>
        <v>0</v>
      </c>
      <c r="D20" s="80">
        <f>+[21]RF!D20</f>
        <v>-889</v>
      </c>
      <c r="E20" s="80">
        <f t="shared" si="1"/>
        <v>-889</v>
      </c>
    </row>
    <row r="21" spans="1:8" ht="18.75" customHeight="1">
      <c r="A21" s="653">
        <f>+[21]RF!A21</f>
        <v>-660</v>
      </c>
      <c r="B21" s="320" t="s">
        <v>135</v>
      </c>
      <c r="C21" s="82">
        <f>+[21]RF!C21</f>
        <v>-596</v>
      </c>
      <c r="D21" s="82">
        <f>+[21]RF!D21</f>
        <v>-39</v>
      </c>
      <c r="E21" s="82">
        <f t="shared" si="1"/>
        <v>557</v>
      </c>
    </row>
    <row r="22" spans="1:8" ht="25.5" customHeight="1">
      <c r="A22" s="884">
        <f>+A14+A17+A18+A19+A21+A20</f>
        <v>2248</v>
      </c>
      <c r="B22" s="319" t="s">
        <v>103</v>
      </c>
      <c r="C22" s="885">
        <f t="shared" ref="C22:D22" si="2">+C14+C17+C18+C19+C21+C20</f>
        <v>-705</v>
      </c>
      <c r="D22" s="885">
        <f t="shared" si="2"/>
        <v>-2332</v>
      </c>
      <c r="E22" s="83">
        <f t="shared" si="1"/>
        <v>-1627</v>
      </c>
    </row>
    <row r="23" spans="1:8" ht="18" customHeight="1">
      <c r="A23" s="81">
        <f>+[21]RF!A23</f>
        <v>-377</v>
      </c>
      <c r="B23" s="320" t="s">
        <v>136</v>
      </c>
      <c r="C23" s="80">
        <f>+[21]RF!C23</f>
        <v>-172</v>
      </c>
      <c r="D23" s="80">
        <f>+[21]RF!D23</f>
        <v>5987</v>
      </c>
      <c r="E23" s="80">
        <f t="shared" si="1"/>
        <v>6159</v>
      </c>
    </row>
    <row r="24" spans="1:8" ht="18" customHeight="1">
      <c r="A24" s="81">
        <f>+[21]RF!A24</f>
        <v>-1206</v>
      </c>
      <c r="B24" s="887" t="s">
        <v>185</v>
      </c>
      <c r="C24" s="80">
        <f>+[21]RF!C24</f>
        <v>1430</v>
      </c>
      <c r="D24" s="80">
        <f>+[21]RF!D24</f>
        <v>-3702</v>
      </c>
      <c r="E24" s="80">
        <f t="shared" si="1"/>
        <v>-5132</v>
      </c>
    </row>
    <row r="25" spans="1:8" ht="18" customHeight="1">
      <c r="A25" s="81">
        <f>+[21]RF!A25</f>
        <v>-23</v>
      </c>
      <c r="B25" s="320" t="s">
        <v>137</v>
      </c>
      <c r="C25" s="80">
        <f>+[21]RF!C25</f>
        <v>0</v>
      </c>
      <c r="D25" s="80">
        <f>+[21]RF!D25</f>
        <v>0</v>
      </c>
      <c r="E25" s="80">
        <f t="shared" si="1"/>
        <v>0</v>
      </c>
    </row>
    <row r="26" spans="1:8" ht="24.75" customHeight="1">
      <c r="A26" s="1057">
        <f>+[21]RF!A26</f>
        <v>-874</v>
      </c>
      <c r="B26" s="320" t="s">
        <v>627</v>
      </c>
      <c r="C26" s="1058">
        <f>+[21]RF!C26</f>
        <v>103</v>
      </c>
      <c r="D26" s="1058">
        <f>+[21]RF!D26</f>
        <v>870</v>
      </c>
      <c r="E26" s="1058">
        <f t="shared" si="1"/>
        <v>767</v>
      </c>
    </row>
    <row r="27" spans="1:8" ht="27" customHeight="1" thickBot="1">
      <c r="A27" s="659">
        <f>SUM(A22:A26)</f>
        <v>-232</v>
      </c>
      <c r="B27" s="319" t="s">
        <v>138</v>
      </c>
      <c r="C27" s="886">
        <f>SUM(C22:C26)</f>
        <v>656</v>
      </c>
      <c r="D27" s="886">
        <f>SUM(D22:D26)</f>
        <v>823</v>
      </c>
      <c r="E27" s="84">
        <f t="shared" si="1"/>
        <v>167</v>
      </c>
    </row>
    <row r="28" spans="1:8" ht="27" customHeight="1" thickTop="1" thickBot="1">
      <c r="A28" s="659">
        <f>+[21]RF!A29</f>
        <v>3955</v>
      </c>
      <c r="B28" s="319" t="s">
        <v>612</v>
      </c>
      <c r="C28" s="659">
        <f>+[21]RF!C29</f>
        <v>2890</v>
      </c>
      <c r="D28" s="659">
        <f>+[21]RF!D29</f>
        <v>1266</v>
      </c>
      <c r="E28" s="84">
        <f t="shared" si="1"/>
        <v>-1624</v>
      </c>
    </row>
    <row r="29" spans="1:8" s="326" customFormat="1" ht="31.5" customHeight="1" thickTop="1">
      <c r="A29" s="325" t="s">
        <v>186</v>
      </c>
    </row>
    <row r="30" spans="1:8" ht="12.75" customHeight="1">
      <c r="B30" s="321"/>
      <c r="C30" s="85"/>
      <c r="D30" s="85"/>
      <c r="E30" s="77"/>
    </row>
    <row r="31" spans="1:8" s="313" customFormat="1" ht="11.25">
      <c r="A31" s="531" t="s">
        <v>80</v>
      </c>
      <c r="B31" s="446"/>
      <c r="C31" s="316"/>
      <c r="D31" s="317"/>
    </row>
    <row r="32" spans="1:8" s="267" customFormat="1" ht="18" customHeight="1">
      <c r="A32" s="528" t="s">
        <v>457</v>
      </c>
      <c r="C32" s="1061" t="s">
        <v>565</v>
      </c>
      <c r="D32" s="1061"/>
      <c r="E32" s="304"/>
    </row>
    <row r="33" spans="1:5" s="267" customFormat="1" ht="15.75" customHeight="1" thickBot="1">
      <c r="A33" s="770">
        <v>2015</v>
      </c>
      <c r="C33" s="276">
        <v>2015</v>
      </c>
      <c r="D33" s="276">
        <v>2016</v>
      </c>
      <c r="E33" s="510" t="s">
        <v>302</v>
      </c>
    </row>
    <row r="34" spans="1:5" s="19" customFormat="1" ht="19.5" customHeight="1" thickTop="1">
      <c r="A34" s="78">
        <f>+A22</f>
        <v>2248</v>
      </c>
      <c r="B34" s="268" t="s">
        <v>103</v>
      </c>
      <c r="C34" s="78">
        <f>+C22</f>
        <v>-705</v>
      </c>
      <c r="D34" s="78">
        <f>+D22</f>
        <v>-2332</v>
      </c>
      <c r="E34" s="78">
        <f t="shared" ref="E34:E38" si="3">+D34-C34</f>
        <v>-1627</v>
      </c>
    </row>
    <row r="35" spans="1:5" ht="21.75" hidden="1" customHeight="1">
      <c r="A35" s="81">
        <f>+[21]RF!A37</f>
        <v>0</v>
      </c>
      <c r="B35" s="266" t="s">
        <v>105</v>
      </c>
      <c r="C35" s="80">
        <f>+[21]RF!C37</f>
        <v>0</v>
      </c>
      <c r="D35" s="80">
        <f>+[21]RF!D37</f>
        <v>0</v>
      </c>
      <c r="E35" s="80">
        <f t="shared" si="3"/>
        <v>0</v>
      </c>
    </row>
    <row r="36" spans="1:5" ht="21.75" customHeight="1">
      <c r="A36" s="81">
        <f>+[21]RF!A38</f>
        <v>0</v>
      </c>
      <c r="B36" s="320" t="s">
        <v>106</v>
      </c>
      <c r="C36" s="80">
        <f>+[21]RF!C38</f>
        <v>18</v>
      </c>
      <c r="D36" s="80">
        <f>+[21]RF!D38</f>
        <v>6707</v>
      </c>
      <c r="E36" s="80">
        <f t="shared" si="3"/>
        <v>6689</v>
      </c>
    </row>
    <row r="37" spans="1:5" ht="21.75" customHeight="1">
      <c r="A37" s="81">
        <f>+[21]RF!A39</f>
        <v>-674</v>
      </c>
      <c r="B37" s="320" t="s">
        <v>107</v>
      </c>
      <c r="C37" s="80">
        <f>+[21]RF!C39</f>
        <v>-768</v>
      </c>
      <c r="D37" s="80">
        <f>+[21]RF!D39</f>
        <v>278</v>
      </c>
      <c r="E37" s="80">
        <f t="shared" si="3"/>
        <v>1046</v>
      </c>
    </row>
    <row r="38" spans="1:5" ht="21.75" customHeight="1">
      <c r="A38" s="81">
        <f>+[21]RF!A40</f>
        <v>-23</v>
      </c>
      <c r="B38" s="320" t="s">
        <v>104</v>
      </c>
      <c r="C38" s="80">
        <f>+[21]RF!C40</f>
        <v>0</v>
      </c>
      <c r="D38" s="80">
        <f>+[21]RF!D40</f>
        <v>0</v>
      </c>
      <c r="E38" s="80">
        <f t="shared" si="3"/>
        <v>0</v>
      </c>
    </row>
    <row r="39" spans="1:5" ht="21.75" customHeight="1" thickBot="1">
      <c r="A39" s="660">
        <f>SUM(A34:A38)</f>
        <v>1551</v>
      </c>
      <c r="B39" s="319" t="s">
        <v>108</v>
      </c>
      <c r="C39" s="86">
        <f>SUM(C34:C38)</f>
        <v>-1455</v>
      </c>
      <c r="D39" s="86">
        <f>SUM(D34:D38)</f>
        <v>4653</v>
      </c>
      <c r="E39" s="86">
        <f>+D39-C39</f>
        <v>6108</v>
      </c>
    </row>
    <row r="40" spans="1:5" ht="10.5" customHeight="1" thickTop="1">
      <c r="B40" s="322"/>
      <c r="C40" s="87"/>
      <c r="D40" s="88"/>
      <c r="E40" s="89"/>
    </row>
    <row r="41" spans="1:5" s="89" customFormat="1" ht="9" customHeight="1">
      <c r="B41" s="323"/>
      <c r="C41" s="90"/>
      <c r="D41" s="90"/>
      <c r="E41" s="91"/>
    </row>
    <row r="42" spans="1:5" s="91" customFormat="1" ht="12.75" customHeight="1">
      <c r="B42" s="324"/>
      <c r="C42" s="92"/>
      <c r="D42" s="92"/>
      <c r="E42" s="81"/>
    </row>
  </sheetData>
  <mergeCells count="2">
    <mergeCell ref="C3:D3"/>
    <mergeCell ref="C32:D32"/>
  </mergeCells>
  <phoneticPr fontId="19" type="noConversion"/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H82"/>
  <sheetViews>
    <sheetView showGridLines="0" showZeros="0" topLeftCell="A20" zoomScale="94" zoomScaleNormal="94" workbookViewId="0">
      <selection activeCell="A49" sqref="A49"/>
    </sheetView>
  </sheetViews>
  <sheetFormatPr defaultColWidth="10.6640625" defaultRowHeight="12.75"/>
  <cols>
    <col min="1" max="1" width="12.83203125" style="4" customWidth="1"/>
    <col min="2" max="2" width="35.83203125" style="343" customWidth="1"/>
    <col min="3" max="3" width="32.33203125" style="349" customWidth="1"/>
    <col min="4" max="5" width="12.6640625" style="4" customWidth="1"/>
    <col min="6" max="6" width="11.1640625" style="4" customWidth="1"/>
    <col min="7" max="16384" width="10.6640625" style="4"/>
  </cols>
  <sheetData>
    <row r="1" spans="1:6" s="329" customFormat="1" ht="14.25">
      <c r="A1" s="328" t="s">
        <v>49</v>
      </c>
      <c r="C1" s="349"/>
      <c r="E1" s="330"/>
      <c r="F1" s="328"/>
    </row>
    <row r="2" spans="1:6" s="313" customFormat="1" ht="11.25" customHeight="1">
      <c r="A2" s="446"/>
      <c r="C2" s="350"/>
      <c r="D2" s="316"/>
      <c r="E2" s="317"/>
    </row>
    <row r="3" spans="1:6" s="267" customFormat="1" ht="20.25" customHeight="1">
      <c r="A3" s="528" t="s">
        <v>457</v>
      </c>
      <c r="B3" s="789"/>
      <c r="C3" s="790"/>
      <c r="D3" s="1061" t="s">
        <v>566</v>
      </c>
      <c r="E3" s="1061"/>
      <c r="F3" s="273"/>
    </row>
    <row r="4" spans="1:6" s="267" customFormat="1" ht="17.25" customHeight="1">
      <c r="A4" s="632">
        <v>2015</v>
      </c>
      <c r="B4" s="332" t="s">
        <v>6</v>
      </c>
      <c r="C4" s="352" t="s">
        <v>80</v>
      </c>
      <c r="D4" s="528">
        <v>2015</v>
      </c>
      <c r="E4" s="528">
        <v>2016</v>
      </c>
      <c r="F4" s="528" t="s">
        <v>69</v>
      </c>
    </row>
    <row r="5" spans="1:6" s="267" customFormat="1" ht="4.5" customHeight="1" thickBot="1">
      <c r="A5" s="651"/>
      <c r="C5" s="528"/>
      <c r="D5" s="270"/>
      <c r="E5" s="270"/>
      <c r="F5" s="270"/>
    </row>
    <row r="6" spans="1:6" s="8" customFormat="1" ht="17.25" customHeight="1" thickTop="1">
      <c r="A6" s="56">
        <f>+'[21]E&amp;P risultati'!A6</f>
        <v>4977</v>
      </c>
      <c r="B6" s="333" t="s">
        <v>50</v>
      </c>
      <c r="C6" s="491"/>
      <c r="D6" s="56">
        <f>+'[21]E&amp;P risultati'!C6</f>
        <v>5212</v>
      </c>
      <c r="E6" s="56">
        <f>+'[21]E&amp;P risultati'!D6</f>
        <v>3356</v>
      </c>
      <c r="F6" s="146">
        <f>(E6-D6)/D6*100</f>
        <v>-35.610130468150416</v>
      </c>
    </row>
    <row r="7" spans="1:6" s="8" customFormat="1" ht="15.75" customHeight="1">
      <c r="A7" s="56">
        <f>+'[21]E&amp;P risultati'!A7</f>
        <v>-4696</v>
      </c>
      <c r="B7" s="332" t="s">
        <v>514</v>
      </c>
      <c r="C7" s="352"/>
      <c r="D7" s="56">
        <f>+'[21]E&amp;P risultati'!C7</f>
        <v>1413</v>
      </c>
      <c r="E7" s="56">
        <f>+'[21]E&amp;P risultati'!D7</f>
        <v>94</v>
      </c>
      <c r="F7" s="146">
        <f>(E7-D7)/D7*100</f>
        <v>-93.347487615003544</v>
      </c>
    </row>
    <row r="8" spans="1:6" ht="16.899999999999999" customHeight="1">
      <c r="A8" s="67">
        <f>SUM(A9:A16)</f>
        <v>5294</v>
      </c>
      <c r="B8" s="334" t="s">
        <v>268</v>
      </c>
      <c r="C8" s="491"/>
      <c r="D8" s="67">
        <f>SUM(D9:D16)</f>
        <v>-333</v>
      </c>
      <c r="E8" s="67">
        <f>SUM(E9:E16)</f>
        <v>1</v>
      </c>
      <c r="F8" s="67"/>
    </row>
    <row r="9" spans="1:6" s="185" customFormat="1" ht="19.5" customHeight="1">
      <c r="A9" s="63">
        <f>+'[21]E&amp;P risultati'!A13</f>
        <v>5100</v>
      </c>
      <c r="B9" s="361" t="s">
        <v>154</v>
      </c>
      <c r="C9" s="492"/>
      <c r="D9" s="63">
        <f>+'[21]E&amp;P risultati'!C13</f>
        <v>0</v>
      </c>
      <c r="E9" s="63">
        <f>+'[21]E&amp;P risultati'!D13</f>
        <v>0</v>
      </c>
      <c r="F9" s="184"/>
    </row>
    <row r="10" spans="1:6" s="185" customFormat="1" ht="19.5" customHeight="1">
      <c r="A10" s="63">
        <f>+'[21]E&amp;P risultati'!A14</f>
        <v>169</v>
      </c>
      <c r="B10" s="363" t="s">
        <v>607</v>
      </c>
      <c r="C10" s="492"/>
      <c r="D10" s="63">
        <f>+'[21]E&amp;P risultati'!C14</f>
        <v>0</v>
      </c>
      <c r="E10" s="63">
        <f>+'[21]E&amp;P risultati'!D14</f>
        <v>7</v>
      </c>
      <c r="F10" s="184"/>
    </row>
    <row r="11" spans="1:6" s="185" customFormat="1" ht="19.5" customHeight="1">
      <c r="A11" s="63">
        <f>+'[21]E&amp;P risultati'!A15</f>
        <v>-37</v>
      </c>
      <c r="B11" s="363" t="s">
        <v>46</v>
      </c>
      <c r="C11" s="363"/>
      <c r="D11" s="63">
        <f>+'[21]E&amp;P risultati'!C15</f>
        <v>-325</v>
      </c>
      <c r="E11" s="63">
        <f>+'[21]E&amp;P risultati'!D15</f>
        <v>0</v>
      </c>
      <c r="F11" s="184"/>
    </row>
    <row r="12" spans="1:6" s="185" customFormat="1" ht="19.5" hidden="1" customHeight="1">
      <c r="A12" s="63">
        <f>+'[21]E&amp;P risultati'!A16</f>
        <v>0</v>
      </c>
      <c r="B12" s="363" t="s">
        <v>66</v>
      </c>
      <c r="C12" s="492"/>
      <c r="D12" s="63">
        <f>+'[21]E&amp;P risultati'!C16</f>
        <v>0</v>
      </c>
      <c r="E12" s="63">
        <f>+'[21]E&amp;P risultati'!D16</f>
        <v>0</v>
      </c>
      <c r="F12" s="184"/>
    </row>
    <row r="13" spans="1:6" s="185" customFormat="1" ht="19.5" customHeight="1">
      <c r="A13" s="63">
        <f>+'[21]E&amp;P risultati'!A17</f>
        <v>-1</v>
      </c>
      <c r="B13" s="363" t="s">
        <v>148</v>
      </c>
      <c r="C13" s="363"/>
      <c r="D13" s="63">
        <f>+'[21]E&amp;P risultati'!C17</f>
        <v>1</v>
      </c>
      <c r="E13" s="63">
        <f>+'[21]E&amp;P risultati'!D17</f>
        <v>1</v>
      </c>
      <c r="F13" s="184"/>
    </row>
    <row r="14" spans="1:6" s="185" customFormat="1" ht="19.5" customHeight="1">
      <c r="A14" s="63">
        <f>+'[21]E&amp;P risultati'!A18</f>
        <v>-14</v>
      </c>
      <c r="B14" s="363" t="s">
        <v>373</v>
      </c>
      <c r="C14" s="363"/>
      <c r="D14" s="63">
        <f>+'[21]E&amp;P risultati'!C18</f>
        <v>11</v>
      </c>
      <c r="E14" s="63">
        <f>+'[21]E&amp;P risultati'!D18</f>
        <v>4</v>
      </c>
      <c r="F14" s="184"/>
    </row>
    <row r="15" spans="1:6" s="185" customFormat="1" ht="19.5" customHeight="1">
      <c r="A15" s="63">
        <f>+'[21]E&amp;P risultati'!A19</f>
        <v>-51</v>
      </c>
      <c r="B15" s="363" t="s">
        <v>320</v>
      </c>
      <c r="C15" s="363"/>
      <c r="D15" s="63">
        <f>+'[21]E&amp;P risultati'!C19</f>
        <v>-17</v>
      </c>
      <c r="E15" s="63">
        <f>+'[21]E&amp;P risultati'!D19</f>
        <v>0</v>
      </c>
      <c r="F15" s="184"/>
    </row>
    <row r="16" spans="1:6" s="185" customFormat="1" ht="19.5" customHeight="1">
      <c r="A16" s="63">
        <f>+'[21]E&amp;P risultati'!A20</f>
        <v>128</v>
      </c>
      <c r="B16" s="363" t="s">
        <v>110</v>
      </c>
      <c r="C16" s="493"/>
      <c r="D16" s="63">
        <f>+'[21]E&amp;P risultati'!C20</f>
        <v>-3</v>
      </c>
      <c r="E16" s="63">
        <f>+'[21]E&amp;P risultati'!D20</f>
        <v>-11</v>
      </c>
      <c r="F16" s="184"/>
    </row>
    <row r="17" spans="1:7" s="8" customFormat="1" ht="15.75" customHeight="1">
      <c r="A17" s="709">
        <f>+A7+A8</f>
        <v>598</v>
      </c>
      <c r="B17" s="333" t="s">
        <v>515</v>
      </c>
      <c r="C17" s="491"/>
      <c r="D17" s="709">
        <f>+D7+D8</f>
        <v>1080</v>
      </c>
      <c r="E17" s="709">
        <f>+E7+E8</f>
        <v>95</v>
      </c>
      <c r="F17" s="146">
        <f>(E17-D17)/D17*100</f>
        <v>-91.203703703703709</v>
      </c>
    </row>
    <row r="18" spans="1:7" ht="15.75" customHeight="1">
      <c r="A18" s="37">
        <f>+'[21]E&amp;P risultati'!A22</f>
        <v>-72</v>
      </c>
      <c r="B18" s="334" t="s">
        <v>7</v>
      </c>
      <c r="C18" s="491"/>
      <c r="D18" s="37">
        <f>+'[21]E&amp;P risultati'!C22</f>
        <v>-64</v>
      </c>
      <c r="E18" s="37">
        <f>+'[21]E&amp;P risultati'!D22</f>
        <v>-58</v>
      </c>
      <c r="F18" s="37"/>
    </row>
    <row r="19" spans="1:7" ht="16.5" customHeight="1">
      <c r="A19" s="37">
        <f>+'[21]E&amp;P risultati'!A23</f>
        <v>100</v>
      </c>
      <c r="B19" s="336" t="s">
        <v>8</v>
      </c>
      <c r="C19" s="494"/>
      <c r="D19" s="37">
        <f>+'[21]E&amp;P risultati'!C23</f>
        <v>23</v>
      </c>
      <c r="E19" s="37">
        <f>+'[21]E&amp;P risultati'!D23</f>
        <v>25</v>
      </c>
      <c r="F19" s="37"/>
    </row>
    <row r="20" spans="1:7" ht="16.5" customHeight="1">
      <c r="A20" s="37">
        <f>+'[21]E&amp;P risultati'!A24</f>
        <v>-599</v>
      </c>
      <c r="B20" s="336" t="s">
        <v>9</v>
      </c>
      <c r="C20" s="494"/>
      <c r="D20" s="37">
        <f>+'[21]E&amp;P risultati'!C24</f>
        <v>-795</v>
      </c>
      <c r="E20" s="37">
        <f>+'[21]E&amp;P risultati'!D24</f>
        <v>-307</v>
      </c>
      <c r="F20" s="37"/>
    </row>
    <row r="21" spans="1:7" s="186" customFormat="1" ht="17.25" customHeight="1">
      <c r="A21" s="186">
        <f>-ROUND(A20/(A17+A18+A19)*100,1)</f>
        <v>95.7</v>
      </c>
      <c r="B21" s="365" t="s">
        <v>109</v>
      </c>
      <c r="C21" s="495"/>
      <c r="D21" s="186">
        <f>-ROUND(D20/(D17+D18+D19)*100,1)</f>
        <v>76.5</v>
      </c>
      <c r="E21" s="668" t="s">
        <v>377</v>
      </c>
      <c r="F21" s="220"/>
    </row>
    <row r="22" spans="1:7" s="186" customFormat="1" ht="17.25" hidden="1" customHeight="1">
      <c r="A22" s="186">
        <v>30.463576158940398</v>
      </c>
      <c r="B22" s="365" t="s">
        <v>499</v>
      </c>
      <c r="C22" s="495"/>
      <c r="D22" s="186">
        <v>59.033887259693707</v>
      </c>
      <c r="E22" s="186">
        <v>68.182749436590868</v>
      </c>
      <c r="F22" s="220"/>
    </row>
    <row r="23" spans="1:7" s="8" customFormat="1" ht="18.600000000000001" customHeight="1">
      <c r="A23" s="201">
        <f>+A17+A18+A19+A20</f>
        <v>27</v>
      </c>
      <c r="B23" s="338" t="s">
        <v>516</v>
      </c>
      <c r="C23" s="496"/>
      <c r="D23" s="201">
        <f>+D17+D18+D19+D20</f>
        <v>244</v>
      </c>
      <c r="E23" s="201">
        <f>+E17+E18+E19+E20</f>
        <v>-245</v>
      </c>
      <c r="F23" s="202" t="s">
        <v>377</v>
      </c>
      <c r="G23" s="183"/>
    </row>
    <row r="24" spans="1:7" ht="14.25" customHeight="1">
      <c r="B24" s="339" t="s">
        <v>149</v>
      </c>
      <c r="C24" s="352"/>
      <c r="D24" s="56"/>
      <c r="E24" s="56"/>
      <c r="F24" s="56"/>
    </row>
    <row r="25" spans="1:7" ht="14.25" customHeight="1">
      <c r="A25" s="4">
        <f>+A26+A27</f>
        <v>488</v>
      </c>
      <c r="B25" s="340" t="s">
        <v>610</v>
      </c>
      <c r="C25" s="497"/>
      <c r="D25" s="4">
        <f t="shared" ref="D25:E25" si="0">+D26+D27</f>
        <v>122</v>
      </c>
      <c r="E25" s="4">
        <f t="shared" si="0"/>
        <v>87</v>
      </c>
      <c r="F25" s="38">
        <f>(E25-D25)/D25*100</f>
        <v>-28.688524590163933</v>
      </c>
    </row>
    <row r="26" spans="1:7" s="185" customFormat="1" ht="14.25" customHeight="1">
      <c r="A26" s="185">
        <f>+'[21]E&amp;P risultati'!A29</f>
        <v>52</v>
      </c>
      <c r="B26" s="366" t="s">
        <v>617</v>
      </c>
      <c r="C26" s="493"/>
      <c r="D26" s="63">
        <f>+'[21]E&amp;P risultati'!C29</f>
        <v>65</v>
      </c>
      <c r="E26" s="63">
        <f>+'[21]E&amp;P risultati'!D29</f>
        <v>55</v>
      </c>
      <c r="F26" s="40">
        <f>(E26-D26)/D26*100</f>
        <v>-15.384615384615385</v>
      </c>
    </row>
    <row r="27" spans="1:7" s="185" customFormat="1" ht="14.25" customHeight="1">
      <c r="A27" s="185">
        <f>+'[21]E&amp;P risultati'!A30</f>
        <v>436</v>
      </c>
      <c r="B27" s="366" t="s">
        <v>606</v>
      </c>
      <c r="C27" s="493"/>
      <c r="D27" s="63">
        <f>+'[21]E&amp;P risultati'!C30</f>
        <v>57</v>
      </c>
      <c r="E27" s="63">
        <f>+'[21]E&amp;P risultati'!D30</f>
        <v>32</v>
      </c>
      <c r="F27" s="40">
        <f>(E27-D27)/D27*100</f>
        <v>-43.859649122807014</v>
      </c>
    </row>
    <row r="28" spans="1:7" s="8" customFormat="1" ht="21" customHeight="1">
      <c r="A28" s="56">
        <f>+Investimenti!A6</f>
        <v>2254</v>
      </c>
      <c r="B28" s="333" t="s">
        <v>52</v>
      </c>
      <c r="C28" s="491"/>
      <c r="D28" s="56">
        <f>+Investimenti!C6</f>
        <v>2601</v>
      </c>
      <c r="E28" s="56">
        <f>+Investimenti!D6</f>
        <v>2297</v>
      </c>
      <c r="F28" s="146">
        <f>(E28-D28)/D28*100</f>
        <v>-11.687812379853902</v>
      </c>
    </row>
    <row r="29" spans="1:7" s="360" customFormat="1" hidden="1">
      <c r="B29" s="358" t="s">
        <v>38</v>
      </c>
      <c r="C29" s="359"/>
      <c r="D29" s="357"/>
      <c r="E29" s="357"/>
      <c r="F29" s="557"/>
    </row>
    <row r="30" spans="1:7" s="187" customFormat="1" ht="13.5" hidden="1">
      <c r="A30" s="187">
        <f>+'[21]E&amp;P risultati'!$A$33</f>
        <v>75</v>
      </c>
      <c r="B30" s="366" t="s">
        <v>21</v>
      </c>
      <c r="C30" s="498"/>
      <c r="D30" s="63">
        <f>+'[21]E&amp;P risultati'!$C$33</f>
        <v>177</v>
      </c>
      <c r="E30" s="63">
        <f>+'[21]E&amp;P risultati'!$D$33</f>
        <v>90</v>
      </c>
      <c r="F30" s="615">
        <f>(E30-D30)/D30*100</f>
        <v>-49.152542372881356</v>
      </c>
    </row>
    <row r="31" spans="1:7" s="24" customFormat="1" ht="6.75" customHeight="1" thickBot="1">
      <c r="A31" s="654"/>
      <c r="B31" s="341"/>
      <c r="C31" s="499"/>
      <c r="D31" s="256"/>
      <c r="E31" s="256"/>
      <c r="F31" s="256"/>
    </row>
    <row r="32" spans="1:7" s="8" customFormat="1" ht="18" customHeight="1" thickTop="1">
      <c r="B32" s="342" t="s">
        <v>620</v>
      </c>
      <c r="C32" s="349"/>
      <c r="D32" s="188"/>
      <c r="E32" s="188"/>
      <c r="F32" s="188"/>
    </row>
    <row r="33" spans="1:8" s="8" customFormat="1" ht="16.5" customHeight="1">
      <c r="A33" s="662">
        <f>+'[21]E&amp;P risultati'!A35</f>
        <v>998</v>
      </c>
      <c r="B33" s="343" t="s">
        <v>621</v>
      </c>
      <c r="C33" s="349" t="s">
        <v>35</v>
      </c>
      <c r="D33" s="189">
        <f>+'[21]E&amp;P risultati'!C35</f>
        <v>860</v>
      </c>
      <c r="E33" s="189">
        <f>+'[21]E&amp;P risultati'!D35</f>
        <v>890</v>
      </c>
      <c r="F33" s="38">
        <f>(E33-D33)/D33*100</f>
        <v>3.4883720930232558</v>
      </c>
    </row>
    <row r="34" spans="1:8" ht="13.5" customHeight="1">
      <c r="A34" s="662">
        <f>+'[21]E&amp;P risultati'!A36</f>
        <v>138</v>
      </c>
      <c r="B34" s="343" t="s">
        <v>10</v>
      </c>
      <c r="C34" s="349" t="s">
        <v>36</v>
      </c>
      <c r="D34" s="189">
        <f>+'[21]E&amp;P risultati'!C36</f>
        <v>130</v>
      </c>
      <c r="E34" s="189">
        <f>+'[21]E&amp;P risultati'!D36</f>
        <v>134</v>
      </c>
      <c r="F34" s="38">
        <f>(E34-D34)/D34*100</f>
        <v>3.0769230769230771</v>
      </c>
    </row>
    <row r="35" spans="1:8" s="190" customFormat="1" ht="15" customHeight="1" thickBot="1">
      <c r="A35" s="661">
        <f>+'[21]E&amp;P risultati'!A37</f>
        <v>1884</v>
      </c>
      <c r="B35" s="344" t="s">
        <v>11</v>
      </c>
      <c r="C35" s="500" t="s">
        <v>34</v>
      </c>
      <c r="D35" s="784">
        <f>+'[21]E&amp;P risultati'!$C$37</f>
        <v>1697</v>
      </c>
      <c r="E35" s="784">
        <f>+'[21]E&amp;P risultati'!D37</f>
        <v>1754</v>
      </c>
      <c r="F35" s="558">
        <f>(E35-D35)/D35*100</f>
        <v>3.3588685916322922</v>
      </c>
      <c r="H35" s="907"/>
    </row>
    <row r="36" spans="1:8" ht="10.5" customHeight="1" thickTop="1">
      <c r="B36" s="336"/>
      <c r="C36" s="494"/>
    </row>
    <row r="37" spans="1:8" s="8" customFormat="1">
      <c r="B37" s="342" t="s">
        <v>150</v>
      </c>
      <c r="C37" s="349"/>
    </row>
    <row r="38" spans="1:8" s="8" customFormat="1" ht="13.5">
      <c r="A38" s="39">
        <f>+'[21]E&amp;P risultati'!A39</f>
        <v>38.68</v>
      </c>
      <c r="B38" s="343" t="s">
        <v>622</v>
      </c>
      <c r="C38" s="349" t="s">
        <v>603</v>
      </c>
      <c r="D38" s="191">
        <f>+'[21]E&amp;P risultati'!C39</f>
        <v>48.26</v>
      </c>
      <c r="E38" s="191">
        <f>+'[21]E&amp;P risultati'!D39</f>
        <v>29.69</v>
      </c>
      <c r="F38" s="38">
        <f>(E38-D38)/D38*100</f>
        <v>-38.479071694985493</v>
      </c>
    </row>
    <row r="39" spans="1:8">
      <c r="A39" s="39">
        <f>+'[21]E&amp;P risultati'!A40</f>
        <v>143.51</v>
      </c>
      <c r="B39" s="343" t="s">
        <v>13</v>
      </c>
      <c r="C39" s="349" t="s">
        <v>604</v>
      </c>
      <c r="D39" s="191">
        <f>+'[21]E&amp;P risultati'!C40</f>
        <v>180.44</v>
      </c>
      <c r="E39" s="191">
        <f>+'[21]E&amp;P risultati'!D40</f>
        <v>116.78</v>
      </c>
      <c r="F39" s="38">
        <f>(E39-D39)/D39*100</f>
        <v>-35.280425626246952</v>
      </c>
    </row>
    <row r="40" spans="1:8" s="190" customFormat="1" ht="15.75" customHeight="1" thickBot="1">
      <c r="A40" s="908">
        <f>+'[21]E&amp;P risultati'!A41</f>
        <v>31.68</v>
      </c>
      <c r="B40" s="344" t="s">
        <v>14</v>
      </c>
      <c r="C40" s="500" t="s">
        <v>15</v>
      </c>
      <c r="D40" s="192">
        <f>+'[21]E&amp;P risultati'!C41</f>
        <v>38.28</v>
      </c>
      <c r="E40" s="192">
        <f>+'[21]E&amp;P risultati'!D41</f>
        <v>24.09</v>
      </c>
      <c r="F40" s="558">
        <f>(E40-D40)/D40*100</f>
        <v>-37.068965517241381</v>
      </c>
    </row>
    <row r="41" spans="1:8" s="8" customFormat="1" ht="17.25" customHeight="1" thickTop="1">
      <c r="B41" s="342" t="s">
        <v>274</v>
      </c>
      <c r="C41" s="349"/>
    </row>
    <row r="42" spans="1:8" s="8" customFormat="1" ht="15.75" customHeight="1">
      <c r="A42" s="4">
        <f>+'[21]E&amp;P risultati'!A43</f>
        <v>43.69</v>
      </c>
      <c r="B42" s="343" t="s">
        <v>20</v>
      </c>
      <c r="C42" s="349" t="s">
        <v>12</v>
      </c>
      <c r="D42" s="191">
        <f>+'[21]E&amp;P risultati'!C43</f>
        <v>53.97</v>
      </c>
      <c r="E42" s="191">
        <f>+'[21]E&amp;P risultati'!D43</f>
        <v>33.89</v>
      </c>
      <c r="F42" s="38">
        <f>(E42-D42)/D42*100</f>
        <v>-37.205855104687785</v>
      </c>
      <c r="G42" s="193"/>
    </row>
    <row r="43" spans="1:8" ht="15.75" customHeight="1">
      <c r="A43" s="995">
        <f>+'[21]E&amp;P risultati'!A44</f>
        <v>39.9</v>
      </c>
      <c r="B43" s="343" t="s">
        <v>17</v>
      </c>
      <c r="C43" s="349" t="s">
        <v>16</v>
      </c>
      <c r="D43" s="39">
        <f>+'[21]E&amp;P risultati'!C44</f>
        <v>47.93</v>
      </c>
      <c r="E43" s="39">
        <f>+'[21]E&amp;P risultati'!D44</f>
        <v>30.75</v>
      </c>
      <c r="F43" s="38">
        <f>(E43-D43)/D43*100</f>
        <v>-35.843939077821823</v>
      </c>
    </row>
    <row r="44" spans="1:8" ht="15.75" customHeight="1">
      <c r="A44" s="995">
        <f>+'[21]E&amp;P risultati'!A45</f>
        <v>42.1</v>
      </c>
      <c r="B44" s="343" t="s">
        <v>18</v>
      </c>
      <c r="C44" s="349" t="s">
        <v>12</v>
      </c>
      <c r="D44" s="39">
        <f>+'[21]E&amp;P risultati'!C45</f>
        <v>48.55</v>
      </c>
      <c r="E44" s="39">
        <f>+'[21]E&amp;P risultati'!D45</f>
        <v>33.270000000000003</v>
      </c>
      <c r="F44" s="38">
        <f>(E44-D44)/D44*100</f>
        <v>-31.472708547888761</v>
      </c>
    </row>
    <row r="45" spans="1:8" s="24" customFormat="1" ht="15.75" customHeight="1" thickBot="1">
      <c r="A45" s="654">
        <f>+'[21]E&amp;P risultati'!A46</f>
        <v>2.11</v>
      </c>
      <c r="B45" s="345" t="s">
        <v>19</v>
      </c>
      <c r="C45" s="500" t="s">
        <v>345</v>
      </c>
      <c r="D45" s="490">
        <f>+'[21]E&amp;P risultati'!C46</f>
        <v>2.87</v>
      </c>
      <c r="E45" s="490">
        <f>+'[21]E&amp;P risultati'!D46</f>
        <v>1.96</v>
      </c>
      <c r="F45" s="559">
        <f>(E45-D45)/D45*100</f>
        <v>-31.707317073170739</v>
      </c>
    </row>
    <row r="46" spans="1:8" ht="6" customHeight="1" thickTop="1">
      <c r="D46" s="194"/>
      <c r="E46" s="194"/>
    </row>
    <row r="47" spans="1:8" s="348" customFormat="1" ht="12.75" customHeight="1">
      <c r="A47" s="285" t="s">
        <v>272</v>
      </c>
      <c r="B47" s="301"/>
      <c r="C47" s="350"/>
      <c r="D47" s="373"/>
      <c r="E47" s="373"/>
      <c r="F47" s="318"/>
    </row>
    <row r="48" spans="1:8" s="348" customFormat="1" ht="12.75" customHeight="1">
      <c r="A48" s="285" t="s">
        <v>601</v>
      </c>
      <c r="B48" s="301"/>
      <c r="C48" s="350"/>
      <c r="D48" s="373"/>
      <c r="E48" s="373"/>
      <c r="F48" s="318"/>
    </row>
    <row r="49" spans="1:6" s="348" customFormat="1" ht="12.75" customHeight="1">
      <c r="A49" s="348" t="s">
        <v>623</v>
      </c>
      <c r="D49" s="373"/>
      <c r="E49" s="373"/>
      <c r="F49" s="318"/>
    </row>
    <row r="50" spans="1:6" s="348" customFormat="1" ht="12.75" customHeight="1">
      <c r="A50" s="285" t="s">
        <v>624</v>
      </c>
      <c r="B50" s="301"/>
      <c r="C50" s="350"/>
      <c r="D50" s="373"/>
      <c r="E50" s="373"/>
      <c r="F50" s="318"/>
    </row>
    <row r="51" spans="1:6" ht="12.75" customHeight="1">
      <c r="D51" s="6"/>
      <c r="E51" s="6"/>
    </row>
    <row r="52" spans="1:6" ht="12.75" customHeight="1">
      <c r="D52" s="6"/>
      <c r="E52" s="6"/>
    </row>
    <row r="53" spans="1:6">
      <c r="D53" s="6"/>
      <c r="E53" s="6"/>
    </row>
    <row r="54" spans="1:6">
      <c r="D54" s="6"/>
      <c r="E54" s="6"/>
    </row>
    <row r="55" spans="1:6">
      <c r="B55" s="313"/>
      <c r="C55" s="350"/>
      <c r="D55" s="6"/>
      <c r="E55" s="6"/>
    </row>
    <row r="56" spans="1:6">
      <c r="D56" s="6"/>
      <c r="E56" s="6"/>
    </row>
    <row r="57" spans="1:6">
      <c r="D57" s="6"/>
      <c r="E57" s="6"/>
    </row>
    <row r="58" spans="1:6">
      <c r="D58" s="6"/>
      <c r="E58" s="6"/>
    </row>
    <row r="59" spans="1:6">
      <c r="D59" s="6"/>
      <c r="E59" s="6"/>
    </row>
    <row r="60" spans="1:6">
      <c r="D60" s="6"/>
      <c r="E60" s="6"/>
    </row>
    <row r="61" spans="1:6">
      <c r="D61" s="6"/>
      <c r="E61" s="6"/>
    </row>
    <row r="62" spans="1:6">
      <c r="D62" s="6"/>
      <c r="E62" s="6"/>
    </row>
    <row r="63" spans="1:6">
      <c r="D63" s="6"/>
      <c r="E63" s="6"/>
    </row>
    <row r="64" spans="1:6">
      <c r="D64" s="6"/>
      <c r="E64" s="6"/>
    </row>
    <row r="65" spans="4:5">
      <c r="D65" s="6"/>
      <c r="E65" s="6"/>
    </row>
    <row r="66" spans="4:5">
      <c r="D66" s="6"/>
      <c r="E66" s="6"/>
    </row>
    <row r="67" spans="4:5">
      <c r="D67" s="6"/>
      <c r="E67" s="6"/>
    </row>
    <row r="68" spans="4:5">
      <c r="D68" s="6"/>
      <c r="E68" s="6"/>
    </row>
    <row r="69" spans="4:5">
      <c r="D69" s="6"/>
      <c r="E69" s="6"/>
    </row>
    <row r="70" spans="4:5">
      <c r="D70" s="6"/>
      <c r="E70" s="6"/>
    </row>
    <row r="71" spans="4:5">
      <c r="D71" s="6"/>
      <c r="E71" s="6"/>
    </row>
    <row r="72" spans="4:5">
      <c r="D72" s="6"/>
      <c r="E72" s="6"/>
    </row>
    <row r="73" spans="4:5">
      <c r="D73" s="6"/>
      <c r="E73" s="6"/>
    </row>
    <row r="74" spans="4:5">
      <c r="D74" s="6"/>
      <c r="E74" s="6"/>
    </row>
    <row r="75" spans="4:5">
      <c r="D75" s="6"/>
      <c r="E75" s="6"/>
    </row>
    <row r="76" spans="4:5">
      <c r="D76" s="6"/>
      <c r="E76" s="6"/>
    </row>
    <row r="77" spans="4:5">
      <c r="D77" s="6"/>
      <c r="E77" s="6"/>
    </row>
    <row r="78" spans="4:5">
      <c r="D78" s="6"/>
      <c r="E78" s="6"/>
    </row>
    <row r="79" spans="4:5">
      <c r="D79" s="6"/>
      <c r="E79" s="6"/>
    </row>
    <row r="80" spans="4:5">
      <c r="D80" s="6"/>
      <c r="E80" s="6"/>
    </row>
    <row r="81" spans="4:5">
      <c r="D81" s="6"/>
      <c r="E81" s="6"/>
    </row>
    <row r="82" spans="4:5">
      <c r="D82" s="6"/>
      <c r="E82" s="6"/>
    </row>
  </sheetData>
  <mergeCells count="1">
    <mergeCell ref="D3:E3"/>
  </mergeCells>
  <phoneticPr fontId="25" type="noConversion"/>
  <pageMargins left="0.23" right="0.27" top="0.28999999999999998" bottom="0.31" header="0.17" footer="0.21"/>
  <pageSetup paperSize="9" scale="1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I67"/>
  <sheetViews>
    <sheetView showGridLines="0" showZeros="0" topLeftCell="A20" zoomScale="85" zoomScaleNormal="85" workbookViewId="0">
      <selection activeCell="J35" sqref="J35"/>
    </sheetView>
  </sheetViews>
  <sheetFormatPr defaultColWidth="10.6640625" defaultRowHeight="12.75"/>
  <cols>
    <col min="1" max="1" width="13.5" style="139" customWidth="1"/>
    <col min="2" max="2" width="41.1640625" style="372" customWidth="1"/>
    <col min="3" max="3" width="24.33203125" style="139" bestFit="1" customWidth="1"/>
    <col min="4" max="4" width="13.6640625" style="140" customWidth="1"/>
    <col min="5" max="5" width="13.5" style="140" customWidth="1"/>
    <col min="6" max="6" width="12" style="139" customWidth="1"/>
    <col min="7" max="7" width="7.33203125" style="139" customWidth="1"/>
    <col min="8" max="16384" width="10.6640625" style="139"/>
  </cols>
  <sheetData>
    <row r="1" spans="1:7" s="24" customFormat="1" ht="17.25" customHeight="1">
      <c r="A1" s="170" t="s">
        <v>51</v>
      </c>
      <c r="B1" s="501"/>
      <c r="D1" s="171"/>
      <c r="E1" s="172"/>
      <c r="F1" s="170"/>
      <c r="G1" s="172"/>
    </row>
    <row r="2" spans="1:7" s="313" customFormat="1" ht="11.25" customHeight="1">
      <c r="C2" s="350"/>
      <c r="D2" s="316"/>
      <c r="E2" s="317"/>
    </row>
    <row r="3" spans="1:7" s="267" customFormat="1" ht="22.5" customHeight="1">
      <c r="A3" s="785" t="s">
        <v>457</v>
      </c>
      <c r="B3" s="789"/>
      <c r="C3" s="790"/>
      <c r="D3" s="1061" t="s">
        <v>566</v>
      </c>
      <c r="E3" s="1061"/>
      <c r="F3" s="785"/>
    </row>
    <row r="4" spans="1:7" s="267" customFormat="1" ht="16.5" customHeight="1">
      <c r="A4" s="632">
        <v>2015</v>
      </c>
      <c r="B4" s="332" t="s">
        <v>357</v>
      </c>
      <c r="C4" s="352" t="s">
        <v>80</v>
      </c>
      <c r="D4" s="528">
        <v>2015</v>
      </c>
      <c r="E4" s="528">
        <v>2016</v>
      </c>
      <c r="F4" s="528" t="s">
        <v>69</v>
      </c>
    </row>
    <row r="5" spans="1:7" s="267" customFormat="1" ht="4.5" customHeight="1" thickBot="1">
      <c r="A5" s="651"/>
      <c r="C5" s="528"/>
      <c r="D5" s="270"/>
      <c r="E5" s="270"/>
      <c r="F5" s="270"/>
    </row>
    <row r="6" spans="1:7" s="12" customFormat="1" ht="18.75" customHeight="1" thickTop="1">
      <c r="A6" s="663">
        <f>+'[21]G&amp;P risultati'!$A$6</f>
        <v>10609</v>
      </c>
      <c r="B6" s="333" t="s">
        <v>50</v>
      </c>
      <c r="C6" s="333"/>
      <c r="D6" s="156">
        <f>+'[21]G&amp;P risultati'!$C$6</f>
        <v>16373</v>
      </c>
      <c r="E6" s="156">
        <f>+'[21]G&amp;P risultati'!$D$6</f>
        <v>10030</v>
      </c>
      <c r="F6" s="167">
        <f>(E6-D6)/D6*100</f>
        <v>-38.7406095400965</v>
      </c>
      <c r="G6" s="59"/>
    </row>
    <row r="7" spans="1:7" s="12" customFormat="1" ht="18.75" customHeight="1">
      <c r="A7" s="663">
        <f>+'[21]G&amp;P risultati'!$A$7</f>
        <v>-894</v>
      </c>
      <c r="B7" s="333" t="s">
        <v>517</v>
      </c>
      <c r="C7" s="333"/>
      <c r="D7" s="156">
        <f>+'[21]G&amp;P risultati'!$C$7</f>
        <v>186</v>
      </c>
      <c r="E7" s="156">
        <f>+'[21]G&amp;P risultati'!$D$7</f>
        <v>83</v>
      </c>
      <c r="F7" s="163">
        <f>(E7-D7)/D7*100</f>
        <v>-55.376344086021504</v>
      </c>
      <c r="G7" s="59"/>
    </row>
    <row r="8" spans="1:7" ht="20.25" customHeight="1">
      <c r="A8" s="664">
        <f>+'[21]G&amp;P risultati'!$A$8</f>
        <v>96</v>
      </c>
      <c r="B8" s="335" t="s">
        <v>63</v>
      </c>
      <c r="C8" s="335"/>
      <c r="D8" s="158">
        <f>+'[21]G&amp;P risultati'!$C$8</f>
        <v>31</v>
      </c>
      <c r="E8" s="158">
        <f>+'[21]G&amp;P risultati'!$D$8</f>
        <v>128</v>
      </c>
      <c r="F8" s="165"/>
      <c r="G8" s="10"/>
    </row>
    <row r="9" spans="1:7" s="4" customFormat="1" ht="19.5" customHeight="1">
      <c r="A9" s="664">
        <f>+A10+A12+A17+A18+A19+A20</f>
        <v>816</v>
      </c>
      <c r="B9" s="334" t="s">
        <v>268</v>
      </c>
      <c r="C9" s="353"/>
      <c r="D9" s="379">
        <f t="shared" ref="D9:E9" si="0">+D10+D12+D17+D18+D19+D20</f>
        <v>77</v>
      </c>
      <c r="E9" s="379">
        <f t="shared" si="0"/>
        <v>74</v>
      </c>
      <c r="F9" s="566"/>
    </row>
    <row r="10" spans="1:7" s="185" customFormat="1" ht="17.25" customHeight="1">
      <c r="A10" s="665">
        <f>+'[21]G&amp;P risultati'!$A$14</f>
        <v>137</v>
      </c>
      <c r="B10" s="361" t="s">
        <v>45</v>
      </c>
      <c r="C10" s="362"/>
      <c r="D10" s="560">
        <f>+'[21]G&amp;P risultati'!$C$14</f>
        <v>0</v>
      </c>
      <c r="E10" s="560">
        <f>+'[21]G&amp;P risultati'!$D$14</f>
        <v>0</v>
      </c>
      <c r="F10" s="168"/>
    </row>
    <row r="11" spans="1:7" s="185" customFormat="1" ht="15.75" hidden="1" customHeight="1">
      <c r="A11" s="665"/>
      <c r="B11" s="361" t="s">
        <v>46</v>
      </c>
      <c r="C11" s="362"/>
      <c r="D11" s="560"/>
      <c r="E11" s="560"/>
      <c r="F11" s="168"/>
    </row>
    <row r="12" spans="1:7" s="185" customFormat="1" ht="16.149999999999999" customHeight="1">
      <c r="A12" s="665">
        <f>+'[21]G&amp;P risultati'!$A$16</f>
        <v>132</v>
      </c>
      <c r="B12" s="361" t="s">
        <v>550</v>
      </c>
      <c r="C12" s="362"/>
      <c r="D12" s="560">
        <f>+'[21]G&amp;P risultati'!$C$16</f>
        <v>0</v>
      </c>
      <c r="E12" s="560">
        <f>+'[21]G&amp;P risultati'!$D$16</f>
        <v>0</v>
      </c>
      <c r="F12" s="168"/>
    </row>
    <row r="13" spans="1:7" s="185" customFormat="1" ht="33" customHeight="1">
      <c r="A13" s="665">
        <v>132</v>
      </c>
      <c r="B13" s="911" t="s">
        <v>544</v>
      </c>
      <c r="C13" s="362"/>
      <c r="D13" s="560"/>
      <c r="E13" s="560"/>
      <c r="F13" s="168"/>
    </row>
    <row r="14" spans="1:7" s="185" customFormat="1" ht="16.149999999999999" hidden="1" customHeight="1">
      <c r="A14" s="665"/>
      <c r="B14" s="912" t="s">
        <v>485</v>
      </c>
      <c r="C14" s="362"/>
      <c r="D14" s="560"/>
      <c r="E14" s="560"/>
      <c r="F14" s="168"/>
    </row>
    <row r="15" spans="1:7" s="185" customFormat="1" ht="24.75" hidden="1" customHeight="1">
      <c r="A15" s="665"/>
      <c r="B15" s="911" t="s">
        <v>487</v>
      </c>
      <c r="C15" s="362"/>
      <c r="D15" s="560"/>
      <c r="E15" s="560"/>
      <c r="F15" s="168"/>
    </row>
    <row r="16" spans="1:7" s="185" customFormat="1" ht="16.149999999999999" hidden="1" customHeight="1">
      <c r="A16" s="665"/>
      <c r="B16" s="912" t="s">
        <v>486</v>
      </c>
      <c r="C16" s="362"/>
      <c r="D16" s="560"/>
      <c r="E16" s="560"/>
      <c r="F16" s="168"/>
    </row>
    <row r="17" spans="1:9" s="185" customFormat="1" ht="15.75" customHeight="1">
      <c r="A17" s="665">
        <f>+'[21]G&amp;P risultati'!$A$17</f>
        <v>-1</v>
      </c>
      <c r="B17" s="363" t="s">
        <v>148</v>
      </c>
      <c r="C17" s="364"/>
      <c r="D17" s="560">
        <f>+'[21]G&amp;P risultati'!$C$17</f>
        <v>0</v>
      </c>
      <c r="E17" s="560">
        <f>+'[21]G&amp;P risultati'!$D$17</f>
        <v>0</v>
      </c>
      <c r="F17" s="168"/>
    </row>
    <row r="18" spans="1:9" s="185" customFormat="1" ht="15.75" customHeight="1">
      <c r="A18" s="665">
        <f>+'[21]G&amp;P risultati'!$A$18</f>
        <v>144</v>
      </c>
      <c r="B18" s="1070" t="s">
        <v>358</v>
      </c>
      <c r="C18" s="1070"/>
      <c r="D18" s="560">
        <f>+'[21]G&amp;P risultati'!$C$18</f>
        <v>8</v>
      </c>
      <c r="E18" s="560">
        <f>+'[21]G&amp;P risultati'!$D$18</f>
        <v>103</v>
      </c>
      <c r="F18" s="168"/>
    </row>
    <row r="19" spans="1:9" s="185" customFormat="1" ht="17.25" customHeight="1">
      <c r="A19" s="665">
        <f>+'[21]G&amp;P risultati'!$A$19</f>
        <v>7</v>
      </c>
      <c r="B19" s="363" t="s">
        <v>320</v>
      </c>
      <c r="C19" s="364"/>
      <c r="D19" s="560">
        <f>+'[21]G&amp;P risultati'!$C$19</f>
        <v>69</v>
      </c>
      <c r="E19" s="560">
        <f>+'[21]G&amp;P risultati'!$D$19</f>
        <v>-39</v>
      </c>
      <c r="F19" s="168"/>
    </row>
    <row r="20" spans="1:9" s="185" customFormat="1" ht="17.25" customHeight="1">
      <c r="A20" s="665">
        <f>+'[21]G&amp;P risultati'!$A$20</f>
        <v>397</v>
      </c>
      <c r="B20" s="363" t="s">
        <v>551</v>
      </c>
      <c r="C20" s="364"/>
      <c r="D20" s="560">
        <f>+'[21]G&amp;P risultati'!$C$20</f>
        <v>0</v>
      </c>
      <c r="E20" s="560">
        <f>+'[21]G&amp;P risultati'!$D$20</f>
        <v>10</v>
      </c>
      <c r="F20" s="168"/>
    </row>
    <row r="21" spans="1:9" s="185" customFormat="1" ht="27.75" customHeight="1">
      <c r="A21" s="665">
        <v>373</v>
      </c>
      <c r="B21" s="913" t="s">
        <v>498</v>
      </c>
      <c r="C21" s="364"/>
      <c r="D21" s="560"/>
      <c r="E21" s="560"/>
      <c r="F21" s="168"/>
    </row>
    <row r="22" spans="1:9" s="8" customFormat="1" ht="15.75" customHeight="1">
      <c r="A22" s="663">
        <f>+A7+A8+A9</f>
        <v>18</v>
      </c>
      <c r="B22" s="333" t="s">
        <v>515</v>
      </c>
      <c r="C22" s="353"/>
      <c r="D22" s="157">
        <f>SUM(D7:D9)</f>
        <v>294</v>
      </c>
      <c r="E22" s="157">
        <f>SUM(E7:E9)</f>
        <v>285</v>
      </c>
      <c r="F22" s="163">
        <f>(E22-D22)/D22*100</f>
        <v>-3.0612244897959182</v>
      </c>
    </row>
    <row r="23" spans="1:9" s="255" customFormat="1" ht="16.5" customHeight="1">
      <c r="A23" s="667">
        <f>+'[21]G&amp;P risultati'!$A$22</f>
        <v>5</v>
      </c>
      <c r="B23" s="337" t="s">
        <v>7</v>
      </c>
      <c r="C23" s="354"/>
      <c r="D23" s="158">
        <f>+'[21]G&amp;P risultati'!C22</f>
        <v>2</v>
      </c>
      <c r="E23" s="158">
        <f>+'[21]G&amp;P risultati'!D22</f>
        <v>2</v>
      </c>
      <c r="F23" s="165"/>
    </row>
    <row r="24" spans="1:9" s="4" customFormat="1" ht="16.5" customHeight="1">
      <c r="A24" s="667">
        <f>+'[21]G&amp;P risultati'!$A$23</f>
        <v>5</v>
      </c>
      <c r="B24" s="334" t="s">
        <v>8</v>
      </c>
      <c r="C24" s="353"/>
      <c r="D24" s="158">
        <f>+'[21]G&amp;P risultati'!C23</f>
        <v>3</v>
      </c>
      <c r="E24" s="158">
        <f>+'[21]G&amp;P risultati'!D23</f>
        <v>5</v>
      </c>
      <c r="F24" s="165"/>
    </row>
    <row r="25" spans="1:9" s="356" customFormat="1" ht="16.5" customHeight="1">
      <c r="A25" s="667">
        <f>+'[21]G&amp;P risultati'!$A$24</f>
        <v>-64</v>
      </c>
      <c r="B25" s="335" t="s">
        <v>9</v>
      </c>
      <c r="C25" s="355"/>
      <c r="D25" s="158">
        <f>+'[21]G&amp;P risultati'!C24</f>
        <v>-81</v>
      </c>
      <c r="E25" s="158">
        <f>+'[21]G&amp;P risultati'!D24</f>
        <v>-128</v>
      </c>
      <c r="F25" s="165"/>
    </row>
    <row r="26" spans="1:9" s="185" customFormat="1" ht="15.75" customHeight="1">
      <c r="A26" s="668" t="s">
        <v>377</v>
      </c>
      <c r="B26" s="374" t="s">
        <v>109</v>
      </c>
      <c r="C26" s="375"/>
      <c r="D26" s="168">
        <f>-ROUND(D25/(D22+D23+D24)*100,1)</f>
        <v>27.1</v>
      </c>
      <c r="E26" s="168">
        <f>-ROUND(E25/(E22+E23+E24)*100,1)</f>
        <v>43.8</v>
      </c>
      <c r="F26" s="380"/>
    </row>
    <row r="27" spans="1:9" s="10" customFormat="1" ht="20.25" customHeight="1">
      <c r="A27" s="663">
        <f>+A22+A23+A24+A25</f>
        <v>-36</v>
      </c>
      <c r="B27" s="369" t="s">
        <v>516</v>
      </c>
      <c r="C27" s="369"/>
      <c r="D27" s="159">
        <f>+D22+SUM(D23:D25)</f>
        <v>218</v>
      </c>
      <c r="E27" s="159">
        <f>+E22+SUM(E23:E25)</f>
        <v>164</v>
      </c>
      <c r="F27" s="163">
        <f>(E27-D27)/D27*100</f>
        <v>-24.770642201834864</v>
      </c>
      <c r="G27" s="60"/>
    </row>
    <row r="28" spans="1:9" s="10" customFormat="1" ht="18.75" customHeight="1" thickBot="1">
      <c r="A28" s="666">
        <f>+'[21]G&amp;P risultati'!$A$27</f>
        <v>74</v>
      </c>
      <c r="B28" s="369" t="s">
        <v>52</v>
      </c>
      <c r="C28" s="369"/>
      <c r="D28" s="561">
        <f>+'[21]G&amp;P risultati'!$C$27</f>
        <v>18</v>
      </c>
      <c r="E28" s="561">
        <f>+'[21]G&amp;P risultati'!$D$27</f>
        <v>22</v>
      </c>
      <c r="F28" s="565">
        <f>(E28-D28)/D28*100</f>
        <v>22.222222222222221</v>
      </c>
      <c r="G28" s="60"/>
    </row>
    <row r="29" spans="1:9" s="61" customFormat="1" ht="18.75" customHeight="1" thickTop="1">
      <c r="B29" s="369" t="s">
        <v>372</v>
      </c>
      <c r="C29" s="352" t="s">
        <v>74</v>
      </c>
      <c r="D29" s="159"/>
      <c r="E29" s="159"/>
      <c r="F29" s="163"/>
    </row>
    <row r="30" spans="1:9" s="10" customFormat="1" ht="18.75" customHeight="1">
      <c r="A30" s="509">
        <f>+'[21]G&amp;P risultati'!A29</f>
        <v>9.5100000000000016</v>
      </c>
      <c r="B30" s="370" t="s">
        <v>67</v>
      </c>
      <c r="C30" s="370"/>
      <c r="D30" s="161">
        <f>+'[21]G&amp;P risultati'!C29</f>
        <v>10.530000000000001</v>
      </c>
      <c r="E30" s="161">
        <f>+'[21]G&amp;P risultati'!D29</f>
        <v>10.79</v>
      </c>
      <c r="F30" s="166">
        <f t="shared" ref="F30:F35" si="1">(E30-D30)/D30*100</f>
        <v>2.4691358024691166</v>
      </c>
    </row>
    <row r="31" spans="1:9" s="10" customFormat="1" ht="18.75" customHeight="1">
      <c r="A31" s="10">
        <f>+'[21]G&amp;P risultati'!A30</f>
        <v>12.87</v>
      </c>
      <c r="B31" s="370" t="s">
        <v>178</v>
      </c>
      <c r="C31" s="370"/>
      <c r="D31" s="161">
        <f>+'[21]G&amp;P risultati'!C30</f>
        <v>15.089999999999998</v>
      </c>
      <c r="E31" s="161">
        <f>+'[21]G&amp;P risultati'!D30</f>
        <v>13.309999999999997</v>
      </c>
      <c r="F31" s="166">
        <f t="shared" si="1"/>
        <v>-11.795891318754151</v>
      </c>
      <c r="I31" s="509"/>
    </row>
    <row r="32" spans="1:9" s="3" customFormat="1" ht="18.75" customHeight="1">
      <c r="A32" s="710">
        <f>+'[21]G&amp;P risultati'!A31</f>
        <v>10.36</v>
      </c>
      <c r="B32" s="563" t="s">
        <v>341</v>
      </c>
      <c r="C32" s="563"/>
      <c r="D32" s="562">
        <f>+'[21]G&amp;P risultati'!C31</f>
        <v>12.969999999999999</v>
      </c>
      <c r="E32" s="562">
        <f>+'[21]G&amp;P risultati'!D31</f>
        <v>11.299999999999997</v>
      </c>
      <c r="F32" s="567">
        <f t="shared" si="1"/>
        <v>-12.875867386276035</v>
      </c>
    </row>
    <row r="33" spans="1:6" s="3" customFormat="1" ht="18.75" customHeight="1">
      <c r="A33" s="710">
        <f>+'[21]G&amp;P risultati'!A32</f>
        <v>1.6599999999999993</v>
      </c>
      <c r="B33" s="563" t="s">
        <v>179</v>
      </c>
      <c r="C33" s="563"/>
      <c r="D33" s="562">
        <f>+'[21]G&amp;P risultati'!C32</f>
        <v>1.34</v>
      </c>
      <c r="E33" s="562">
        <f>+'[21]G&amp;P risultati'!D32</f>
        <v>1.2</v>
      </c>
      <c r="F33" s="567">
        <f t="shared" si="1"/>
        <v>-10.44776119402986</v>
      </c>
    </row>
    <row r="34" spans="1:6" s="3" customFormat="1" ht="18.75" customHeight="1">
      <c r="A34" s="3">
        <f>+'[21]G&amp;P risultati'!A33</f>
        <v>0.85000000000000009</v>
      </c>
      <c r="B34" s="564" t="s">
        <v>262</v>
      </c>
      <c r="C34" s="564"/>
      <c r="D34" s="562">
        <f>+'[21]G&amp;P risultati'!C33</f>
        <v>0.78</v>
      </c>
      <c r="E34" s="562">
        <f>+'[21]G&amp;P risultati'!D33</f>
        <v>0.81</v>
      </c>
      <c r="F34" s="567">
        <f t="shared" si="1"/>
        <v>3.8461538461538494</v>
      </c>
    </row>
    <row r="35" spans="1:6" s="12" customFormat="1" ht="18.75" customHeight="1">
      <c r="A35" s="756">
        <f>+A30+A31</f>
        <v>22.380000000000003</v>
      </c>
      <c r="B35" s="371" t="s">
        <v>380</v>
      </c>
      <c r="C35" s="371"/>
      <c r="D35" s="160">
        <f>+D30+D31</f>
        <v>25.619999999999997</v>
      </c>
      <c r="E35" s="160">
        <f>+E30+E31</f>
        <v>24.099999999999994</v>
      </c>
      <c r="F35" s="163">
        <f t="shared" si="1"/>
        <v>-5.9328649492584047</v>
      </c>
    </row>
    <row r="36" spans="1:6" s="378" customFormat="1" ht="18.75" customHeight="1">
      <c r="B36" s="502" t="s">
        <v>38</v>
      </c>
      <c r="C36" s="377"/>
      <c r="D36" s="376"/>
      <c r="E36" s="376"/>
      <c r="F36" s="568"/>
    </row>
    <row r="37" spans="1:6" s="12" customFormat="1" ht="18.75" customHeight="1">
      <c r="A37" s="3">
        <f>+'[21]G&amp;P risultati'!A36</f>
        <v>20.769999999999996</v>
      </c>
      <c r="B37" s="502" t="s">
        <v>260</v>
      </c>
      <c r="C37" s="502"/>
      <c r="D37" s="562">
        <f>+'[21]G&amp;P risultati'!C36</f>
        <v>24.23</v>
      </c>
      <c r="E37" s="562">
        <f>+'[21]G&amp;P risultati'!D36</f>
        <v>22.54</v>
      </c>
      <c r="F37" s="567">
        <f>(E37-D37)/D37*100</f>
        <v>-6.974824597606279</v>
      </c>
    </row>
    <row r="38" spans="1:6" s="12" customFormat="1" ht="18.75" customHeight="1">
      <c r="A38" s="3">
        <f>+'[21]G&amp;P risultati'!A37</f>
        <v>0.75999999999999979</v>
      </c>
      <c r="B38" s="502" t="s">
        <v>261</v>
      </c>
      <c r="C38" s="502"/>
      <c r="D38" s="562">
        <f>+'[21]G&amp;P risultati'!C37</f>
        <v>0.61</v>
      </c>
      <c r="E38" s="562">
        <f>+'[21]G&amp;P risultati'!D37</f>
        <v>0.75</v>
      </c>
      <c r="F38" s="567">
        <f>(E38-D38)/D38*100</f>
        <v>22.95081967213115</v>
      </c>
    </row>
    <row r="39" spans="1:6" s="12" customFormat="1" ht="18.75" customHeight="1">
      <c r="A39" s="3">
        <f>+'[21]G&amp;P risultati'!A38</f>
        <v>0.85000000000000009</v>
      </c>
      <c r="B39" s="502" t="s">
        <v>262</v>
      </c>
      <c r="C39" s="502"/>
      <c r="D39" s="562">
        <f>+'[21]G&amp;P risultati'!C38</f>
        <v>0.78</v>
      </c>
      <c r="E39" s="562">
        <f>+'[21]G&amp;P risultati'!D38</f>
        <v>0.81</v>
      </c>
      <c r="F39" s="567">
        <f>(E39-D39)/D39*100</f>
        <v>3.8461538461538494</v>
      </c>
    </row>
    <row r="40" spans="1:6" s="12" customFormat="1" ht="23.25" customHeight="1" thickBot="1">
      <c r="A40" s="655">
        <f>+'[21]G&amp;P risultati'!$A$39</f>
        <v>9.0599999999999987</v>
      </c>
      <c r="B40" s="371" t="s">
        <v>22</v>
      </c>
      <c r="C40" s="352" t="s">
        <v>76</v>
      </c>
      <c r="D40" s="162">
        <f>+'[21]G&amp;P risultati'!$C$39</f>
        <v>8.4700000000000006</v>
      </c>
      <c r="E40" s="162">
        <f>+'[21]G&amp;P risultati'!$D$39</f>
        <v>9.4500000000000011</v>
      </c>
      <c r="F40" s="565">
        <f>(E40-D40)/D40*100</f>
        <v>11.570247933884302</v>
      </c>
    </row>
    <row r="41" spans="1:6" s="368" customFormat="1" ht="4.5" customHeight="1" thickTop="1"/>
    <row r="42" spans="1:6" s="213" customFormat="1" ht="13.5" customHeight="1">
      <c r="A42" s="764" t="s">
        <v>272</v>
      </c>
      <c r="B42" s="372"/>
      <c r="C42" s="372"/>
      <c r="D42" s="214"/>
      <c r="E42" s="214"/>
      <c r="F42" s="569"/>
    </row>
    <row r="43" spans="1:6">
      <c r="A43" s="764" t="s">
        <v>625</v>
      </c>
      <c r="C43" s="372"/>
      <c r="F43" s="570"/>
    </row>
    <row r="44" spans="1:6">
      <c r="C44" s="372"/>
      <c r="F44" s="570"/>
    </row>
    <row r="45" spans="1:6">
      <c r="C45" s="372"/>
      <c r="F45" s="570"/>
    </row>
    <row r="46" spans="1:6">
      <c r="C46" s="372"/>
      <c r="F46" s="570"/>
    </row>
    <row r="47" spans="1:6">
      <c r="C47" s="372"/>
      <c r="F47" s="570"/>
    </row>
    <row r="48" spans="1:6">
      <c r="C48" s="372"/>
      <c r="F48" s="570"/>
    </row>
    <row r="49" spans="3:6">
      <c r="C49" s="372"/>
      <c r="F49" s="570"/>
    </row>
    <row r="50" spans="3:6">
      <c r="C50" s="372"/>
      <c r="F50" s="570"/>
    </row>
    <row r="51" spans="3:6">
      <c r="C51" s="372"/>
      <c r="F51" s="570"/>
    </row>
    <row r="52" spans="3:6">
      <c r="C52" s="372"/>
      <c r="F52" s="570"/>
    </row>
    <row r="53" spans="3:6">
      <c r="C53" s="372"/>
    </row>
    <row r="54" spans="3:6">
      <c r="C54" s="372"/>
    </row>
    <row r="55" spans="3:6">
      <c r="C55" s="372"/>
    </row>
    <row r="56" spans="3:6">
      <c r="C56" s="372"/>
    </row>
    <row r="57" spans="3:6">
      <c r="C57" s="372"/>
    </row>
    <row r="58" spans="3:6">
      <c r="C58" s="372"/>
    </row>
    <row r="59" spans="3:6">
      <c r="C59" s="372"/>
    </row>
    <row r="60" spans="3:6">
      <c r="C60" s="372"/>
    </row>
    <row r="61" spans="3:6">
      <c r="C61" s="372"/>
    </row>
    <row r="62" spans="3:6">
      <c r="C62" s="372"/>
    </row>
    <row r="63" spans="3:6">
      <c r="C63" s="372"/>
    </row>
    <row r="64" spans="3:6">
      <c r="C64" s="372"/>
    </row>
    <row r="65" spans="3:3">
      <c r="C65" s="372"/>
    </row>
    <row r="66" spans="3:3">
      <c r="C66" s="372"/>
    </row>
    <row r="67" spans="3:3">
      <c r="C67" s="372"/>
    </row>
  </sheetData>
  <mergeCells count="2">
    <mergeCell ref="D3:E3"/>
    <mergeCell ref="B18:C18"/>
  </mergeCells>
  <phoneticPr fontId="25" type="noConversion"/>
  <pageMargins left="0.23" right="0.27" top="0.28999999999999998" bottom="0.31" header="0.17" footer="0.21"/>
  <pageSetup paperSize="9" scale="7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E58"/>
  <sheetViews>
    <sheetView showGridLines="0" showZeros="0" zoomScaleNormal="100" workbookViewId="0">
      <selection activeCell="J24" sqref="J24"/>
    </sheetView>
  </sheetViews>
  <sheetFormatPr defaultColWidth="13.1640625" defaultRowHeight="12.75"/>
  <cols>
    <col min="1" max="1" width="12.6640625" style="10" customWidth="1"/>
    <col min="2" max="2" width="66.6640625" style="390" customWidth="1"/>
    <col min="3" max="5" width="12.1640625" style="10" customWidth="1"/>
    <col min="6" max="16384" width="13.1640625" style="10"/>
  </cols>
  <sheetData>
    <row r="1" spans="1:5" s="313" customFormat="1" ht="11.25">
      <c r="A1" s="384" t="s">
        <v>23</v>
      </c>
      <c r="B1" s="385"/>
      <c r="C1" s="316"/>
      <c r="D1" s="317"/>
      <c r="E1" s="331"/>
    </row>
    <row r="2" spans="1:5" s="314" customFormat="1" ht="12.75" customHeight="1">
      <c r="A2" s="535" t="s">
        <v>74</v>
      </c>
      <c r="B2" s="386"/>
      <c r="C2" s="381"/>
      <c r="D2" s="382"/>
      <c r="E2" s="383"/>
    </row>
    <row r="3" spans="1:5" s="267" customFormat="1" ht="19.5" customHeight="1">
      <c r="A3" s="528" t="s">
        <v>457</v>
      </c>
      <c r="B3" s="274"/>
      <c r="C3" s="1061" t="s">
        <v>566</v>
      </c>
      <c r="D3" s="1061"/>
      <c r="E3" s="304"/>
    </row>
    <row r="4" spans="1:5" s="267" customFormat="1" ht="23.25" customHeight="1">
      <c r="A4" s="632">
        <v>2015</v>
      </c>
      <c r="B4" s="332"/>
      <c r="C4" s="528">
        <v>2015</v>
      </c>
      <c r="D4" s="528">
        <v>2016</v>
      </c>
      <c r="E4" s="303" t="s">
        <v>69</v>
      </c>
    </row>
    <row r="5" spans="1:5" s="267" customFormat="1" ht="4.5" customHeight="1" thickBot="1">
      <c r="A5" s="651"/>
      <c r="C5" s="270"/>
      <c r="D5" s="270"/>
      <c r="E5" s="270"/>
    </row>
    <row r="6" spans="1:5" ht="21" customHeight="1" thickTop="1">
      <c r="A6" s="392">
        <f>SUM(A7:A13)</f>
        <v>9.5100000000000016</v>
      </c>
      <c r="B6" s="387" t="s">
        <v>165</v>
      </c>
      <c r="C6" s="392">
        <f>SUM(C7:C13)</f>
        <v>10.530000000000001</v>
      </c>
      <c r="D6" s="392">
        <f>SUM(D7:D13)</f>
        <v>10.79</v>
      </c>
      <c r="E6" s="167">
        <f>(D6-C6)/C6*100</f>
        <v>2.4691358024691166</v>
      </c>
    </row>
    <row r="7" spans="1:5" ht="16.5" customHeight="1">
      <c r="A7" s="393">
        <f>+'[21]Vendite G&amp;P per mercato'!A7</f>
        <v>1.3600000000000003</v>
      </c>
      <c r="B7" s="388" t="s">
        <v>145</v>
      </c>
      <c r="C7" s="393">
        <f>+'[21]Vendite G&amp;P per mercato'!C7</f>
        <v>1.72</v>
      </c>
      <c r="D7" s="393">
        <f>+'[21]Vendite G&amp;P per mercato'!D7</f>
        <v>1.61</v>
      </c>
      <c r="E7" s="165">
        <f t="shared" ref="E7:E28" si="0">(D7-C7)/C7*100</f>
        <v>-6.3953488372092959</v>
      </c>
    </row>
    <row r="8" spans="1:5" ht="15" customHeight="1">
      <c r="A8" s="393">
        <f>+'[21]Vendite G&amp;P per mercato'!A9</f>
        <v>3.4500000000000011</v>
      </c>
      <c r="B8" s="388" t="s">
        <v>146</v>
      </c>
      <c r="C8" s="393">
        <f>+'[21]Vendite G&amp;P per mercato'!C9</f>
        <v>2.75</v>
      </c>
      <c r="D8" s="393">
        <f>+'[21]Vendite G&amp;P per mercato'!D9</f>
        <v>3.55</v>
      </c>
      <c r="E8" s="165">
        <f t="shared" si="0"/>
        <v>29.090909090909083</v>
      </c>
    </row>
    <row r="9" spans="1:5" ht="15" customHeight="1">
      <c r="A9" s="393">
        <f>+'[21]Vendite G&amp;P per mercato'!A10</f>
        <v>1.04</v>
      </c>
      <c r="B9" s="388" t="s">
        <v>126</v>
      </c>
      <c r="C9" s="393">
        <f>+'[21]Vendite G&amp;P per mercato'!C10</f>
        <v>1.36</v>
      </c>
      <c r="D9" s="393">
        <f>+'[21]Vendite G&amp;P per mercato'!D10</f>
        <v>1.1399999999999999</v>
      </c>
      <c r="E9" s="165">
        <f t="shared" si="0"/>
        <v>-16.176470588235308</v>
      </c>
    </row>
    <row r="10" spans="1:5" ht="15" customHeight="1">
      <c r="A10" s="393">
        <f>+'[21]Vendite G&amp;P per mercato'!A11</f>
        <v>0.43000000000000016</v>
      </c>
      <c r="B10" s="389" t="s">
        <v>174</v>
      </c>
      <c r="C10" s="393">
        <f>+'[21]Vendite G&amp;P per mercato'!C11</f>
        <v>0.55000000000000004</v>
      </c>
      <c r="D10" s="393">
        <f>+'[21]Vendite G&amp;P per mercato'!D11</f>
        <v>0.66</v>
      </c>
      <c r="E10" s="165">
        <f t="shared" si="0"/>
        <v>19.999999999999996</v>
      </c>
    </row>
    <row r="11" spans="1:5" ht="15" customHeight="1">
      <c r="A11" s="393">
        <f>+'[21]Vendite G&amp;P per mercato'!A12</f>
        <v>0.16000000000000003</v>
      </c>
      <c r="B11" s="388" t="s">
        <v>127</v>
      </c>
      <c r="C11" s="393">
        <f>+'[21]Vendite G&amp;P per mercato'!C12</f>
        <v>0.26</v>
      </c>
      <c r="D11" s="393">
        <f>+'[21]Vendite G&amp;P per mercato'!D12</f>
        <v>0.21</v>
      </c>
      <c r="E11" s="165">
        <f t="shared" si="0"/>
        <v>-19.230769230769237</v>
      </c>
    </row>
    <row r="12" spans="1:5" ht="15" customHeight="1">
      <c r="A12" s="393">
        <f>+'[21]Vendite G&amp;P per mercato'!A13</f>
        <v>1.5200000000000005</v>
      </c>
      <c r="B12" s="388" t="s">
        <v>128</v>
      </c>
      <c r="C12" s="393">
        <f>+'[21]Vendite G&amp;P per mercato'!C13</f>
        <v>2.35</v>
      </c>
      <c r="D12" s="393">
        <f>+'[21]Vendite G&amp;P per mercato'!D13</f>
        <v>2.09</v>
      </c>
      <c r="E12" s="165">
        <f t="shared" si="0"/>
        <v>-11.063829787234052</v>
      </c>
    </row>
    <row r="13" spans="1:5" ht="15" customHeight="1">
      <c r="A13" s="393">
        <f>+'[21]Vendite G&amp;P per mercato'!A14</f>
        <v>1.5499999999999998</v>
      </c>
      <c r="B13" s="388" t="s">
        <v>129</v>
      </c>
      <c r="C13" s="393">
        <f>+'[21]Vendite G&amp;P per mercato'!C14</f>
        <v>1.54</v>
      </c>
      <c r="D13" s="393">
        <f>+'[21]Vendite G&amp;P per mercato'!D14</f>
        <v>1.53</v>
      </c>
      <c r="E13" s="165">
        <f t="shared" si="0"/>
        <v>-0.6493506493506499</v>
      </c>
    </row>
    <row r="14" spans="1:5" ht="15" customHeight="1">
      <c r="A14" s="392">
        <f>+A15+A26+A27</f>
        <v>12.87</v>
      </c>
      <c r="B14" s="387" t="s">
        <v>166</v>
      </c>
      <c r="C14" s="392">
        <f>+C15+C26+C27</f>
        <v>15.089999999999998</v>
      </c>
      <c r="D14" s="392">
        <f>+D15+D26+D27</f>
        <v>13.309999999999997</v>
      </c>
      <c r="E14" s="167">
        <f>(D14-C14)/C14*100</f>
        <v>-11.795891318754151</v>
      </c>
    </row>
    <row r="15" spans="1:5" ht="15" customHeight="1">
      <c r="A15" s="392">
        <f>+A16+A17</f>
        <v>10.36</v>
      </c>
      <c r="B15" s="387" t="s">
        <v>72</v>
      </c>
      <c r="C15" s="392">
        <f>+C16+C17</f>
        <v>12.969999999999999</v>
      </c>
      <c r="D15" s="392">
        <f>+D16+D17</f>
        <v>11.299999999999997</v>
      </c>
      <c r="E15" s="167">
        <f t="shared" si="0"/>
        <v>-12.875867386276035</v>
      </c>
    </row>
    <row r="16" spans="1:5" ht="15" customHeight="1">
      <c r="A16" s="393">
        <f>+'[21]Vendite G&amp;P per mercato'!$A$17</f>
        <v>1.1700000000000004</v>
      </c>
      <c r="B16" s="388" t="s">
        <v>130</v>
      </c>
      <c r="C16" s="393">
        <f>+'[21]Vendite G&amp;P per mercato'!C17</f>
        <v>1.1299999999999999</v>
      </c>
      <c r="D16" s="393">
        <f>+'[21]Vendite G&amp;P per mercato'!D17</f>
        <v>1.1299999999999999</v>
      </c>
      <c r="E16" s="165">
        <f t="shared" si="0"/>
        <v>0</v>
      </c>
    </row>
    <row r="17" spans="1:5" ht="15" customHeight="1">
      <c r="A17" s="393">
        <f>SUM(A18:A25)</f>
        <v>9.19</v>
      </c>
      <c r="B17" s="389" t="s">
        <v>273</v>
      </c>
      <c r="C17" s="393">
        <f>SUM(C18:C25)</f>
        <v>11.84</v>
      </c>
      <c r="D17" s="393">
        <f>SUM(D18:D25)</f>
        <v>10.169999999999998</v>
      </c>
      <c r="E17" s="165">
        <f t="shared" si="0"/>
        <v>-14.104729729729746</v>
      </c>
    </row>
    <row r="18" spans="1:5" s="3" customFormat="1" ht="15" customHeight="1">
      <c r="A18" s="395">
        <f>+'[21]Vendite G&amp;P per mercato'!A19</f>
        <v>1.5500000000000003</v>
      </c>
      <c r="B18" s="396" t="s">
        <v>122</v>
      </c>
      <c r="C18" s="395">
        <f>+'[21]Vendite G&amp;P per mercato'!C19</f>
        <v>1.1399999999999999</v>
      </c>
      <c r="D18" s="395">
        <f>+'[21]Vendite G&amp;P per mercato'!D19</f>
        <v>1.38</v>
      </c>
      <c r="E18" s="168">
        <f t="shared" si="0"/>
        <v>21.05263157894737</v>
      </c>
    </row>
    <row r="19" spans="1:5" s="3" customFormat="1" ht="15" customHeight="1">
      <c r="A19" s="395">
        <f>+'[21]Vendite G&amp;P per mercato'!A20</f>
        <v>0.96</v>
      </c>
      <c r="B19" s="396" t="s">
        <v>24</v>
      </c>
      <c r="C19" s="395">
        <f>+'[21]Vendite G&amp;P per mercato'!C20</f>
        <v>1.61</v>
      </c>
      <c r="D19" s="395">
        <f>+'[21]Vendite G&amp;P per mercato'!D20</f>
        <v>1.37</v>
      </c>
      <c r="E19" s="168">
        <f t="shared" si="0"/>
        <v>-14.906832298136644</v>
      </c>
    </row>
    <row r="20" spans="1:5" s="3" customFormat="1" ht="15" customHeight="1">
      <c r="A20" s="395">
        <f>+'[21]Vendite G&amp;P per mercato'!A21</f>
        <v>1.7400000000000002</v>
      </c>
      <c r="B20" s="396" t="s">
        <v>25</v>
      </c>
      <c r="C20" s="395">
        <f>+'[21]Vendite G&amp;P per mercato'!C21</f>
        <v>2.84</v>
      </c>
      <c r="D20" s="395">
        <f>+'[21]Vendite G&amp;P per mercato'!D21</f>
        <v>2.13</v>
      </c>
      <c r="E20" s="168">
        <f t="shared" si="0"/>
        <v>-25</v>
      </c>
    </row>
    <row r="21" spans="1:5" s="3" customFormat="1" ht="15" customHeight="1">
      <c r="A21" s="395">
        <f>+'[21]Vendite G&amp;P per mercato'!A22</f>
        <v>0.57000000000000006</v>
      </c>
      <c r="B21" s="396" t="s">
        <v>123</v>
      </c>
      <c r="C21" s="395">
        <f>+'[21]Vendite G&amp;P per mercato'!C22</f>
        <v>0.72</v>
      </c>
      <c r="D21" s="395">
        <f>+'[21]Vendite G&amp;P per mercato'!D22</f>
        <v>0.73</v>
      </c>
      <c r="E21" s="168">
        <f t="shared" si="0"/>
        <v>1.3888888888888902</v>
      </c>
    </row>
    <row r="22" spans="1:5" s="3" customFormat="1" ht="15" customHeight="1">
      <c r="A22" s="395">
        <f>+'[21]Vendite G&amp;P per mercato'!A23</f>
        <v>0.42999999999999994</v>
      </c>
      <c r="B22" s="396" t="s">
        <v>348</v>
      </c>
      <c r="C22" s="395">
        <f>+'[21]Vendite G&amp;P per mercato'!C23</f>
        <v>0.72</v>
      </c>
      <c r="D22" s="395">
        <f>+'[21]Vendite G&amp;P per mercato'!D23</f>
        <v>0.37</v>
      </c>
      <c r="E22" s="168">
        <f t="shared" si="0"/>
        <v>-48.611111111111107</v>
      </c>
    </row>
    <row r="23" spans="1:5" s="3" customFormat="1" ht="15" customHeight="1">
      <c r="A23" s="395">
        <f>+'[21]Vendite G&amp;P per mercato'!A24</f>
        <v>2.0599999999999996</v>
      </c>
      <c r="B23" s="396" t="s">
        <v>124</v>
      </c>
      <c r="C23" s="395">
        <f>+'[21]Vendite G&amp;P per mercato'!C24</f>
        <v>2.0699999999999998</v>
      </c>
      <c r="D23" s="395">
        <f>+'[21]Vendite G&amp;P per mercato'!D24</f>
        <v>1.59</v>
      </c>
      <c r="E23" s="168">
        <f t="shared" si="0"/>
        <v>-23.188405797101439</v>
      </c>
    </row>
    <row r="24" spans="1:5" s="3" customFormat="1" ht="15" customHeight="1">
      <c r="A24" s="395">
        <f>+'[21]Vendite G&amp;P per mercato'!A25</f>
        <v>1.7300000000000004</v>
      </c>
      <c r="B24" s="396" t="s">
        <v>125</v>
      </c>
      <c r="C24" s="395">
        <f>+'[21]Vendite G&amp;P per mercato'!C25</f>
        <v>2.5299999999999998</v>
      </c>
      <c r="D24" s="395">
        <f>+'[21]Vendite G&amp;P per mercato'!D25</f>
        <v>2.23</v>
      </c>
      <c r="E24" s="168">
        <f t="shared" si="0"/>
        <v>-11.857707509881417</v>
      </c>
    </row>
    <row r="25" spans="1:5" s="3" customFormat="1" ht="15" customHeight="1">
      <c r="A25" s="395">
        <f>+'[21]Vendite G&amp;P per mercato'!A26</f>
        <v>0.14999999999999991</v>
      </c>
      <c r="B25" s="396" t="s">
        <v>366</v>
      </c>
      <c r="C25" s="395">
        <f>+'[21]Vendite G&amp;P per mercato'!C26</f>
        <v>0.21000000000000002</v>
      </c>
      <c r="D25" s="395">
        <f>+'[21]Vendite G&amp;P per mercato'!D26</f>
        <v>0.37</v>
      </c>
      <c r="E25" s="168">
        <f t="shared" si="0"/>
        <v>76.190476190476176</v>
      </c>
    </row>
    <row r="26" spans="1:5" ht="15" customHeight="1" collapsed="1">
      <c r="A26" s="392">
        <f>+'[21]Vendite G&amp;P per mercato'!A27</f>
        <v>1.6599999999999993</v>
      </c>
      <c r="B26" s="387" t="s">
        <v>167</v>
      </c>
      <c r="C26" s="392">
        <f>+'[21]Vendite G&amp;P per mercato'!C27</f>
        <v>1.34</v>
      </c>
      <c r="D26" s="392">
        <f>+'[21]Vendite G&amp;P per mercato'!D27</f>
        <v>1.2</v>
      </c>
      <c r="E26" s="167">
        <f t="shared" si="0"/>
        <v>-10.44776119402986</v>
      </c>
    </row>
    <row r="27" spans="1:5" ht="15" customHeight="1" collapsed="1">
      <c r="A27" s="392">
        <f>+'[21]Vendite G&amp;P per mercato'!A28</f>
        <v>0.85000000000000009</v>
      </c>
      <c r="B27" s="387" t="s">
        <v>168</v>
      </c>
      <c r="C27" s="392">
        <f>+'[21]Vendite G&amp;P per mercato'!C28</f>
        <v>0.78</v>
      </c>
      <c r="D27" s="392">
        <f>+'[21]Vendite G&amp;P per mercato'!D28</f>
        <v>0.81</v>
      </c>
      <c r="E27" s="167">
        <f t="shared" si="0"/>
        <v>3.8461538461538494</v>
      </c>
    </row>
    <row r="28" spans="1:5" s="12" customFormat="1" ht="15" customHeight="1" thickBot="1">
      <c r="A28" s="178">
        <f>+A14+A6</f>
        <v>22.380000000000003</v>
      </c>
      <c r="B28" s="387" t="s">
        <v>169</v>
      </c>
      <c r="C28" s="178">
        <f>+C14+C6</f>
        <v>25.619999999999997</v>
      </c>
      <c r="D28" s="178">
        <f>+'[21]Vendite G&amp;P per mercato'!D29</f>
        <v>24.099999999999994</v>
      </c>
      <c r="E28" s="394">
        <f t="shared" si="0"/>
        <v>-5.9328649492584047</v>
      </c>
    </row>
    <row r="29" spans="1:5" ht="13.5" thickTop="1">
      <c r="C29" s="512"/>
      <c r="D29" s="512"/>
      <c r="E29" s="51"/>
    </row>
    <row r="30" spans="1:5">
      <c r="A30" s="151"/>
      <c r="C30" s="151"/>
      <c r="D30" s="61"/>
      <c r="E30" s="51"/>
    </row>
    <row r="31" spans="1:5" ht="19.5" customHeight="1">
      <c r="A31" s="221"/>
      <c r="B31" s="391"/>
      <c r="C31" s="221"/>
      <c r="D31" s="152"/>
      <c r="E31" s="51"/>
    </row>
    <row r="32" spans="1:5" ht="21" customHeight="1">
      <c r="A32" s="221"/>
      <c r="B32" s="391"/>
      <c r="C32" s="221"/>
      <c r="D32" s="152"/>
      <c r="E32" s="51"/>
    </row>
    <row r="33" spans="1:5" ht="12.75" customHeight="1">
      <c r="A33" s="152"/>
      <c r="B33" s="391"/>
      <c r="C33" s="152"/>
      <c r="D33" s="152"/>
      <c r="E33" s="51"/>
    </row>
    <row r="34" spans="1:5" ht="12.75" customHeight="1">
      <c r="A34" s="152"/>
      <c r="B34" s="391"/>
      <c r="C34" s="1073"/>
      <c r="D34" s="152"/>
      <c r="E34" s="51"/>
    </row>
    <row r="35" spans="1:5">
      <c r="C35" s="1072"/>
      <c r="D35" s="1073"/>
      <c r="E35" s="51"/>
    </row>
    <row r="36" spans="1:5" ht="28.5" customHeight="1">
      <c r="C36" s="1071"/>
      <c r="D36" s="1073"/>
      <c r="E36" s="51"/>
    </row>
    <row r="37" spans="1:5">
      <c r="C37" s="1072"/>
      <c r="D37" s="1073"/>
      <c r="E37" s="51"/>
    </row>
    <row r="38" spans="1:5">
      <c r="C38" s="51"/>
      <c r="D38" s="51"/>
      <c r="E38" s="51"/>
    </row>
    <row r="39" spans="1:5">
      <c r="C39" s="51"/>
      <c r="D39" s="51"/>
      <c r="E39" s="51"/>
    </row>
    <row r="40" spans="1:5">
      <c r="C40" s="51"/>
      <c r="D40" s="51"/>
      <c r="E40" s="51"/>
    </row>
    <row r="41" spans="1:5">
      <c r="C41" s="51"/>
      <c r="D41" s="51"/>
      <c r="E41" s="51"/>
    </row>
    <row r="42" spans="1:5">
      <c r="C42" s="51"/>
      <c r="D42" s="51"/>
      <c r="E42" s="51"/>
    </row>
    <row r="43" spans="1:5">
      <c r="C43" s="51"/>
      <c r="D43" s="51"/>
      <c r="E43" s="51"/>
    </row>
    <row r="44" spans="1:5">
      <c r="C44" s="51"/>
      <c r="D44" s="51"/>
      <c r="E44" s="51"/>
    </row>
    <row r="45" spans="1:5">
      <c r="C45" s="51"/>
      <c r="D45" s="51"/>
      <c r="E45" s="51"/>
    </row>
    <row r="46" spans="1:5">
      <c r="C46" s="51"/>
      <c r="D46" s="51"/>
      <c r="E46" s="51"/>
    </row>
    <row r="47" spans="1:5">
      <c r="C47" s="51"/>
      <c r="D47" s="51"/>
      <c r="E47" s="51"/>
    </row>
    <row r="48" spans="1:5">
      <c r="C48" s="51"/>
      <c r="D48" s="51"/>
      <c r="E48" s="51"/>
    </row>
    <row r="49" spans="3:5">
      <c r="C49" s="51"/>
      <c r="D49" s="51"/>
      <c r="E49" s="51"/>
    </row>
    <row r="50" spans="3:5">
      <c r="C50" s="51"/>
      <c r="D50" s="51"/>
      <c r="E50" s="51"/>
    </row>
    <row r="51" spans="3:5">
      <c r="C51" s="51"/>
      <c r="D51" s="51"/>
      <c r="E51" s="51"/>
    </row>
    <row r="52" spans="3:5">
      <c r="C52" s="51"/>
      <c r="D52" s="51"/>
      <c r="E52" s="51"/>
    </row>
    <row r="53" spans="3:5">
      <c r="C53" s="51"/>
      <c r="D53" s="51"/>
      <c r="E53" s="51"/>
    </row>
    <row r="54" spans="3:5">
      <c r="C54" s="51"/>
      <c r="D54" s="51"/>
      <c r="E54" s="51"/>
    </row>
    <row r="55" spans="3:5">
      <c r="C55" s="51"/>
      <c r="D55" s="51"/>
      <c r="E55" s="51"/>
    </row>
    <row r="56" spans="3:5">
      <c r="C56" s="51"/>
      <c r="D56" s="51"/>
      <c r="E56" s="51"/>
    </row>
    <row r="57" spans="3:5">
      <c r="C57" s="51"/>
      <c r="D57" s="51"/>
      <c r="E57" s="51"/>
    </row>
    <row r="58" spans="3:5">
      <c r="C58" s="51"/>
      <c r="D58" s="51"/>
      <c r="E58" s="51"/>
    </row>
  </sheetData>
  <mergeCells count="4">
    <mergeCell ref="C36:C37"/>
    <mergeCell ref="C34:C35"/>
    <mergeCell ref="D35:D37"/>
    <mergeCell ref="C3:D3"/>
  </mergeCells>
  <phoneticPr fontId="25" type="noConversion"/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38</vt:i4>
      </vt:variant>
      <vt:variant>
        <vt:lpstr>Intervalli denominati</vt:lpstr>
      </vt:variant>
      <vt:variant>
        <vt:i4>36</vt:i4>
      </vt:variant>
    </vt:vector>
  </HeadingPairs>
  <TitlesOfParts>
    <vt:vector size="74" baseType="lpstr">
      <vt:lpstr>Risultati economici </vt:lpstr>
      <vt:lpstr>Dati operativi</vt:lpstr>
      <vt:lpstr>Sintesi risultati</vt:lpstr>
      <vt:lpstr>Indicatori di mercato</vt:lpstr>
      <vt:lpstr>SP riclassificato</vt:lpstr>
      <vt:lpstr>RF riclassificato</vt:lpstr>
      <vt:lpstr>E&amp;P risultati</vt:lpstr>
      <vt:lpstr>G&amp;P risultati</vt:lpstr>
      <vt:lpstr>Vendite G&amp;P per mercato</vt:lpstr>
      <vt:lpstr>R&amp;M risultati</vt:lpstr>
      <vt:lpstr>Conto economico</vt:lpstr>
      <vt:lpstr>tabella disclaimer</vt:lpstr>
      <vt:lpstr>tabella disclaimer (3)</vt:lpstr>
      <vt:lpstr>Ricond. I trim 2016</vt:lpstr>
      <vt:lpstr>Ricond. I trim. 2015</vt:lpstr>
      <vt:lpstr>Ricond. IVQ 2015</vt:lpstr>
      <vt:lpstr>Riconduzione FCF</vt:lpstr>
      <vt:lpstr>Analisi special item</vt:lpstr>
      <vt:lpstr>Ricavi della gest. car.</vt:lpstr>
      <vt:lpstr>Costi operativi</vt:lpstr>
      <vt:lpstr>Ammortamenti e svalutazioni</vt:lpstr>
      <vt:lpstr>Prov. su partec.</vt:lpstr>
      <vt:lpstr>Imposte</vt:lpstr>
      <vt:lpstr>UN adjusted </vt:lpstr>
      <vt:lpstr>Indebitamento</vt:lpstr>
      <vt:lpstr>Prestiti obbligazionari</vt:lpstr>
      <vt:lpstr>SP statutory</vt:lpstr>
      <vt:lpstr>CE statutory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</vt:lpstr>
      <vt:lpstr>disc operations Chimica</vt:lpstr>
      <vt:lpstr>DO Chimica</vt:lpstr>
      <vt:lpstr>tabella disclaimer restated SEM</vt:lpstr>
      <vt:lpstr>'Ammortamenti e svalutazioni'!Area_stampa</vt:lpstr>
      <vt:lpstr>'Analisi special item'!Area_stampa</vt:lpstr>
      <vt:lpstr>'CE statutory'!Area_stampa</vt:lpstr>
      <vt:lpstr>'Conto economico'!Area_stampa</vt:lpstr>
      <vt:lpstr>'Costi operativi'!Area_stampa</vt:lpstr>
      <vt:lpstr>'Dati operativi'!Area_stampa</vt:lpstr>
      <vt:lpstr>'E&amp;P risultati'!Area_stampa</vt:lpstr>
      <vt:lpstr>'G&amp;P risultati'!Area_stampa</vt:lpstr>
      <vt:lpstr>Imposte!Area_stampa</vt:lpstr>
      <vt:lpstr>Indebitamento!Area_stampa</vt:lpstr>
      <vt:lpstr>'Indicatori di mercato'!Area_stampa</vt:lpstr>
      <vt:lpstr>Investimenti!Area_stampa</vt:lpstr>
      <vt:lpstr>'Patrimonio Netto'!Area_stampa</vt:lpstr>
      <vt:lpstr>'Prestiti obbligazionari'!Area_stampa</vt:lpstr>
      <vt:lpstr>'Produzioni E&amp;P'!Area_stampa</vt:lpstr>
      <vt:lpstr>'Prospetto utile complessivo'!Area_stampa</vt:lpstr>
      <vt:lpstr>'Prov. su partec.'!Area_stampa</vt:lpstr>
      <vt:lpstr>'R&amp;M risultati'!Area_stampa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I trim 2016'!Area_stampa</vt:lpstr>
      <vt:lpstr>'Ricond. I trim. 2015'!Area_stampa</vt:lpstr>
      <vt:lpstr>'Ricond. IVQ 2015'!Area_stampa</vt:lpstr>
      <vt:lpstr>'Riconduzione FCF'!Area_stampa</vt:lpstr>
      <vt:lpstr>'Risultati economici '!Area_stampa</vt:lpstr>
      <vt:lpstr>'Sintesi risultati'!Area_stampa</vt:lpstr>
      <vt:lpstr>'SP riclassificato'!Area_stampa</vt:lpstr>
      <vt:lpstr>'SP statutory'!Area_stampa</vt:lpstr>
      <vt:lpstr>'tabella disclaimer'!Area_stampa</vt:lpstr>
      <vt:lpstr>'tabella disclaimer (3)'!Area_stampa</vt:lpstr>
      <vt:lpstr>'tabella disclaimer restated SEM'!Area_stampa</vt:lpstr>
      <vt:lpstr>'UN adjusted '!Area_stampa</vt:lpstr>
      <vt:lpstr>'Vendite G&amp;P per mercato'!Area_stampa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2016-04-21T14:09:54Z</cp:lastPrinted>
  <dcterms:created xsi:type="dcterms:W3CDTF">2006-11-20T10:24:26Z</dcterms:created>
  <dcterms:modified xsi:type="dcterms:W3CDTF">2016-04-28T15:27:31Z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